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F:\slg_cehua\trunk\数值文档\数值设计\"/>
    </mc:Choice>
  </mc:AlternateContent>
  <xr:revisionPtr revIDLastSave="0" documentId="13_ncr:1_{F1B22F68-BBC4-4DAA-B40F-A013099362FA}" xr6:coauthVersionLast="45" xr6:coauthVersionMax="47" xr10:uidLastSave="{00000000-0000-0000-0000-000000000000}"/>
  <bookViews>
    <workbookView xWindow="-120" yWindow="-120" windowWidth="29040" windowHeight="15840" tabRatio="822" activeTab="7" xr2:uid="{00000000-000D-0000-FFFF-FFFF00000000}"/>
  </bookViews>
  <sheets>
    <sheet name="节奏总纲" sheetId="60" r:id="rId1"/>
    <sheet name="其他调用" sheetId="61" r:id="rId2"/>
    <sheet name="攻城调用" sheetId="67" r:id="rId3"/>
    <sheet name="攻城效率" sheetId="62" r:id="rId4"/>
    <sheet name="攻打玩家效率" sheetId="63" r:id="rId5"/>
    <sheet name="攻城与攻打玩家对比" sheetId="65" r:id="rId6"/>
    <sheet name="功勋产出" sheetId="64" r:id="rId7"/>
    <sheet name="功勋需求与产出奖励" sheetId="66" r:id="rId8"/>
    <sheet name="Sheet1" sheetId="68" r:id="rId9"/>
    <sheet name="属性计算" sheetId="35" state="hidden" r:id="rId10"/>
  </sheets>
  <functionGroups builtInGroupCount="19"/>
  <externalReferences>
    <externalReference r:id="rId11"/>
    <externalReference r:id="rId12"/>
    <externalReference r:id="rId13"/>
    <externalReference r:id="rId14"/>
    <externalReference r:id="rId15"/>
  </externalReferences>
  <calcPr calcId="191029"/>
  <customWorkbookViews>
    <customWorkbookView name="admin - 个人视图" guid="{459B7961-6E0F-4AD2-B1C7-0898323A2E74}" mergeInterval="0" personalView="1" maximized="1" windowWidth="1920" windowHeight="804" activeSheetId="3"/>
  </customWorkbookViews>
</workbook>
</file>

<file path=xl/calcChain.xml><?xml version="1.0" encoding="utf-8"?>
<calcChain xmlns="http://schemas.openxmlformats.org/spreadsheetml/2006/main">
  <c r="L3" i="66" l="1"/>
  <c r="AF104" i="63" l="1"/>
  <c r="L104" i="63" s="1"/>
  <c r="R104" i="65" s="1"/>
  <c r="AA104" i="65" s="1"/>
  <c r="AG104" i="63"/>
  <c r="M104" i="63" s="1"/>
  <c r="S104" i="65" s="1"/>
  <c r="AH104" i="63"/>
  <c r="N104" i="63" s="1"/>
  <c r="T104" i="65" s="1"/>
  <c r="AI104" i="63"/>
  <c r="O104" i="63" s="1"/>
  <c r="U104" i="65" s="1"/>
  <c r="AJ104" i="63"/>
  <c r="P104" i="63" s="1"/>
  <c r="V104" i="65" s="1"/>
  <c r="W105" i="63"/>
  <c r="G105" i="63" s="1"/>
  <c r="X105" i="63"/>
  <c r="H105" i="63" s="1"/>
  <c r="N105" i="65" s="1"/>
  <c r="Y105" i="63"/>
  <c r="I105" i="63" s="1"/>
  <c r="O105" i="65" s="1"/>
  <c r="Z105" i="63"/>
  <c r="J105" i="63" s="1"/>
  <c r="AA105" i="63"/>
  <c r="K105" i="63" s="1"/>
  <c r="Q105" i="65" s="1"/>
  <c r="AF105" i="63"/>
  <c r="L105" i="63" s="1"/>
  <c r="R105" i="65" s="1"/>
  <c r="AA105" i="65" s="1"/>
  <c r="AG105" i="63"/>
  <c r="M105" i="63" s="1"/>
  <c r="S105" i="65" s="1"/>
  <c r="AH105" i="63"/>
  <c r="N105" i="63" s="1"/>
  <c r="T105" i="65" s="1"/>
  <c r="AI105" i="63"/>
  <c r="O105" i="63" s="1"/>
  <c r="U105" i="65" s="1"/>
  <c r="AJ105" i="63"/>
  <c r="P105" i="63" s="1"/>
  <c r="V105" i="65" s="1"/>
  <c r="W106" i="63"/>
  <c r="G106" i="63" s="1"/>
  <c r="X106" i="63"/>
  <c r="H106" i="63" s="1"/>
  <c r="Y106" i="63"/>
  <c r="I106" i="63" s="1"/>
  <c r="Z106" i="63"/>
  <c r="J106" i="63" s="1"/>
  <c r="AA106" i="63"/>
  <c r="K106" i="63" s="1"/>
  <c r="Q106" i="65" s="1"/>
  <c r="AF106" i="63"/>
  <c r="L106" i="63" s="1"/>
  <c r="R106" i="65" s="1"/>
  <c r="AA106" i="65" s="1"/>
  <c r="AG106" i="63"/>
  <c r="M106" i="63" s="1"/>
  <c r="S106" i="65" s="1"/>
  <c r="AH106" i="63"/>
  <c r="N106" i="63" s="1"/>
  <c r="T106" i="65" s="1"/>
  <c r="AI106" i="63"/>
  <c r="O106" i="63" s="1"/>
  <c r="U106" i="65" s="1"/>
  <c r="AJ106" i="63"/>
  <c r="P106" i="63" s="1"/>
  <c r="V106" i="65" s="1"/>
  <c r="N107" i="63"/>
  <c r="T107" i="65" s="1"/>
  <c r="W107" i="63"/>
  <c r="G107" i="63" s="1"/>
  <c r="X107" i="63"/>
  <c r="H107" i="63" s="1"/>
  <c r="Y107" i="63"/>
  <c r="I107" i="63" s="1"/>
  <c r="O107" i="65" s="1"/>
  <c r="Z107" i="63"/>
  <c r="J107" i="63" s="1"/>
  <c r="AA107" i="63"/>
  <c r="K107" i="63" s="1"/>
  <c r="AF107" i="63"/>
  <c r="L107" i="63" s="1"/>
  <c r="R107" i="65" s="1"/>
  <c r="AA107" i="65" s="1"/>
  <c r="AG107" i="63"/>
  <c r="M107" i="63" s="1"/>
  <c r="S107" i="65" s="1"/>
  <c r="AH107" i="63"/>
  <c r="AI107" i="63"/>
  <c r="O107" i="63" s="1"/>
  <c r="U107" i="65" s="1"/>
  <c r="AJ107" i="63"/>
  <c r="P107" i="63" s="1"/>
  <c r="V107" i="65" s="1"/>
  <c r="W108" i="63"/>
  <c r="G108" i="63" s="1"/>
  <c r="X108" i="63"/>
  <c r="H108" i="63" s="1"/>
  <c r="Y108" i="63"/>
  <c r="I108" i="63" s="1"/>
  <c r="Z108" i="63"/>
  <c r="J108" i="63" s="1"/>
  <c r="AA108" i="63"/>
  <c r="K108" i="63" s="1"/>
  <c r="AF108" i="63"/>
  <c r="L108" i="63" s="1"/>
  <c r="R108" i="65" s="1"/>
  <c r="AA108" i="65" s="1"/>
  <c r="AG108" i="63"/>
  <c r="M108" i="63" s="1"/>
  <c r="S108" i="65" s="1"/>
  <c r="AH108" i="63"/>
  <c r="N108" i="63" s="1"/>
  <c r="T108" i="65" s="1"/>
  <c r="AI108" i="63"/>
  <c r="O108" i="63" s="1"/>
  <c r="U108" i="65" s="1"/>
  <c r="AJ108" i="63"/>
  <c r="P108" i="63" s="1"/>
  <c r="V108" i="65" s="1"/>
  <c r="W109" i="63"/>
  <c r="G109" i="63" s="1"/>
  <c r="X109" i="63"/>
  <c r="H109" i="63" s="1"/>
  <c r="N109" i="65" s="1"/>
  <c r="Y109" i="63"/>
  <c r="I109" i="63" s="1"/>
  <c r="Z109" i="63"/>
  <c r="J109" i="63" s="1"/>
  <c r="AA109" i="63"/>
  <c r="K109" i="63" s="1"/>
  <c r="Q109" i="65" s="1"/>
  <c r="AF109" i="63"/>
  <c r="L109" i="63" s="1"/>
  <c r="R109" i="65" s="1"/>
  <c r="AA109" i="65" s="1"/>
  <c r="AG109" i="63"/>
  <c r="M109" i="63" s="1"/>
  <c r="S109" i="65" s="1"/>
  <c r="AH109" i="63"/>
  <c r="N109" i="63" s="1"/>
  <c r="T109" i="65" s="1"/>
  <c r="AI109" i="63"/>
  <c r="O109" i="63" s="1"/>
  <c r="U109" i="65" s="1"/>
  <c r="AJ109" i="63"/>
  <c r="P109" i="63" s="1"/>
  <c r="V109" i="65" s="1"/>
  <c r="W110" i="63"/>
  <c r="G110" i="63" s="1"/>
  <c r="X110" i="63"/>
  <c r="H110" i="63" s="1"/>
  <c r="Y110" i="63"/>
  <c r="I110" i="63" s="1"/>
  <c r="Z110" i="63"/>
  <c r="J110" i="63" s="1"/>
  <c r="AA110" i="63"/>
  <c r="K110" i="63" s="1"/>
  <c r="AF110" i="63"/>
  <c r="L110" i="63" s="1"/>
  <c r="R110" i="65" s="1"/>
  <c r="AA110" i="65" s="1"/>
  <c r="AG110" i="63"/>
  <c r="M110" i="63" s="1"/>
  <c r="S110" i="65" s="1"/>
  <c r="AH110" i="63"/>
  <c r="N110" i="63" s="1"/>
  <c r="T110" i="65" s="1"/>
  <c r="AI110" i="63"/>
  <c r="O110" i="63" s="1"/>
  <c r="U110" i="65" s="1"/>
  <c r="AJ110" i="63"/>
  <c r="P110" i="63" s="1"/>
  <c r="V110" i="65" s="1"/>
  <c r="W111" i="63"/>
  <c r="G111" i="63" s="1"/>
  <c r="X111" i="63"/>
  <c r="H111" i="63" s="1"/>
  <c r="Y111" i="63"/>
  <c r="I111" i="63" s="1"/>
  <c r="Z111" i="63"/>
  <c r="J111" i="63" s="1"/>
  <c r="AA111" i="63"/>
  <c r="K111" i="63" s="1"/>
  <c r="AF111" i="63"/>
  <c r="L111" i="63" s="1"/>
  <c r="R111" i="65" s="1"/>
  <c r="AA111" i="65" s="1"/>
  <c r="AG111" i="63"/>
  <c r="M111" i="63" s="1"/>
  <c r="S111" i="65" s="1"/>
  <c r="AH111" i="63"/>
  <c r="N111" i="63" s="1"/>
  <c r="T111" i="65" s="1"/>
  <c r="AI111" i="63"/>
  <c r="O111" i="63" s="1"/>
  <c r="U111" i="65" s="1"/>
  <c r="AJ111" i="63"/>
  <c r="P111" i="63" s="1"/>
  <c r="V111" i="65" s="1"/>
  <c r="W112" i="63"/>
  <c r="G112" i="63" s="1"/>
  <c r="X112" i="63"/>
  <c r="H112" i="63" s="1"/>
  <c r="N112" i="65" s="1"/>
  <c r="Y112" i="63"/>
  <c r="I112" i="63" s="1"/>
  <c r="Z112" i="63"/>
  <c r="J112" i="63" s="1"/>
  <c r="AA112" i="63"/>
  <c r="K112" i="63" s="1"/>
  <c r="AF112" i="63"/>
  <c r="L112" i="63" s="1"/>
  <c r="R112" i="65" s="1"/>
  <c r="AA112" i="65" s="1"/>
  <c r="AG112" i="63"/>
  <c r="M112" i="63" s="1"/>
  <c r="S112" i="65" s="1"/>
  <c r="AH112" i="63"/>
  <c r="N112" i="63" s="1"/>
  <c r="T112" i="65" s="1"/>
  <c r="AI112" i="63"/>
  <c r="O112" i="63" s="1"/>
  <c r="U112" i="65" s="1"/>
  <c r="AJ112" i="63"/>
  <c r="P112" i="63" s="1"/>
  <c r="V112" i="65" s="1"/>
  <c r="W113" i="63"/>
  <c r="G113" i="63" s="1"/>
  <c r="X113" i="63"/>
  <c r="H113" i="63" s="1"/>
  <c r="Y113" i="63"/>
  <c r="I113" i="63" s="1"/>
  <c r="Z113" i="63"/>
  <c r="J113" i="63" s="1"/>
  <c r="AA113" i="63"/>
  <c r="K113" i="63" s="1"/>
  <c r="Q113" i="65" s="1"/>
  <c r="AF113" i="63"/>
  <c r="L113" i="63" s="1"/>
  <c r="R113" i="65" s="1"/>
  <c r="AA113" i="65" s="1"/>
  <c r="AG113" i="63"/>
  <c r="M113" i="63" s="1"/>
  <c r="S113" i="65" s="1"/>
  <c r="AH113" i="63"/>
  <c r="N113" i="63" s="1"/>
  <c r="T113" i="65" s="1"/>
  <c r="AI113" i="63"/>
  <c r="O113" i="63" s="1"/>
  <c r="U113" i="65" s="1"/>
  <c r="AJ113" i="63"/>
  <c r="P113" i="63" s="1"/>
  <c r="V113" i="65" s="1"/>
  <c r="W114" i="63"/>
  <c r="G114" i="63" s="1"/>
  <c r="X114" i="63"/>
  <c r="H114" i="63" s="1"/>
  <c r="Y114" i="63"/>
  <c r="I114" i="63" s="1"/>
  <c r="Z114" i="63"/>
  <c r="J114" i="63" s="1"/>
  <c r="AA114" i="63"/>
  <c r="K114" i="63" s="1"/>
  <c r="Q114" i="65" s="1"/>
  <c r="AF114" i="63"/>
  <c r="L114" i="63" s="1"/>
  <c r="R114" i="65" s="1"/>
  <c r="AA114" i="65" s="1"/>
  <c r="AG114" i="63"/>
  <c r="M114" i="63" s="1"/>
  <c r="S114" i="65" s="1"/>
  <c r="AH114" i="63"/>
  <c r="N114" i="63" s="1"/>
  <c r="T114" i="65" s="1"/>
  <c r="AI114" i="63"/>
  <c r="O114" i="63" s="1"/>
  <c r="U114" i="65" s="1"/>
  <c r="AJ114" i="63"/>
  <c r="P114" i="63" s="1"/>
  <c r="V114" i="65" s="1"/>
  <c r="W115" i="63"/>
  <c r="G115" i="63" s="1"/>
  <c r="X115" i="63"/>
  <c r="H115" i="63" s="1"/>
  <c r="Y115" i="63"/>
  <c r="I115" i="63" s="1"/>
  <c r="Z115" i="63"/>
  <c r="J115" i="63" s="1"/>
  <c r="AA115" i="63"/>
  <c r="K115" i="63" s="1"/>
  <c r="AF115" i="63"/>
  <c r="L115" i="63" s="1"/>
  <c r="R115" i="65" s="1"/>
  <c r="AA115" i="65" s="1"/>
  <c r="AG115" i="63"/>
  <c r="M115" i="63" s="1"/>
  <c r="S115" i="65" s="1"/>
  <c r="AH115" i="63"/>
  <c r="N115" i="63" s="1"/>
  <c r="T115" i="65" s="1"/>
  <c r="AI115" i="63"/>
  <c r="O115" i="63" s="1"/>
  <c r="U115" i="65" s="1"/>
  <c r="AJ115" i="63"/>
  <c r="P115" i="63" s="1"/>
  <c r="V115" i="65" s="1"/>
  <c r="W116" i="63"/>
  <c r="G116" i="63" s="1"/>
  <c r="X116" i="63"/>
  <c r="H116" i="63" s="1"/>
  <c r="Y116" i="63"/>
  <c r="I116" i="63" s="1"/>
  <c r="Z116" i="63"/>
  <c r="J116" i="63" s="1"/>
  <c r="AA116" i="63"/>
  <c r="K116" i="63" s="1"/>
  <c r="AF116" i="63"/>
  <c r="L116" i="63" s="1"/>
  <c r="AG116" i="63"/>
  <c r="M116" i="63" s="1"/>
  <c r="S116" i="65" s="1"/>
  <c r="AH116" i="63"/>
  <c r="N116" i="63" s="1"/>
  <c r="T116" i="65" s="1"/>
  <c r="AI116" i="63"/>
  <c r="O116" i="63" s="1"/>
  <c r="U116" i="65" s="1"/>
  <c r="AJ116" i="63"/>
  <c r="P116" i="63" s="1"/>
  <c r="V116" i="65" s="1"/>
  <c r="W117" i="63"/>
  <c r="G117" i="63" s="1"/>
  <c r="X117" i="63"/>
  <c r="H117" i="63" s="1"/>
  <c r="Y117" i="63"/>
  <c r="I117" i="63" s="1"/>
  <c r="Z117" i="63"/>
  <c r="J117" i="63" s="1"/>
  <c r="AA117" i="63"/>
  <c r="K117" i="63" s="1"/>
  <c r="AF117" i="63"/>
  <c r="L117" i="63" s="1"/>
  <c r="R117" i="65" s="1"/>
  <c r="AA117" i="65" s="1"/>
  <c r="AG117" i="63"/>
  <c r="M117" i="63" s="1"/>
  <c r="S117" i="65" s="1"/>
  <c r="AH117" i="63"/>
  <c r="N117" i="63" s="1"/>
  <c r="T117" i="65" s="1"/>
  <c r="AI117" i="63"/>
  <c r="O117" i="63" s="1"/>
  <c r="U117" i="65" s="1"/>
  <c r="AJ117" i="63"/>
  <c r="P117" i="63" s="1"/>
  <c r="V117" i="65" s="1"/>
  <c r="O118" i="63"/>
  <c r="U118" i="65" s="1"/>
  <c r="W118" i="63"/>
  <c r="G118" i="63" s="1"/>
  <c r="X118" i="63"/>
  <c r="H118" i="63" s="1"/>
  <c r="N118" i="65" s="1"/>
  <c r="Y118" i="63"/>
  <c r="I118" i="63" s="1"/>
  <c r="Z118" i="63"/>
  <c r="J118" i="63" s="1"/>
  <c r="AA118" i="63"/>
  <c r="K118" i="63" s="1"/>
  <c r="AF118" i="63"/>
  <c r="L118" i="63" s="1"/>
  <c r="R118" i="65" s="1"/>
  <c r="AA118" i="65" s="1"/>
  <c r="AG118" i="63"/>
  <c r="M118" i="63" s="1"/>
  <c r="S118" i="65" s="1"/>
  <c r="AH118" i="63"/>
  <c r="N118" i="63" s="1"/>
  <c r="T118" i="65" s="1"/>
  <c r="AI118" i="63"/>
  <c r="AJ118" i="63"/>
  <c r="P118" i="63" s="1"/>
  <c r="V118" i="65" s="1"/>
  <c r="I119" i="63"/>
  <c r="L119" i="63"/>
  <c r="R119" i="65" s="1"/>
  <c r="AA119" i="65" s="1"/>
  <c r="W119" i="63"/>
  <c r="G119" i="63" s="1"/>
  <c r="X119" i="63"/>
  <c r="H119" i="63" s="1"/>
  <c r="N119" i="65" s="1"/>
  <c r="Y119" i="63"/>
  <c r="Z119" i="63"/>
  <c r="J119" i="63" s="1"/>
  <c r="AA119" i="63"/>
  <c r="K119" i="63" s="1"/>
  <c r="AF119" i="63"/>
  <c r="AG119" i="63"/>
  <c r="M119" i="63" s="1"/>
  <c r="S119" i="65" s="1"/>
  <c r="AH119" i="63"/>
  <c r="N119" i="63" s="1"/>
  <c r="T119" i="65" s="1"/>
  <c r="AI119" i="63"/>
  <c r="O119" i="63" s="1"/>
  <c r="U119" i="65" s="1"/>
  <c r="AJ119" i="63"/>
  <c r="P119" i="63" s="1"/>
  <c r="V119" i="65" s="1"/>
  <c r="I120" i="63"/>
  <c r="J120" i="63"/>
  <c r="K120" i="63"/>
  <c r="W120" i="63"/>
  <c r="G120" i="63" s="1"/>
  <c r="R120" i="63" s="1"/>
  <c r="X120" i="63"/>
  <c r="H120" i="63" s="1"/>
  <c r="Y120" i="63"/>
  <c r="Z120" i="63"/>
  <c r="AA120" i="63"/>
  <c r="AF120" i="63"/>
  <c r="L120" i="63" s="1"/>
  <c r="R120" i="65" s="1"/>
  <c r="AA120" i="65" s="1"/>
  <c r="AG120" i="63"/>
  <c r="M120" i="63" s="1"/>
  <c r="S120" i="65" s="1"/>
  <c r="AH120" i="63"/>
  <c r="N120" i="63" s="1"/>
  <c r="T120" i="65" s="1"/>
  <c r="AI120" i="63"/>
  <c r="O120" i="63" s="1"/>
  <c r="U120" i="65" s="1"/>
  <c r="AJ120" i="63"/>
  <c r="P120" i="63" s="1"/>
  <c r="V120" i="65" s="1"/>
  <c r="K121" i="63"/>
  <c r="O121" i="63"/>
  <c r="U121" i="65" s="1"/>
  <c r="W121" i="63"/>
  <c r="G121" i="63" s="1"/>
  <c r="X121" i="63"/>
  <c r="H121" i="63" s="1"/>
  <c r="Y121" i="63"/>
  <c r="I121" i="63" s="1"/>
  <c r="Z121" i="63"/>
  <c r="J121" i="63" s="1"/>
  <c r="AA121" i="63"/>
  <c r="AF121" i="63"/>
  <c r="L121" i="63" s="1"/>
  <c r="R121" i="65" s="1"/>
  <c r="AA121" i="65" s="1"/>
  <c r="AG121" i="63"/>
  <c r="M121" i="63" s="1"/>
  <c r="S121" i="65" s="1"/>
  <c r="AH121" i="63"/>
  <c r="N121" i="63" s="1"/>
  <c r="T121" i="65" s="1"/>
  <c r="AI121" i="63"/>
  <c r="AJ121" i="63"/>
  <c r="P121" i="63" s="1"/>
  <c r="V121" i="65" s="1"/>
  <c r="O122" i="63"/>
  <c r="U122" i="65" s="1"/>
  <c r="W122" i="63"/>
  <c r="G122" i="63" s="1"/>
  <c r="X122" i="63"/>
  <c r="H122" i="63" s="1"/>
  <c r="Y122" i="63"/>
  <c r="I122" i="63" s="1"/>
  <c r="Z122" i="63"/>
  <c r="J122" i="63" s="1"/>
  <c r="AA122" i="63"/>
  <c r="K122" i="63" s="1"/>
  <c r="AF122" i="63"/>
  <c r="L122" i="63" s="1"/>
  <c r="AG122" i="63"/>
  <c r="M122" i="63" s="1"/>
  <c r="S122" i="65" s="1"/>
  <c r="AH122" i="63"/>
  <c r="N122" i="63" s="1"/>
  <c r="T122" i="65" s="1"/>
  <c r="AI122" i="63"/>
  <c r="AJ122" i="63"/>
  <c r="P122" i="63" s="1"/>
  <c r="V122" i="65" s="1"/>
  <c r="L123" i="63"/>
  <c r="R123" i="65" s="1"/>
  <c r="AA123" i="65" s="1"/>
  <c r="W123" i="63"/>
  <c r="G123" i="63" s="1"/>
  <c r="X123" i="63"/>
  <c r="H123" i="63" s="1"/>
  <c r="Y123" i="63"/>
  <c r="I123" i="63" s="1"/>
  <c r="Z123" i="63"/>
  <c r="J123" i="63" s="1"/>
  <c r="AA123" i="63"/>
  <c r="K123" i="63" s="1"/>
  <c r="AF123" i="63"/>
  <c r="AG123" i="63"/>
  <c r="M123" i="63" s="1"/>
  <c r="S123" i="65" s="1"/>
  <c r="AH123" i="63"/>
  <c r="N123" i="63" s="1"/>
  <c r="T123" i="65" s="1"/>
  <c r="AI123" i="63"/>
  <c r="O123" i="63" s="1"/>
  <c r="U123" i="65" s="1"/>
  <c r="AJ123" i="63"/>
  <c r="P123" i="63" s="1"/>
  <c r="V123" i="65" s="1"/>
  <c r="P124" i="63"/>
  <c r="V124" i="65" s="1"/>
  <c r="W124" i="63"/>
  <c r="G124" i="63" s="1"/>
  <c r="X124" i="63"/>
  <c r="H124" i="63" s="1"/>
  <c r="N124" i="65" s="1"/>
  <c r="Y124" i="63"/>
  <c r="I124" i="63" s="1"/>
  <c r="Z124" i="63"/>
  <c r="J124" i="63" s="1"/>
  <c r="AA124" i="63"/>
  <c r="K124" i="63" s="1"/>
  <c r="AF124" i="63"/>
  <c r="L124" i="63" s="1"/>
  <c r="R124" i="65" s="1"/>
  <c r="AA124" i="65" s="1"/>
  <c r="AG124" i="63"/>
  <c r="M124" i="63" s="1"/>
  <c r="S124" i="65" s="1"/>
  <c r="AH124" i="63"/>
  <c r="N124" i="63" s="1"/>
  <c r="T124" i="65" s="1"/>
  <c r="AI124" i="63"/>
  <c r="O124" i="63" s="1"/>
  <c r="U124" i="65" s="1"/>
  <c r="AJ124" i="63"/>
  <c r="M125" i="63"/>
  <c r="S125" i="65" s="1"/>
  <c r="O125" i="63"/>
  <c r="U125" i="65" s="1"/>
  <c r="W125" i="63"/>
  <c r="G125" i="63" s="1"/>
  <c r="X125" i="63"/>
  <c r="H125" i="63" s="1"/>
  <c r="Y125" i="63"/>
  <c r="I125" i="63" s="1"/>
  <c r="Z125" i="63"/>
  <c r="J125" i="63" s="1"/>
  <c r="AA125" i="63"/>
  <c r="K125" i="63" s="1"/>
  <c r="AF125" i="63"/>
  <c r="L125" i="63" s="1"/>
  <c r="R125" i="65" s="1"/>
  <c r="AA125" i="65" s="1"/>
  <c r="AG125" i="63"/>
  <c r="AH125" i="63"/>
  <c r="N125" i="63" s="1"/>
  <c r="T125" i="65" s="1"/>
  <c r="AI125" i="63"/>
  <c r="AJ125" i="63"/>
  <c r="P125" i="63" s="1"/>
  <c r="V125" i="65" s="1"/>
  <c r="L126" i="63"/>
  <c r="R126" i="65" s="1"/>
  <c r="AA126" i="65" s="1"/>
  <c r="W126" i="63"/>
  <c r="G126" i="63" s="1"/>
  <c r="X126" i="63"/>
  <c r="H126" i="63" s="1"/>
  <c r="N126" i="65" s="1"/>
  <c r="Y126" i="63"/>
  <c r="I126" i="63" s="1"/>
  <c r="Z126" i="63"/>
  <c r="J126" i="63" s="1"/>
  <c r="AA126" i="63"/>
  <c r="K126" i="63" s="1"/>
  <c r="AF126" i="63"/>
  <c r="AG126" i="63"/>
  <c r="M126" i="63" s="1"/>
  <c r="S126" i="65" s="1"/>
  <c r="AH126" i="63"/>
  <c r="N126" i="63" s="1"/>
  <c r="T126" i="65" s="1"/>
  <c r="AI126" i="63"/>
  <c r="O126" i="63" s="1"/>
  <c r="U126" i="65" s="1"/>
  <c r="AJ126" i="63"/>
  <c r="P126" i="63" s="1"/>
  <c r="V126" i="65" s="1"/>
  <c r="K127" i="63"/>
  <c r="L127" i="63"/>
  <c r="R127" i="65" s="1"/>
  <c r="AA127" i="65" s="1"/>
  <c r="W127" i="63"/>
  <c r="G127" i="63" s="1"/>
  <c r="R127" i="63" s="1"/>
  <c r="X127" i="63"/>
  <c r="H127" i="63" s="1"/>
  <c r="Y127" i="63"/>
  <c r="I127" i="63" s="1"/>
  <c r="Z127" i="63"/>
  <c r="J127" i="63" s="1"/>
  <c r="AA127" i="63"/>
  <c r="AF127" i="63"/>
  <c r="AG127" i="63"/>
  <c r="M127" i="63" s="1"/>
  <c r="S127" i="65" s="1"/>
  <c r="AH127" i="63"/>
  <c r="N127" i="63" s="1"/>
  <c r="T127" i="65" s="1"/>
  <c r="AI127" i="63"/>
  <c r="O127" i="63" s="1"/>
  <c r="U127" i="65" s="1"/>
  <c r="AJ127" i="63"/>
  <c r="P127" i="63" s="1"/>
  <c r="V127" i="65" s="1"/>
  <c r="W128" i="63"/>
  <c r="G128" i="63" s="1"/>
  <c r="X128" i="63"/>
  <c r="H128" i="63" s="1"/>
  <c r="N128" i="65" s="1"/>
  <c r="Y128" i="63"/>
  <c r="I128" i="63" s="1"/>
  <c r="Z128" i="63"/>
  <c r="J128" i="63" s="1"/>
  <c r="AA128" i="63"/>
  <c r="K128" i="63" s="1"/>
  <c r="AF128" i="63"/>
  <c r="L128" i="63" s="1"/>
  <c r="AG128" i="63"/>
  <c r="M128" i="63" s="1"/>
  <c r="S128" i="65" s="1"/>
  <c r="AH128" i="63"/>
  <c r="N128" i="63" s="1"/>
  <c r="T128" i="65" s="1"/>
  <c r="AI128" i="63"/>
  <c r="O128" i="63" s="1"/>
  <c r="U128" i="65" s="1"/>
  <c r="AJ128" i="63"/>
  <c r="P128" i="63" s="1"/>
  <c r="V128" i="65" s="1"/>
  <c r="L129" i="63"/>
  <c r="R129" i="65" s="1"/>
  <c r="AA129" i="65" s="1"/>
  <c r="W129" i="63"/>
  <c r="G129" i="63" s="1"/>
  <c r="X129" i="63"/>
  <c r="H129" i="63" s="1"/>
  <c r="Y129" i="63"/>
  <c r="I129" i="63" s="1"/>
  <c r="Z129" i="63"/>
  <c r="J129" i="63" s="1"/>
  <c r="AA129" i="63"/>
  <c r="K129" i="63" s="1"/>
  <c r="AF129" i="63"/>
  <c r="AG129" i="63"/>
  <c r="M129" i="63" s="1"/>
  <c r="S129" i="65" s="1"/>
  <c r="AH129" i="63"/>
  <c r="N129" i="63" s="1"/>
  <c r="T129" i="65" s="1"/>
  <c r="AI129" i="63"/>
  <c r="O129" i="63" s="1"/>
  <c r="U129" i="65" s="1"/>
  <c r="AJ129" i="63"/>
  <c r="P129" i="63" s="1"/>
  <c r="V129" i="65" s="1"/>
  <c r="H130" i="63"/>
  <c r="P130" i="63"/>
  <c r="V130" i="65" s="1"/>
  <c r="W130" i="63"/>
  <c r="G130" i="63" s="1"/>
  <c r="X130" i="63"/>
  <c r="Y130" i="63"/>
  <c r="I130" i="63" s="1"/>
  <c r="Z130" i="63"/>
  <c r="J130" i="63" s="1"/>
  <c r="AA130" i="63"/>
  <c r="K130" i="63" s="1"/>
  <c r="AF130" i="63"/>
  <c r="L130" i="63" s="1"/>
  <c r="R130" i="65" s="1"/>
  <c r="AA130" i="65" s="1"/>
  <c r="AG130" i="63"/>
  <c r="M130" i="63" s="1"/>
  <c r="S130" i="65" s="1"/>
  <c r="AH130" i="63"/>
  <c r="N130" i="63" s="1"/>
  <c r="T130" i="65" s="1"/>
  <c r="AI130" i="63"/>
  <c r="O130" i="63" s="1"/>
  <c r="U130" i="65" s="1"/>
  <c r="AJ130" i="63"/>
  <c r="I131" i="63"/>
  <c r="L131" i="63"/>
  <c r="R131" i="65" s="1"/>
  <c r="AA131" i="65" s="1"/>
  <c r="W131" i="63"/>
  <c r="G131" i="63" s="1"/>
  <c r="X131" i="63"/>
  <c r="H131" i="63" s="1"/>
  <c r="Y131" i="63"/>
  <c r="Z131" i="63"/>
  <c r="J131" i="63" s="1"/>
  <c r="AA131" i="63"/>
  <c r="K131" i="63" s="1"/>
  <c r="AF131" i="63"/>
  <c r="AG131" i="63"/>
  <c r="M131" i="63" s="1"/>
  <c r="S131" i="65" s="1"/>
  <c r="AH131" i="63"/>
  <c r="N131" i="63" s="1"/>
  <c r="T131" i="65" s="1"/>
  <c r="AI131" i="63"/>
  <c r="O131" i="63" s="1"/>
  <c r="U131" i="65" s="1"/>
  <c r="AJ131" i="63"/>
  <c r="P131" i="63" s="1"/>
  <c r="V131" i="65" s="1"/>
  <c r="K132" i="63"/>
  <c r="W132" i="63"/>
  <c r="G132" i="63" s="1"/>
  <c r="M132" i="65" s="1"/>
  <c r="Z132" i="65" s="1"/>
  <c r="X132" i="63"/>
  <c r="H132" i="63" s="1"/>
  <c r="Y132" i="63"/>
  <c r="I132" i="63" s="1"/>
  <c r="Z132" i="63"/>
  <c r="J132" i="63" s="1"/>
  <c r="AA132" i="63"/>
  <c r="AF132" i="63"/>
  <c r="L132" i="63" s="1"/>
  <c r="AG132" i="63"/>
  <c r="M132" i="63" s="1"/>
  <c r="S132" i="65" s="1"/>
  <c r="AH132" i="63"/>
  <c r="N132" i="63" s="1"/>
  <c r="T132" i="65" s="1"/>
  <c r="AI132" i="63"/>
  <c r="O132" i="63" s="1"/>
  <c r="U132" i="65" s="1"/>
  <c r="AJ132" i="63"/>
  <c r="P132" i="63" s="1"/>
  <c r="V132" i="65" s="1"/>
  <c r="W133" i="63"/>
  <c r="G133" i="63" s="1"/>
  <c r="X133" i="63"/>
  <c r="H133" i="63" s="1"/>
  <c r="N133" i="65" s="1"/>
  <c r="Y133" i="63"/>
  <c r="I133" i="63" s="1"/>
  <c r="O133" i="65" s="1"/>
  <c r="Z133" i="63"/>
  <c r="J133" i="63" s="1"/>
  <c r="AA133" i="63"/>
  <c r="K133" i="63" s="1"/>
  <c r="AF133" i="63"/>
  <c r="L133" i="63" s="1"/>
  <c r="R133" i="65" s="1"/>
  <c r="AA133" i="65" s="1"/>
  <c r="AG133" i="63"/>
  <c r="M133" i="63" s="1"/>
  <c r="S133" i="65" s="1"/>
  <c r="AH133" i="63"/>
  <c r="N133" i="63" s="1"/>
  <c r="T133" i="65" s="1"/>
  <c r="AI133" i="63"/>
  <c r="O133" i="63" s="1"/>
  <c r="U133" i="65" s="1"/>
  <c r="AJ133" i="63"/>
  <c r="P133" i="63" s="1"/>
  <c r="V133" i="65" s="1"/>
  <c r="W134" i="63"/>
  <c r="G134" i="63" s="1"/>
  <c r="X134" i="63"/>
  <c r="H134" i="63" s="1"/>
  <c r="N134" i="65" s="1"/>
  <c r="Y134" i="63"/>
  <c r="I134" i="63" s="1"/>
  <c r="Z134" i="63"/>
  <c r="J134" i="63" s="1"/>
  <c r="AA134" i="63"/>
  <c r="K134" i="63" s="1"/>
  <c r="AF134" i="63"/>
  <c r="L134" i="63" s="1"/>
  <c r="R134" i="65" s="1"/>
  <c r="AA134" i="65" s="1"/>
  <c r="AG134" i="63"/>
  <c r="M134" i="63" s="1"/>
  <c r="S134" i="65" s="1"/>
  <c r="AH134" i="63"/>
  <c r="N134" i="63" s="1"/>
  <c r="T134" i="65" s="1"/>
  <c r="AI134" i="63"/>
  <c r="O134" i="63" s="1"/>
  <c r="U134" i="65" s="1"/>
  <c r="AJ134" i="63"/>
  <c r="P134" i="63" s="1"/>
  <c r="V134" i="65" s="1"/>
  <c r="H135" i="63"/>
  <c r="N135" i="65" s="1"/>
  <c r="W135" i="63"/>
  <c r="G135" i="63" s="1"/>
  <c r="X135" i="63"/>
  <c r="Y135" i="63"/>
  <c r="I135" i="63" s="1"/>
  <c r="Z135" i="63"/>
  <c r="J135" i="63" s="1"/>
  <c r="AA135" i="63"/>
  <c r="K135" i="63" s="1"/>
  <c r="AF135" i="63"/>
  <c r="L135" i="63" s="1"/>
  <c r="R135" i="65" s="1"/>
  <c r="AA135" i="65" s="1"/>
  <c r="AG135" i="63"/>
  <c r="M135" i="63" s="1"/>
  <c r="S135" i="65" s="1"/>
  <c r="AH135" i="63"/>
  <c r="N135" i="63" s="1"/>
  <c r="T135" i="65" s="1"/>
  <c r="AI135" i="63"/>
  <c r="O135" i="63" s="1"/>
  <c r="U135" i="65" s="1"/>
  <c r="AJ135" i="63"/>
  <c r="P135" i="63" s="1"/>
  <c r="V135" i="65" s="1"/>
  <c r="O136" i="63"/>
  <c r="U136" i="65" s="1"/>
  <c r="W136" i="63"/>
  <c r="G136" i="63" s="1"/>
  <c r="X136" i="63"/>
  <c r="H136" i="63" s="1"/>
  <c r="Y136" i="63"/>
  <c r="I136" i="63" s="1"/>
  <c r="O136" i="65" s="1"/>
  <c r="Z136" i="63"/>
  <c r="J136" i="63" s="1"/>
  <c r="P136" i="65" s="1"/>
  <c r="AA136" i="63"/>
  <c r="K136" i="63" s="1"/>
  <c r="Q136" i="65" s="1"/>
  <c r="AF136" i="63"/>
  <c r="L136" i="63" s="1"/>
  <c r="R136" i="65" s="1"/>
  <c r="AA136" i="65" s="1"/>
  <c r="AG136" i="63"/>
  <c r="M136" i="63" s="1"/>
  <c r="S136" i="65" s="1"/>
  <c r="AH136" i="63"/>
  <c r="N136" i="63" s="1"/>
  <c r="T136" i="65" s="1"/>
  <c r="AI136" i="63"/>
  <c r="AJ136" i="63"/>
  <c r="P136" i="63" s="1"/>
  <c r="V136" i="65" s="1"/>
  <c r="L137" i="63"/>
  <c r="R137" i="65" s="1"/>
  <c r="AA137" i="65" s="1"/>
  <c r="M137" i="63"/>
  <c r="S137" i="65" s="1"/>
  <c r="N137" i="63"/>
  <c r="T137" i="65" s="1"/>
  <c r="W137" i="63"/>
  <c r="G137" i="63" s="1"/>
  <c r="X137" i="63"/>
  <c r="H137" i="63" s="1"/>
  <c r="Y137" i="63"/>
  <c r="I137" i="63" s="1"/>
  <c r="Z137" i="63"/>
  <c r="J137" i="63" s="1"/>
  <c r="P137" i="65" s="1"/>
  <c r="AA137" i="63"/>
  <c r="K137" i="63" s="1"/>
  <c r="AF137" i="63"/>
  <c r="AG137" i="63"/>
  <c r="AH137" i="63"/>
  <c r="AI137" i="63"/>
  <c r="O137" i="63" s="1"/>
  <c r="U137" i="65" s="1"/>
  <c r="AJ137" i="63"/>
  <c r="P137" i="63" s="1"/>
  <c r="V137" i="65" s="1"/>
  <c r="J138" i="63"/>
  <c r="P138" i="65" s="1"/>
  <c r="L138" i="63"/>
  <c r="R138" i="65" s="1"/>
  <c r="AA138" i="65" s="1"/>
  <c r="W138" i="63"/>
  <c r="G138" i="63" s="1"/>
  <c r="X138" i="63"/>
  <c r="H138" i="63" s="1"/>
  <c r="N138" i="65" s="1"/>
  <c r="Y138" i="63"/>
  <c r="I138" i="63" s="1"/>
  <c r="Z138" i="63"/>
  <c r="AA138" i="63"/>
  <c r="K138" i="63" s="1"/>
  <c r="AF138" i="63"/>
  <c r="AG138" i="63"/>
  <c r="M138" i="63" s="1"/>
  <c r="S138" i="65" s="1"/>
  <c r="AH138" i="63"/>
  <c r="N138" i="63" s="1"/>
  <c r="T138" i="65" s="1"/>
  <c r="AI138" i="63"/>
  <c r="O138" i="63" s="1"/>
  <c r="U138" i="65" s="1"/>
  <c r="AJ138" i="63"/>
  <c r="P138" i="63" s="1"/>
  <c r="V138" i="65" s="1"/>
  <c r="L139" i="63"/>
  <c r="R139" i="65" s="1"/>
  <c r="AA139" i="65" s="1"/>
  <c r="W139" i="63"/>
  <c r="G139" i="63" s="1"/>
  <c r="X139" i="63"/>
  <c r="H139" i="63" s="1"/>
  <c r="N139" i="65" s="1"/>
  <c r="Y139" i="63"/>
  <c r="I139" i="63" s="1"/>
  <c r="O139" i="65" s="1"/>
  <c r="Z139" i="63"/>
  <c r="J139" i="63" s="1"/>
  <c r="AA139" i="63"/>
  <c r="K139" i="63" s="1"/>
  <c r="AF139" i="63"/>
  <c r="AG139" i="63"/>
  <c r="M139" i="63" s="1"/>
  <c r="S139" i="65" s="1"/>
  <c r="AH139" i="63"/>
  <c r="N139" i="63" s="1"/>
  <c r="T139" i="65" s="1"/>
  <c r="AI139" i="63"/>
  <c r="O139" i="63" s="1"/>
  <c r="U139" i="65" s="1"/>
  <c r="AJ139" i="63"/>
  <c r="P139" i="63" s="1"/>
  <c r="V139" i="65" s="1"/>
  <c r="I140" i="63"/>
  <c r="O140" i="63"/>
  <c r="U140" i="65" s="1"/>
  <c r="W140" i="63"/>
  <c r="G140" i="63" s="1"/>
  <c r="M140" i="65" s="1"/>
  <c r="Z140" i="65" s="1"/>
  <c r="X140" i="63"/>
  <c r="H140" i="63" s="1"/>
  <c r="N140" i="65" s="1"/>
  <c r="Y140" i="63"/>
  <c r="Z140" i="63"/>
  <c r="J140" i="63" s="1"/>
  <c r="AA140" i="63"/>
  <c r="K140" i="63" s="1"/>
  <c r="AF140" i="63"/>
  <c r="L140" i="63" s="1"/>
  <c r="R140" i="65" s="1"/>
  <c r="AA140" i="65" s="1"/>
  <c r="AG140" i="63"/>
  <c r="M140" i="63" s="1"/>
  <c r="S140" i="65" s="1"/>
  <c r="AH140" i="63"/>
  <c r="N140" i="63" s="1"/>
  <c r="T140" i="65" s="1"/>
  <c r="AI140" i="63"/>
  <c r="AJ140" i="63"/>
  <c r="P140" i="63" s="1"/>
  <c r="V140" i="65" s="1"/>
  <c r="K141" i="63"/>
  <c r="N141" i="63"/>
  <c r="T141" i="65" s="1"/>
  <c r="W141" i="63"/>
  <c r="G141" i="63" s="1"/>
  <c r="R141" i="63" s="1"/>
  <c r="X141" i="63"/>
  <c r="H141" i="63" s="1"/>
  <c r="Y141" i="63"/>
  <c r="I141" i="63" s="1"/>
  <c r="Z141" i="63"/>
  <c r="J141" i="63" s="1"/>
  <c r="P141" i="65" s="1"/>
  <c r="AA141" i="63"/>
  <c r="AF141" i="63"/>
  <c r="L141" i="63" s="1"/>
  <c r="R141" i="65" s="1"/>
  <c r="AA141" i="65" s="1"/>
  <c r="AG141" i="63"/>
  <c r="M141" i="63" s="1"/>
  <c r="S141" i="65" s="1"/>
  <c r="AH141" i="63"/>
  <c r="AI141" i="63"/>
  <c r="O141" i="63" s="1"/>
  <c r="U141" i="65" s="1"/>
  <c r="AJ141" i="63"/>
  <c r="P141" i="63" s="1"/>
  <c r="V141" i="65" s="1"/>
  <c r="W142" i="63"/>
  <c r="G142" i="63" s="1"/>
  <c r="X142" i="63"/>
  <c r="H142" i="63" s="1"/>
  <c r="N142" i="65" s="1"/>
  <c r="Y142" i="63"/>
  <c r="I142" i="63" s="1"/>
  <c r="O142" i="65" s="1"/>
  <c r="Z142" i="63"/>
  <c r="J142" i="63" s="1"/>
  <c r="AA142" i="63"/>
  <c r="K142" i="63" s="1"/>
  <c r="AF142" i="63"/>
  <c r="L142" i="63" s="1"/>
  <c r="R142" i="65" s="1"/>
  <c r="AA142" i="65" s="1"/>
  <c r="AG142" i="63"/>
  <c r="M142" i="63" s="1"/>
  <c r="S142" i="65" s="1"/>
  <c r="AH142" i="63"/>
  <c r="N142" i="63" s="1"/>
  <c r="T142" i="65" s="1"/>
  <c r="AI142" i="63"/>
  <c r="O142" i="63" s="1"/>
  <c r="U142" i="65" s="1"/>
  <c r="AJ142" i="63"/>
  <c r="P142" i="63" s="1"/>
  <c r="V142" i="65" s="1"/>
  <c r="W143" i="63"/>
  <c r="G143" i="63" s="1"/>
  <c r="X143" i="63"/>
  <c r="H143" i="63" s="1"/>
  <c r="N143" i="65" s="1"/>
  <c r="Y143" i="63"/>
  <c r="I143" i="63" s="1"/>
  <c r="Z143" i="63"/>
  <c r="J143" i="63" s="1"/>
  <c r="AA143" i="63"/>
  <c r="K143" i="63" s="1"/>
  <c r="AF143" i="63"/>
  <c r="L143" i="63" s="1"/>
  <c r="R143" i="65" s="1"/>
  <c r="AA143" i="65" s="1"/>
  <c r="AG143" i="63"/>
  <c r="M143" i="63" s="1"/>
  <c r="S143" i="65" s="1"/>
  <c r="AH143" i="63"/>
  <c r="N143" i="63" s="1"/>
  <c r="T143" i="65" s="1"/>
  <c r="AI143" i="63"/>
  <c r="O143" i="63" s="1"/>
  <c r="U143" i="65" s="1"/>
  <c r="AJ143" i="63"/>
  <c r="P143" i="63" s="1"/>
  <c r="V143" i="65" s="1"/>
  <c r="W144" i="63"/>
  <c r="G144" i="63" s="1"/>
  <c r="X144" i="63"/>
  <c r="H144" i="63" s="1"/>
  <c r="Y144" i="63"/>
  <c r="I144" i="63" s="1"/>
  <c r="Z144" i="63"/>
  <c r="J144" i="63" s="1"/>
  <c r="P144" i="65" s="1"/>
  <c r="AA144" i="63"/>
  <c r="K144" i="63" s="1"/>
  <c r="AF144" i="63"/>
  <c r="L144" i="63" s="1"/>
  <c r="R144" i="65" s="1"/>
  <c r="AA144" i="65" s="1"/>
  <c r="AG144" i="63"/>
  <c r="M144" i="63" s="1"/>
  <c r="S144" i="65" s="1"/>
  <c r="AH144" i="63"/>
  <c r="N144" i="63" s="1"/>
  <c r="T144" i="65" s="1"/>
  <c r="AI144" i="63"/>
  <c r="O144" i="63" s="1"/>
  <c r="U144" i="65" s="1"/>
  <c r="AJ144" i="63"/>
  <c r="P144" i="63" s="1"/>
  <c r="V144" i="65" s="1"/>
  <c r="W145" i="63"/>
  <c r="G145" i="63" s="1"/>
  <c r="X145" i="63"/>
  <c r="H145" i="63" s="1"/>
  <c r="Y145" i="63"/>
  <c r="I145" i="63" s="1"/>
  <c r="Z145" i="63"/>
  <c r="J145" i="63" s="1"/>
  <c r="AA145" i="63"/>
  <c r="K145" i="63" s="1"/>
  <c r="Q145" i="65" s="1"/>
  <c r="AF145" i="63"/>
  <c r="L145" i="63" s="1"/>
  <c r="R145" i="65" s="1"/>
  <c r="AA145" i="65" s="1"/>
  <c r="AG145" i="63"/>
  <c r="M145" i="63" s="1"/>
  <c r="S145" i="65" s="1"/>
  <c r="AH145" i="63"/>
  <c r="N145" i="63" s="1"/>
  <c r="T145" i="65" s="1"/>
  <c r="AI145" i="63"/>
  <c r="O145" i="63" s="1"/>
  <c r="U145" i="65" s="1"/>
  <c r="AJ145" i="63"/>
  <c r="P145" i="63" s="1"/>
  <c r="V145" i="65" s="1"/>
  <c r="W146" i="63"/>
  <c r="G146" i="63" s="1"/>
  <c r="X146" i="63"/>
  <c r="H146" i="63" s="1"/>
  <c r="Y146" i="63"/>
  <c r="I146" i="63" s="1"/>
  <c r="Z146" i="63"/>
  <c r="J146" i="63" s="1"/>
  <c r="AA146" i="63"/>
  <c r="K146" i="63" s="1"/>
  <c r="AF146" i="63"/>
  <c r="L146" i="63" s="1"/>
  <c r="R146" i="65" s="1"/>
  <c r="AA146" i="65" s="1"/>
  <c r="AG146" i="63"/>
  <c r="M146" i="63" s="1"/>
  <c r="S146" i="65" s="1"/>
  <c r="AH146" i="63"/>
  <c r="N146" i="63" s="1"/>
  <c r="T146" i="65" s="1"/>
  <c r="AI146" i="63"/>
  <c r="O146" i="63" s="1"/>
  <c r="U146" i="65" s="1"/>
  <c r="AJ146" i="63"/>
  <c r="P146" i="63" s="1"/>
  <c r="V146" i="65" s="1"/>
  <c r="G147" i="63"/>
  <c r="W147" i="63"/>
  <c r="X147" i="63"/>
  <c r="H147" i="63" s="1"/>
  <c r="Y147" i="63"/>
  <c r="I147" i="63" s="1"/>
  <c r="Z147" i="63"/>
  <c r="J147" i="63" s="1"/>
  <c r="AA147" i="63"/>
  <c r="K147" i="63" s="1"/>
  <c r="AF147" i="63"/>
  <c r="L147" i="63" s="1"/>
  <c r="R147" i="65" s="1"/>
  <c r="AA147" i="65" s="1"/>
  <c r="AG147" i="63"/>
  <c r="M147" i="63" s="1"/>
  <c r="S147" i="65" s="1"/>
  <c r="AH147" i="63"/>
  <c r="N147" i="63" s="1"/>
  <c r="T147" i="65" s="1"/>
  <c r="AI147" i="63"/>
  <c r="O147" i="63" s="1"/>
  <c r="U147" i="65" s="1"/>
  <c r="AJ147" i="63"/>
  <c r="P147" i="63" s="1"/>
  <c r="V147" i="65" s="1"/>
  <c r="J148" i="63"/>
  <c r="W148" i="63"/>
  <c r="G148" i="63" s="1"/>
  <c r="X148" i="63"/>
  <c r="H148" i="63" s="1"/>
  <c r="Y148" i="63"/>
  <c r="I148" i="63" s="1"/>
  <c r="Z148" i="63"/>
  <c r="AA148" i="63"/>
  <c r="K148" i="63" s="1"/>
  <c r="AF148" i="63"/>
  <c r="L148" i="63" s="1"/>
  <c r="R148" i="65" s="1"/>
  <c r="AA148" i="65" s="1"/>
  <c r="AG148" i="63"/>
  <c r="M148" i="63" s="1"/>
  <c r="S148" i="65" s="1"/>
  <c r="AH148" i="63"/>
  <c r="N148" i="63" s="1"/>
  <c r="T148" i="65" s="1"/>
  <c r="AI148" i="63"/>
  <c r="O148" i="63" s="1"/>
  <c r="U148" i="65" s="1"/>
  <c r="AJ148" i="63"/>
  <c r="P148" i="63" s="1"/>
  <c r="V148" i="65" s="1"/>
  <c r="W149" i="63"/>
  <c r="G149" i="63" s="1"/>
  <c r="X149" i="63"/>
  <c r="H149" i="63" s="1"/>
  <c r="Y149" i="63"/>
  <c r="I149" i="63" s="1"/>
  <c r="Z149" i="63"/>
  <c r="J149" i="63" s="1"/>
  <c r="AA149" i="63"/>
  <c r="K149" i="63" s="1"/>
  <c r="AF149" i="63"/>
  <c r="L149" i="63" s="1"/>
  <c r="R149" i="65" s="1"/>
  <c r="AA149" i="65" s="1"/>
  <c r="AG149" i="63"/>
  <c r="M149" i="63" s="1"/>
  <c r="S149" i="65" s="1"/>
  <c r="AH149" i="63"/>
  <c r="N149" i="63" s="1"/>
  <c r="T149" i="65" s="1"/>
  <c r="AI149" i="63"/>
  <c r="O149" i="63" s="1"/>
  <c r="U149" i="65" s="1"/>
  <c r="AJ149" i="63"/>
  <c r="P149" i="63" s="1"/>
  <c r="V149" i="65" s="1"/>
  <c r="W150" i="63"/>
  <c r="G150" i="63" s="1"/>
  <c r="M150" i="65" s="1"/>
  <c r="Z150" i="65" s="1"/>
  <c r="X150" i="63"/>
  <c r="H150" i="63" s="1"/>
  <c r="Y150" i="63"/>
  <c r="I150" i="63" s="1"/>
  <c r="Z150" i="63"/>
  <c r="J150" i="63" s="1"/>
  <c r="AA150" i="63"/>
  <c r="K150" i="63" s="1"/>
  <c r="AF150" i="63"/>
  <c r="L150" i="63" s="1"/>
  <c r="AG150" i="63"/>
  <c r="M150" i="63" s="1"/>
  <c r="S150" i="65" s="1"/>
  <c r="AH150" i="63"/>
  <c r="N150" i="63" s="1"/>
  <c r="T150" i="65" s="1"/>
  <c r="AI150" i="63"/>
  <c r="O150" i="63" s="1"/>
  <c r="U150" i="65" s="1"/>
  <c r="AJ150" i="63"/>
  <c r="P150" i="63" s="1"/>
  <c r="V150" i="65" s="1"/>
  <c r="K151" i="63"/>
  <c r="W151" i="63"/>
  <c r="G151" i="63" s="1"/>
  <c r="X151" i="63"/>
  <c r="H151" i="63" s="1"/>
  <c r="Y151" i="63"/>
  <c r="I151" i="63" s="1"/>
  <c r="Z151" i="63"/>
  <c r="J151" i="63" s="1"/>
  <c r="AA151" i="63"/>
  <c r="AF151" i="63"/>
  <c r="L151" i="63" s="1"/>
  <c r="R151" i="65" s="1"/>
  <c r="AA151" i="65" s="1"/>
  <c r="AG151" i="63"/>
  <c r="M151" i="63" s="1"/>
  <c r="S151" i="65" s="1"/>
  <c r="AH151" i="63"/>
  <c r="N151" i="63" s="1"/>
  <c r="T151" i="65" s="1"/>
  <c r="AI151" i="63"/>
  <c r="O151" i="63" s="1"/>
  <c r="U151" i="65" s="1"/>
  <c r="AJ151" i="63"/>
  <c r="P151" i="63" s="1"/>
  <c r="V151" i="65" s="1"/>
  <c r="W152" i="63"/>
  <c r="G152" i="63" s="1"/>
  <c r="X152" i="63"/>
  <c r="H152" i="63" s="1"/>
  <c r="N152" i="65" s="1"/>
  <c r="Y152" i="63"/>
  <c r="I152" i="63" s="1"/>
  <c r="Z152" i="63"/>
  <c r="J152" i="63" s="1"/>
  <c r="AA152" i="63"/>
  <c r="K152" i="63" s="1"/>
  <c r="AF152" i="63"/>
  <c r="L152" i="63" s="1"/>
  <c r="R152" i="65" s="1"/>
  <c r="AA152" i="65" s="1"/>
  <c r="AG152" i="63"/>
  <c r="M152" i="63" s="1"/>
  <c r="S152" i="65" s="1"/>
  <c r="AH152" i="63"/>
  <c r="N152" i="63" s="1"/>
  <c r="T152" i="65" s="1"/>
  <c r="AI152" i="63"/>
  <c r="O152" i="63" s="1"/>
  <c r="U152" i="65" s="1"/>
  <c r="AJ152" i="63"/>
  <c r="P152" i="63" s="1"/>
  <c r="V152" i="65" s="1"/>
  <c r="K153" i="63"/>
  <c r="W153" i="63"/>
  <c r="G153" i="63" s="1"/>
  <c r="X153" i="63"/>
  <c r="H153" i="63" s="1"/>
  <c r="Y153" i="63"/>
  <c r="I153" i="63" s="1"/>
  <c r="Z153" i="63"/>
  <c r="J153" i="63" s="1"/>
  <c r="AA153" i="63"/>
  <c r="AF153" i="63"/>
  <c r="L153" i="63" s="1"/>
  <c r="R153" i="65" s="1"/>
  <c r="AA153" i="65" s="1"/>
  <c r="AG153" i="63"/>
  <c r="M153" i="63" s="1"/>
  <c r="S153" i="65" s="1"/>
  <c r="AH153" i="63"/>
  <c r="N153" i="63" s="1"/>
  <c r="T153" i="65" s="1"/>
  <c r="AI153" i="63"/>
  <c r="O153" i="63" s="1"/>
  <c r="U153" i="65" s="1"/>
  <c r="AJ153" i="63"/>
  <c r="P153" i="63" s="1"/>
  <c r="V153" i="65" s="1"/>
  <c r="H154" i="63"/>
  <c r="N154" i="65" s="1"/>
  <c r="W154" i="63"/>
  <c r="G154" i="63" s="1"/>
  <c r="X154" i="63"/>
  <c r="Y154" i="63"/>
  <c r="I154" i="63" s="1"/>
  <c r="Z154" i="63"/>
  <c r="J154" i="63" s="1"/>
  <c r="AA154" i="63"/>
  <c r="K154" i="63" s="1"/>
  <c r="AF154" i="63"/>
  <c r="L154" i="63" s="1"/>
  <c r="R154" i="65" s="1"/>
  <c r="AA154" i="65" s="1"/>
  <c r="AG154" i="63"/>
  <c r="M154" i="63" s="1"/>
  <c r="S154" i="65" s="1"/>
  <c r="AH154" i="63"/>
  <c r="N154" i="63" s="1"/>
  <c r="T154" i="65" s="1"/>
  <c r="AI154" i="63"/>
  <c r="O154" i="63" s="1"/>
  <c r="U154" i="65" s="1"/>
  <c r="AJ154" i="63"/>
  <c r="P154" i="63" s="1"/>
  <c r="V154" i="65" s="1"/>
  <c r="M155" i="63"/>
  <c r="S155" i="65" s="1"/>
  <c r="W155" i="63"/>
  <c r="G155" i="63" s="1"/>
  <c r="X155" i="63"/>
  <c r="H155" i="63" s="1"/>
  <c r="Y155" i="63"/>
  <c r="I155" i="63" s="1"/>
  <c r="Z155" i="63"/>
  <c r="J155" i="63" s="1"/>
  <c r="AA155" i="63"/>
  <c r="K155" i="63" s="1"/>
  <c r="AF155" i="63"/>
  <c r="L155" i="63" s="1"/>
  <c r="R155" i="65" s="1"/>
  <c r="AA155" i="65" s="1"/>
  <c r="AG155" i="63"/>
  <c r="AH155" i="63"/>
  <c r="N155" i="63" s="1"/>
  <c r="T155" i="65" s="1"/>
  <c r="AI155" i="63"/>
  <c r="O155" i="63" s="1"/>
  <c r="U155" i="65" s="1"/>
  <c r="AJ155" i="63"/>
  <c r="P155" i="63" s="1"/>
  <c r="V155" i="65" s="1"/>
  <c r="N156" i="63"/>
  <c r="T156" i="65" s="1"/>
  <c r="W156" i="63"/>
  <c r="G156" i="63" s="1"/>
  <c r="X156" i="63"/>
  <c r="H156" i="63" s="1"/>
  <c r="N156" i="65" s="1"/>
  <c r="Y156" i="63"/>
  <c r="I156" i="63" s="1"/>
  <c r="Z156" i="63"/>
  <c r="J156" i="63" s="1"/>
  <c r="AA156" i="63"/>
  <c r="K156" i="63" s="1"/>
  <c r="AF156" i="63"/>
  <c r="L156" i="63" s="1"/>
  <c r="R156" i="65" s="1"/>
  <c r="AA156" i="65" s="1"/>
  <c r="AG156" i="63"/>
  <c r="M156" i="63" s="1"/>
  <c r="S156" i="65" s="1"/>
  <c r="AH156" i="63"/>
  <c r="AI156" i="63"/>
  <c r="O156" i="63" s="1"/>
  <c r="U156" i="65" s="1"/>
  <c r="AJ156" i="63"/>
  <c r="P156" i="63" s="1"/>
  <c r="V156" i="65" s="1"/>
  <c r="M157" i="63"/>
  <c r="S157" i="65" s="1"/>
  <c r="W157" i="63"/>
  <c r="G157" i="63" s="1"/>
  <c r="X157" i="63"/>
  <c r="H157" i="63" s="1"/>
  <c r="Y157" i="63"/>
  <c r="I157" i="63" s="1"/>
  <c r="Z157" i="63"/>
  <c r="J157" i="63" s="1"/>
  <c r="AA157" i="63"/>
  <c r="K157" i="63" s="1"/>
  <c r="Q157" i="65" s="1"/>
  <c r="AF157" i="63"/>
  <c r="L157" i="63" s="1"/>
  <c r="R157" i="65" s="1"/>
  <c r="AA157" i="65" s="1"/>
  <c r="AG157" i="63"/>
  <c r="AH157" i="63"/>
  <c r="N157" i="63" s="1"/>
  <c r="T157" i="65" s="1"/>
  <c r="AI157" i="63"/>
  <c r="O157" i="63" s="1"/>
  <c r="U157" i="65" s="1"/>
  <c r="AJ157" i="63"/>
  <c r="P157" i="63" s="1"/>
  <c r="V157" i="65" s="1"/>
  <c r="W158" i="63"/>
  <c r="G158" i="63" s="1"/>
  <c r="R158" i="63" s="1"/>
  <c r="X158" i="63"/>
  <c r="H158" i="63" s="1"/>
  <c r="N158" i="65" s="1"/>
  <c r="Y158" i="63"/>
  <c r="I158" i="63" s="1"/>
  <c r="O158" i="65" s="1"/>
  <c r="Z158" i="63"/>
  <c r="J158" i="63" s="1"/>
  <c r="P158" i="65" s="1"/>
  <c r="AA158" i="63"/>
  <c r="K158" i="63" s="1"/>
  <c r="AF158" i="63"/>
  <c r="L158" i="63" s="1"/>
  <c r="R158" i="65" s="1"/>
  <c r="AA158" i="65" s="1"/>
  <c r="AG158" i="63"/>
  <c r="M158" i="63" s="1"/>
  <c r="S158" i="65" s="1"/>
  <c r="AH158" i="63"/>
  <c r="N158" i="63" s="1"/>
  <c r="T158" i="65" s="1"/>
  <c r="AI158" i="63"/>
  <c r="O158" i="63" s="1"/>
  <c r="U158" i="65" s="1"/>
  <c r="AJ158" i="63"/>
  <c r="P158" i="63" s="1"/>
  <c r="V158" i="65" s="1"/>
  <c r="W159" i="63"/>
  <c r="G159" i="63" s="1"/>
  <c r="X159" i="63"/>
  <c r="H159" i="63" s="1"/>
  <c r="Y159" i="63"/>
  <c r="I159" i="63" s="1"/>
  <c r="Z159" i="63"/>
  <c r="J159" i="63" s="1"/>
  <c r="P159" i="65" s="1"/>
  <c r="AA159" i="63"/>
  <c r="K159" i="63" s="1"/>
  <c r="Q159" i="65" s="1"/>
  <c r="AF159" i="63"/>
  <c r="L159" i="63" s="1"/>
  <c r="R159" i="65" s="1"/>
  <c r="AA159" i="65" s="1"/>
  <c r="AG159" i="63"/>
  <c r="M159" i="63" s="1"/>
  <c r="S159" i="65" s="1"/>
  <c r="AH159" i="63"/>
  <c r="N159" i="63" s="1"/>
  <c r="T159" i="65" s="1"/>
  <c r="AI159" i="63"/>
  <c r="O159" i="63" s="1"/>
  <c r="U159" i="65" s="1"/>
  <c r="AJ159" i="63"/>
  <c r="P159" i="63" s="1"/>
  <c r="V159" i="65" s="1"/>
  <c r="P160" i="63"/>
  <c r="V160" i="65" s="1"/>
  <c r="W160" i="63"/>
  <c r="G160" i="63" s="1"/>
  <c r="X160" i="63"/>
  <c r="H160" i="63" s="1"/>
  <c r="Y160" i="63"/>
  <c r="I160" i="63" s="1"/>
  <c r="Z160" i="63"/>
  <c r="J160" i="63" s="1"/>
  <c r="P160" i="65" s="1"/>
  <c r="AA160" i="63"/>
  <c r="K160" i="63" s="1"/>
  <c r="Q160" i="65" s="1"/>
  <c r="AF160" i="63"/>
  <c r="L160" i="63" s="1"/>
  <c r="R160" i="65" s="1"/>
  <c r="AA160" i="65" s="1"/>
  <c r="AG160" i="63"/>
  <c r="M160" i="63" s="1"/>
  <c r="S160" i="65" s="1"/>
  <c r="AH160" i="63"/>
  <c r="N160" i="63" s="1"/>
  <c r="T160" i="65" s="1"/>
  <c r="AI160" i="63"/>
  <c r="O160" i="63" s="1"/>
  <c r="U160" i="65" s="1"/>
  <c r="AJ160" i="63"/>
  <c r="W161" i="63"/>
  <c r="G161" i="63" s="1"/>
  <c r="X161" i="63"/>
  <c r="H161" i="63" s="1"/>
  <c r="Y161" i="63"/>
  <c r="I161" i="63" s="1"/>
  <c r="Z161" i="63"/>
  <c r="J161" i="63" s="1"/>
  <c r="P161" i="65" s="1"/>
  <c r="AA161" i="63"/>
  <c r="K161" i="63" s="1"/>
  <c r="Q161" i="65" s="1"/>
  <c r="AF161" i="63"/>
  <c r="L161" i="63" s="1"/>
  <c r="R161" i="65" s="1"/>
  <c r="AA161" i="65" s="1"/>
  <c r="AG161" i="63"/>
  <c r="M161" i="63" s="1"/>
  <c r="S161" i="65" s="1"/>
  <c r="AH161" i="63"/>
  <c r="N161" i="63" s="1"/>
  <c r="T161" i="65" s="1"/>
  <c r="AI161" i="63"/>
  <c r="O161" i="63" s="1"/>
  <c r="U161" i="65" s="1"/>
  <c r="AJ161" i="63"/>
  <c r="P161" i="63" s="1"/>
  <c r="V161" i="65" s="1"/>
  <c r="W162" i="63"/>
  <c r="G162" i="63" s="1"/>
  <c r="X162" i="63"/>
  <c r="H162" i="63" s="1"/>
  <c r="Y162" i="63"/>
  <c r="I162" i="63" s="1"/>
  <c r="Z162" i="63"/>
  <c r="J162" i="63" s="1"/>
  <c r="AA162" i="63"/>
  <c r="K162" i="63" s="1"/>
  <c r="AF162" i="63"/>
  <c r="L162" i="63" s="1"/>
  <c r="R162" i="65" s="1"/>
  <c r="AA162" i="65" s="1"/>
  <c r="AG162" i="63"/>
  <c r="M162" i="63" s="1"/>
  <c r="S162" i="65" s="1"/>
  <c r="AH162" i="63"/>
  <c r="N162" i="63" s="1"/>
  <c r="T162" i="65" s="1"/>
  <c r="AI162" i="63"/>
  <c r="O162" i="63" s="1"/>
  <c r="U162" i="65" s="1"/>
  <c r="AJ162" i="63"/>
  <c r="P162" i="63" s="1"/>
  <c r="V162" i="65" s="1"/>
  <c r="W163" i="63"/>
  <c r="G163" i="63" s="1"/>
  <c r="X163" i="63"/>
  <c r="H163" i="63" s="1"/>
  <c r="Y163" i="63"/>
  <c r="I163" i="63" s="1"/>
  <c r="Z163" i="63"/>
  <c r="J163" i="63" s="1"/>
  <c r="AA163" i="63"/>
  <c r="K163" i="63" s="1"/>
  <c r="AF163" i="63"/>
  <c r="L163" i="63" s="1"/>
  <c r="R163" i="65" s="1"/>
  <c r="AA163" i="65" s="1"/>
  <c r="AG163" i="63"/>
  <c r="M163" i="63" s="1"/>
  <c r="S163" i="65" s="1"/>
  <c r="AH163" i="63"/>
  <c r="N163" i="63" s="1"/>
  <c r="T163" i="65" s="1"/>
  <c r="AI163" i="63"/>
  <c r="O163" i="63" s="1"/>
  <c r="U163" i="65" s="1"/>
  <c r="AJ163" i="63"/>
  <c r="P163" i="63" s="1"/>
  <c r="V163" i="65" s="1"/>
  <c r="W164" i="63"/>
  <c r="G164" i="63" s="1"/>
  <c r="X164" i="63"/>
  <c r="H164" i="63" s="1"/>
  <c r="N164" i="65" s="1"/>
  <c r="Y164" i="63"/>
  <c r="I164" i="63" s="1"/>
  <c r="Z164" i="63"/>
  <c r="J164" i="63" s="1"/>
  <c r="AA164" i="63"/>
  <c r="K164" i="63" s="1"/>
  <c r="AF164" i="63"/>
  <c r="L164" i="63" s="1"/>
  <c r="R164" i="65" s="1"/>
  <c r="AA164" i="65" s="1"/>
  <c r="AG164" i="63"/>
  <c r="M164" i="63" s="1"/>
  <c r="S164" i="65" s="1"/>
  <c r="AH164" i="63"/>
  <c r="N164" i="63" s="1"/>
  <c r="T164" i="65" s="1"/>
  <c r="AI164" i="63"/>
  <c r="O164" i="63" s="1"/>
  <c r="U164" i="65" s="1"/>
  <c r="AJ164" i="63"/>
  <c r="P164" i="63" s="1"/>
  <c r="V164" i="65" s="1"/>
  <c r="P163" i="65" l="1"/>
  <c r="P164" i="65"/>
  <c r="R162" i="63"/>
  <c r="N151" i="65"/>
  <c r="N150" i="65"/>
  <c r="Q140" i="65"/>
  <c r="R164" i="63"/>
  <c r="R152" i="63"/>
  <c r="M147" i="65"/>
  <c r="Z147" i="65" s="1"/>
  <c r="O131" i="65"/>
  <c r="M138" i="65"/>
  <c r="Z138" i="65" s="1"/>
  <c r="Q127" i="65"/>
  <c r="O119" i="65"/>
  <c r="N157" i="65"/>
  <c r="R139" i="63"/>
  <c r="N130" i="65"/>
  <c r="Q115" i="65"/>
  <c r="Q111" i="65"/>
  <c r="Q110" i="65"/>
  <c r="N107" i="65"/>
  <c r="M105" i="65"/>
  <c r="Z105" i="65" s="1"/>
  <c r="Q144" i="65"/>
  <c r="O113" i="65"/>
  <c r="O112" i="65"/>
  <c r="N106" i="65"/>
  <c r="Q162" i="65"/>
  <c r="Q148" i="65"/>
  <c r="Q116" i="65"/>
  <c r="O115" i="65"/>
  <c r="P162" i="65"/>
  <c r="N160" i="65"/>
  <c r="P147" i="65"/>
  <c r="P145" i="65"/>
  <c r="Q131" i="65"/>
  <c r="Q130" i="65"/>
  <c r="R122" i="63"/>
  <c r="N111" i="65"/>
  <c r="N110" i="65"/>
  <c r="Q163" i="65"/>
  <c r="R160" i="63"/>
  <c r="O147" i="65"/>
  <c r="P146" i="65"/>
  <c r="N144" i="65"/>
  <c r="P131" i="65"/>
  <c r="P130" i="65"/>
  <c r="Q128" i="65"/>
  <c r="Q117" i="65"/>
  <c r="O149" i="65"/>
  <c r="N148" i="65"/>
  <c r="N147" i="65"/>
  <c r="O146" i="65"/>
  <c r="N145" i="65"/>
  <c r="O132" i="65"/>
  <c r="O130" i="65"/>
  <c r="Q129" i="65"/>
  <c r="Q124" i="65"/>
  <c r="P122" i="65"/>
  <c r="P119" i="65"/>
  <c r="P118" i="65"/>
  <c r="N116" i="65"/>
  <c r="O163" i="65"/>
  <c r="Q155" i="65"/>
  <c r="P153" i="65"/>
  <c r="O151" i="65"/>
  <c r="R148" i="63"/>
  <c r="N146" i="65"/>
  <c r="Q137" i="65"/>
  <c r="Q135" i="65"/>
  <c r="P134" i="65"/>
  <c r="N131" i="65"/>
  <c r="P129" i="65"/>
  <c r="P124" i="65"/>
  <c r="O117" i="65"/>
  <c r="R116" i="63"/>
  <c r="R116" i="65"/>
  <c r="AA116" i="65" s="1"/>
  <c r="O110" i="65"/>
  <c r="Q146" i="65"/>
  <c r="R128" i="63"/>
  <c r="R128" i="65"/>
  <c r="AA128" i="65" s="1"/>
  <c r="Q154" i="65"/>
  <c r="M144" i="65"/>
  <c r="Z144" i="65" s="1"/>
  <c r="P123" i="65"/>
  <c r="N163" i="65"/>
  <c r="N162" i="65"/>
  <c r="N161" i="65"/>
  <c r="Q158" i="65"/>
  <c r="O144" i="65"/>
  <c r="P143" i="65"/>
  <c r="P142" i="65"/>
  <c r="O140" i="65"/>
  <c r="N136" i="65"/>
  <c r="P135" i="65"/>
  <c r="M130" i="65"/>
  <c r="Z130" i="65" s="1"/>
  <c r="Q123" i="65"/>
  <c r="P120" i="65"/>
  <c r="O116" i="65"/>
  <c r="N113" i="65"/>
  <c r="R111" i="63"/>
  <c r="N108" i="65"/>
  <c r="O106" i="65"/>
  <c r="O159" i="65"/>
  <c r="Q156" i="65"/>
  <c r="R145" i="63"/>
  <c r="O143" i="65"/>
  <c r="M136" i="65"/>
  <c r="Z136" i="65" s="1"/>
  <c r="O135" i="65"/>
  <c r="Q134" i="65"/>
  <c r="Q132" i="65"/>
  <c r="M124" i="65"/>
  <c r="Z124" i="65" s="1"/>
  <c r="Q122" i="65"/>
  <c r="O120" i="65"/>
  <c r="N117" i="65"/>
  <c r="P115" i="65"/>
  <c r="P114" i="65"/>
  <c r="N159" i="65"/>
  <c r="P157" i="65"/>
  <c r="P156" i="65"/>
  <c r="P155" i="65"/>
  <c r="P154" i="65"/>
  <c r="P128" i="65"/>
  <c r="O123" i="65"/>
  <c r="M117" i="65"/>
  <c r="Z117" i="65" s="1"/>
  <c r="M116" i="65"/>
  <c r="Z116" i="65" s="1"/>
  <c r="O114" i="65"/>
  <c r="R110" i="63"/>
  <c r="Q107" i="65"/>
  <c r="R106" i="63"/>
  <c r="O157" i="65"/>
  <c r="O156" i="65"/>
  <c r="O155" i="65"/>
  <c r="O154" i="65"/>
  <c r="R143" i="63"/>
  <c r="M142" i="65"/>
  <c r="Z142" i="65" s="1"/>
  <c r="O129" i="65"/>
  <c r="O128" i="65"/>
  <c r="N123" i="65"/>
  <c r="O122" i="65"/>
  <c r="N115" i="65"/>
  <c r="P113" i="65"/>
  <c r="P109" i="65"/>
  <c r="N155" i="65"/>
  <c r="Q152" i="65"/>
  <c r="R150" i="63"/>
  <c r="N129" i="65"/>
  <c r="N122" i="65"/>
  <c r="P121" i="65"/>
  <c r="M115" i="65"/>
  <c r="Z115" i="65" s="1"/>
  <c r="R114" i="63"/>
  <c r="O109" i="65"/>
  <c r="Q108" i="65"/>
  <c r="R156" i="63"/>
  <c r="R154" i="63"/>
  <c r="O153" i="65"/>
  <c r="P152" i="65"/>
  <c r="Q150" i="65"/>
  <c r="Q149" i="65"/>
  <c r="O141" i="65"/>
  <c r="P140" i="65"/>
  <c r="M134" i="65"/>
  <c r="Z134" i="65" s="1"/>
  <c r="Q133" i="65"/>
  <c r="R132" i="63"/>
  <c r="R129" i="63"/>
  <c r="M128" i="65"/>
  <c r="Z128" i="65" s="1"/>
  <c r="P127" i="65"/>
  <c r="M122" i="65"/>
  <c r="Z122" i="65" s="1"/>
  <c r="O121" i="65"/>
  <c r="P108" i="65"/>
  <c r="R132" i="65"/>
  <c r="AA132" i="65" s="1"/>
  <c r="N153" i="65"/>
  <c r="O152" i="65"/>
  <c r="P151" i="65"/>
  <c r="P150" i="65"/>
  <c r="P149" i="65"/>
  <c r="O148" i="65"/>
  <c r="Q147" i="65"/>
  <c r="N141" i="65"/>
  <c r="Q139" i="65"/>
  <c r="Q138" i="65"/>
  <c r="P133" i="65"/>
  <c r="O127" i="65"/>
  <c r="Q126" i="65"/>
  <c r="N121" i="65"/>
  <c r="R113" i="63"/>
  <c r="Q112" i="65"/>
  <c r="M109" i="65"/>
  <c r="Z109" i="65" s="1"/>
  <c r="O108" i="65"/>
  <c r="Q164" i="65"/>
  <c r="O150" i="65"/>
  <c r="P139" i="65"/>
  <c r="P132" i="65"/>
  <c r="N127" i="65"/>
  <c r="P126" i="65"/>
  <c r="Q125" i="65"/>
  <c r="R121" i="63"/>
  <c r="N120" i="65"/>
  <c r="Q119" i="65"/>
  <c r="Q118" i="65"/>
  <c r="P112" i="65"/>
  <c r="P107" i="65"/>
  <c r="N149" i="65"/>
  <c r="O138" i="65"/>
  <c r="O126" i="65"/>
  <c r="P125" i="65"/>
  <c r="N114" i="65"/>
  <c r="R108" i="63"/>
  <c r="R122" i="65"/>
  <c r="AA122" i="65" s="1"/>
  <c r="O164" i="65"/>
  <c r="O137" i="65"/>
  <c r="R133" i="63"/>
  <c r="N132" i="65"/>
  <c r="O125" i="65"/>
  <c r="O118" i="65"/>
  <c r="P111" i="65"/>
  <c r="M120" i="65"/>
  <c r="Z120" i="65" s="1"/>
  <c r="Q153" i="65"/>
  <c r="Q141" i="65"/>
  <c r="N137" i="65"/>
  <c r="O134" i="65"/>
  <c r="R126" i="63"/>
  <c r="N125" i="65"/>
  <c r="Q121" i="65"/>
  <c r="M112" i="65"/>
  <c r="Z112" i="65" s="1"/>
  <c r="O111" i="65"/>
  <c r="R107" i="63"/>
  <c r="M156" i="65"/>
  <c r="Z156" i="65" s="1"/>
  <c r="R150" i="65"/>
  <c r="AA150" i="65" s="1"/>
  <c r="O162" i="65"/>
  <c r="O161" i="65"/>
  <c r="O160" i="65"/>
  <c r="Q151" i="65"/>
  <c r="P148" i="65"/>
  <c r="M146" i="65"/>
  <c r="Z146" i="65" s="1"/>
  <c r="O145" i="65"/>
  <c r="Q143" i="65"/>
  <c r="Q142" i="65"/>
  <c r="R131" i="63"/>
  <c r="O124" i="65"/>
  <c r="Q120" i="65"/>
  <c r="R119" i="63"/>
  <c r="M118" i="65"/>
  <c r="Z118" i="65" s="1"/>
  <c r="P117" i="65"/>
  <c r="P116" i="65"/>
  <c r="P110" i="65"/>
  <c r="P106" i="65"/>
  <c r="P105" i="65"/>
  <c r="M108" i="65"/>
  <c r="Z108" i="65" s="1"/>
  <c r="R163" i="63"/>
  <c r="M163" i="65"/>
  <c r="Z163" i="65" s="1"/>
  <c r="R161" i="63"/>
  <c r="M161" i="65"/>
  <c r="Z161" i="65" s="1"/>
  <c r="R159" i="63"/>
  <c r="M159" i="65"/>
  <c r="Z159" i="65" s="1"/>
  <c r="R135" i="63"/>
  <c r="M135" i="65"/>
  <c r="Z135" i="65" s="1"/>
  <c r="R123" i="63"/>
  <c r="M123" i="65"/>
  <c r="Z123" i="65" s="1"/>
  <c r="R155" i="63"/>
  <c r="M155" i="65"/>
  <c r="Z155" i="65" s="1"/>
  <c r="R153" i="63"/>
  <c r="M153" i="65"/>
  <c r="Z153" i="65" s="1"/>
  <c r="R151" i="63"/>
  <c r="M151" i="65"/>
  <c r="Z151" i="65" s="1"/>
  <c r="R149" i="63"/>
  <c r="M149" i="65"/>
  <c r="Z149" i="65" s="1"/>
  <c r="R157" i="63"/>
  <c r="M157" i="65"/>
  <c r="Z157" i="65" s="1"/>
  <c r="R137" i="63"/>
  <c r="M137" i="65"/>
  <c r="Z137" i="65" s="1"/>
  <c r="R125" i="63"/>
  <c r="M125" i="65"/>
  <c r="Z125" i="65" s="1"/>
  <c r="M145" i="65"/>
  <c r="Z145" i="65" s="1"/>
  <c r="M133" i="65"/>
  <c r="Z133" i="65" s="1"/>
  <c r="M121" i="65"/>
  <c r="Z121" i="65" s="1"/>
  <c r="R147" i="63"/>
  <c r="R134" i="63"/>
  <c r="M158" i="65"/>
  <c r="Z158" i="65" s="1"/>
  <c r="M110" i="65"/>
  <c r="Z110" i="65" s="1"/>
  <c r="R144" i="63"/>
  <c r="R136" i="63"/>
  <c r="M111" i="65"/>
  <c r="Z111" i="65" s="1"/>
  <c r="R146" i="63"/>
  <c r="M160" i="65"/>
  <c r="Z160" i="65" s="1"/>
  <c r="M148" i="65"/>
  <c r="Z148" i="65" s="1"/>
  <c r="M113" i="65"/>
  <c r="Z113" i="65" s="1"/>
  <c r="M162" i="65"/>
  <c r="Z162" i="65" s="1"/>
  <c r="M126" i="65"/>
  <c r="Z126" i="65" s="1"/>
  <c r="M114" i="65"/>
  <c r="Z114" i="65" s="1"/>
  <c r="R140" i="63"/>
  <c r="R138" i="63"/>
  <c r="M139" i="65"/>
  <c r="Z139" i="65" s="1"/>
  <c r="M127" i="65"/>
  <c r="Z127" i="65" s="1"/>
  <c r="M152" i="65"/>
  <c r="Z152" i="65" s="1"/>
  <c r="R124" i="63"/>
  <c r="M164" i="65"/>
  <c r="Z164" i="65" s="1"/>
  <c r="M141" i="65"/>
  <c r="Z141" i="65" s="1"/>
  <c r="M129" i="65"/>
  <c r="Z129" i="65" s="1"/>
  <c r="R142" i="63"/>
  <c r="M154" i="65"/>
  <c r="Z154" i="65" s="1"/>
  <c r="M106" i="65"/>
  <c r="Z106" i="65" s="1"/>
  <c r="M143" i="65"/>
  <c r="Z143" i="65" s="1"/>
  <c r="M131" i="65"/>
  <c r="Z131" i="65" s="1"/>
  <c r="M119" i="65"/>
  <c r="Z119" i="65" s="1"/>
  <c r="M107" i="65"/>
  <c r="Z107" i="65" s="1"/>
  <c r="R130" i="63"/>
  <c r="R118" i="63"/>
  <c r="R117" i="63"/>
  <c r="R115" i="63"/>
  <c r="R112" i="63"/>
  <c r="R109" i="63"/>
  <c r="R105" i="63"/>
  <c r="BC108" i="64"/>
  <c r="BO108" i="64" s="1"/>
  <c r="BD108" i="64"/>
  <c r="BE108" i="64"/>
  <c r="BF108" i="64"/>
  <c r="BG108" i="64"/>
  <c r="BH108" i="64"/>
  <c r="BI108" i="64"/>
  <c r="BJ108" i="64"/>
  <c r="BK108" i="64"/>
  <c r="BL108" i="64"/>
  <c r="BC109" i="64"/>
  <c r="BO109" i="64" s="1"/>
  <c r="BD109" i="64"/>
  <c r="BE109" i="64"/>
  <c r="BF109" i="64"/>
  <c r="BG109" i="64"/>
  <c r="BH109" i="64"/>
  <c r="BI109" i="64"/>
  <c r="BJ109" i="64"/>
  <c r="BK109" i="64"/>
  <c r="BL109" i="64"/>
  <c r="BC110" i="64"/>
  <c r="BD110" i="64"/>
  <c r="BP110" i="64" s="1"/>
  <c r="BE110" i="64"/>
  <c r="BF110" i="64"/>
  <c r="BR110" i="64" s="1"/>
  <c r="BG110" i="64"/>
  <c r="BS110" i="64" s="1"/>
  <c r="BH110" i="64"/>
  <c r="BI110" i="64"/>
  <c r="BJ110" i="64"/>
  <c r="BK110" i="64"/>
  <c r="BL110" i="64"/>
  <c r="BC111" i="64"/>
  <c r="BO111" i="64" s="1"/>
  <c r="BD111" i="64"/>
  <c r="BE111" i="64"/>
  <c r="BQ111" i="64" s="1"/>
  <c r="BF111" i="64"/>
  <c r="BG111" i="64"/>
  <c r="BH111" i="64"/>
  <c r="BI111" i="64"/>
  <c r="BJ111" i="64"/>
  <c r="BK111" i="64"/>
  <c r="BL111" i="64"/>
  <c r="BC112" i="64"/>
  <c r="BD112" i="64"/>
  <c r="BP112" i="64" s="1"/>
  <c r="BE112" i="64"/>
  <c r="BF112" i="64"/>
  <c r="BG112" i="64"/>
  <c r="BS112" i="64" s="1"/>
  <c r="BH112" i="64"/>
  <c r="BI112" i="64"/>
  <c r="BJ112" i="64"/>
  <c r="BK112" i="64"/>
  <c r="BL112" i="64"/>
  <c r="BC113" i="64"/>
  <c r="BD113" i="64"/>
  <c r="BE113" i="64"/>
  <c r="BQ113" i="64" s="1"/>
  <c r="BF113" i="64"/>
  <c r="BR113" i="64" s="1"/>
  <c r="BG113" i="64"/>
  <c r="BH113" i="64"/>
  <c r="BI113" i="64"/>
  <c r="BJ113" i="64"/>
  <c r="BK113" i="64"/>
  <c r="BL113" i="64"/>
  <c r="BC114" i="64"/>
  <c r="BD114" i="64"/>
  <c r="BP114" i="64" s="1"/>
  <c r="BE114" i="64"/>
  <c r="BF114" i="64"/>
  <c r="BG114" i="64"/>
  <c r="BH114" i="64"/>
  <c r="BI114" i="64"/>
  <c r="BJ114" i="64"/>
  <c r="BK114" i="64"/>
  <c r="BL114" i="64"/>
  <c r="BC115" i="64"/>
  <c r="BO115" i="64" s="1"/>
  <c r="BD115" i="64"/>
  <c r="BP115" i="64" s="1"/>
  <c r="BE115" i="64"/>
  <c r="BF115" i="64"/>
  <c r="BR115" i="64" s="1"/>
  <c r="BG115" i="64"/>
  <c r="BH115" i="64"/>
  <c r="BI115" i="64"/>
  <c r="BJ115" i="64"/>
  <c r="BQ115" i="64" s="1"/>
  <c r="BK115" i="64"/>
  <c r="BL115" i="64"/>
  <c r="BC116" i="64"/>
  <c r="BO116" i="64" s="1"/>
  <c r="BD116" i="64"/>
  <c r="BE116" i="64"/>
  <c r="BF116" i="64"/>
  <c r="BG116" i="64"/>
  <c r="BH116" i="64"/>
  <c r="BI116" i="64"/>
  <c r="BJ116" i="64"/>
  <c r="BK116" i="64"/>
  <c r="BL116" i="64"/>
  <c r="BS116" i="64" s="1"/>
  <c r="BC117" i="64"/>
  <c r="BO117" i="64" s="1"/>
  <c r="BD117" i="64"/>
  <c r="BE117" i="64"/>
  <c r="BF117" i="64"/>
  <c r="BG117" i="64"/>
  <c r="BH117" i="64"/>
  <c r="BI117" i="64"/>
  <c r="BJ117" i="64"/>
  <c r="BK117" i="64"/>
  <c r="BL117" i="64"/>
  <c r="BC118" i="64"/>
  <c r="BO118" i="64" s="1"/>
  <c r="BD118" i="64"/>
  <c r="BE118" i="64"/>
  <c r="BF118" i="64"/>
  <c r="BR118" i="64" s="1"/>
  <c r="BG118" i="64"/>
  <c r="BH118" i="64"/>
  <c r="BI118" i="64"/>
  <c r="BP118" i="64" s="1"/>
  <c r="BJ118" i="64"/>
  <c r="BK118" i="64"/>
  <c r="BL118" i="64"/>
  <c r="BC119" i="64"/>
  <c r="BD119" i="64"/>
  <c r="BP119" i="64" s="1"/>
  <c r="BE119" i="64"/>
  <c r="BF119" i="64"/>
  <c r="BG119" i="64"/>
  <c r="BH119" i="64"/>
  <c r="BI119" i="64"/>
  <c r="BJ119" i="64"/>
  <c r="BQ119" i="64" s="1"/>
  <c r="BK119" i="64"/>
  <c r="BL119" i="64"/>
  <c r="BR119" i="64"/>
  <c r="BC120" i="64"/>
  <c r="BD120" i="64"/>
  <c r="BP120" i="64" s="1"/>
  <c r="BE120" i="64"/>
  <c r="BQ120" i="64" s="1"/>
  <c r="BF120" i="64"/>
  <c r="BG120" i="64"/>
  <c r="BH120" i="64"/>
  <c r="BI120" i="64"/>
  <c r="BJ120" i="64"/>
  <c r="BK120" i="64"/>
  <c r="BL120" i="64"/>
  <c r="BC121" i="64"/>
  <c r="BO121" i="64" s="1"/>
  <c r="BD121" i="64"/>
  <c r="BP121" i="64" s="1"/>
  <c r="BE121" i="64"/>
  <c r="BF121" i="64"/>
  <c r="BG121" i="64"/>
  <c r="BH121" i="64"/>
  <c r="BI121" i="64"/>
  <c r="BJ121" i="64"/>
  <c r="BQ121" i="64" s="1"/>
  <c r="BK121" i="64"/>
  <c r="BL121" i="64"/>
  <c r="BR121" i="64"/>
  <c r="BC122" i="64"/>
  <c r="BD122" i="64"/>
  <c r="BE122" i="64"/>
  <c r="BQ122" i="64" s="1"/>
  <c r="BF122" i="64"/>
  <c r="BG122" i="64"/>
  <c r="BH122" i="64"/>
  <c r="BI122" i="64"/>
  <c r="BJ122" i="64"/>
  <c r="BK122" i="64"/>
  <c r="BR122" i="64" s="1"/>
  <c r="BL122" i="64"/>
  <c r="BC123" i="64"/>
  <c r="BO123" i="64" s="1"/>
  <c r="BD123" i="64"/>
  <c r="BE123" i="64"/>
  <c r="BQ123" i="64" s="1"/>
  <c r="BF123" i="64"/>
  <c r="BG123" i="64"/>
  <c r="BH123" i="64"/>
  <c r="BI123" i="64"/>
  <c r="BP123" i="64" s="1"/>
  <c r="BJ123" i="64"/>
  <c r="BK123" i="64"/>
  <c r="BL123" i="64"/>
  <c r="BS123" i="64" s="1"/>
  <c r="BC124" i="64"/>
  <c r="BD124" i="64"/>
  <c r="BP124" i="64" s="1"/>
  <c r="BE124" i="64"/>
  <c r="BQ124" i="64" s="1"/>
  <c r="BF124" i="64"/>
  <c r="BG124" i="64"/>
  <c r="BH124" i="64"/>
  <c r="BI124" i="64"/>
  <c r="BJ124" i="64"/>
  <c r="BK124" i="64"/>
  <c r="BR124" i="64" s="1"/>
  <c r="BL124" i="64"/>
  <c r="BC125" i="64"/>
  <c r="BD125" i="64"/>
  <c r="BE125" i="64"/>
  <c r="BF125" i="64"/>
  <c r="BG125" i="64"/>
  <c r="BS125" i="64" s="1"/>
  <c r="BH125" i="64"/>
  <c r="BI125" i="64"/>
  <c r="BJ125" i="64"/>
  <c r="BK125" i="64"/>
  <c r="BL125" i="64"/>
  <c r="BC126" i="64"/>
  <c r="BD126" i="64"/>
  <c r="BP126" i="64" s="1"/>
  <c r="BE126" i="64"/>
  <c r="BF126" i="64"/>
  <c r="BG126" i="64"/>
  <c r="BS126" i="64" s="1"/>
  <c r="BH126" i="64"/>
  <c r="BI126" i="64"/>
  <c r="BJ126" i="64"/>
  <c r="BK126" i="64"/>
  <c r="BL126" i="64"/>
  <c r="BR126" i="64"/>
  <c r="BC127" i="64"/>
  <c r="BD127" i="64"/>
  <c r="BE127" i="64"/>
  <c r="BF127" i="64"/>
  <c r="BR127" i="64" s="1"/>
  <c r="BG127" i="64"/>
  <c r="BS127" i="64" s="1"/>
  <c r="BH127" i="64"/>
  <c r="BI127" i="64"/>
  <c r="BJ127" i="64"/>
  <c r="BK127" i="64"/>
  <c r="BL127" i="64"/>
  <c r="BQ127" i="64"/>
  <c r="BC128" i="64"/>
  <c r="BO128" i="64" s="1"/>
  <c r="BD128" i="64"/>
  <c r="BE128" i="64"/>
  <c r="BF128" i="64"/>
  <c r="BR128" i="64" s="1"/>
  <c r="BG128" i="64"/>
  <c r="BH128" i="64"/>
  <c r="BI128" i="64"/>
  <c r="BJ128" i="64"/>
  <c r="BK128" i="64"/>
  <c r="BL128" i="64"/>
  <c r="BQ128" i="64"/>
  <c r="BC129" i="64"/>
  <c r="BD129" i="64"/>
  <c r="BE129" i="64"/>
  <c r="BF129" i="64"/>
  <c r="BG129" i="64"/>
  <c r="BS129" i="64" s="1"/>
  <c r="BH129" i="64"/>
  <c r="BO129" i="64" s="1"/>
  <c r="BI129" i="64"/>
  <c r="BJ129" i="64"/>
  <c r="BK129" i="64"/>
  <c r="BL129" i="64"/>
  <c r="BP129" i="64"/>
  <c r="BR129" i="64"/>
  <c r="BC130" i="64"/>
  <c r="BD130" i="64"/>
  <c r="BE130" i="64"/>
  <c r="BF130" i="64"/>
  <c r="BG130" i="64"/>
  <c r="BH130" i="64"/>
  <c r="BO130" i="64" s="1"/>
  <c r="BI130" i="64"/>
  <c r="BJ130" i="64"/>
  <c r="BK130" i="64"/>
  <c r="BL130" i="64"/>
  <c r="BQ130" i="64"/>
  <c r="BC131" i="64"/>
  <c r="BD131" i="64"/>
  <c r="BE131" i="64"/>
  <c r="BF131" i="64"/>
  <c r="BG131" i="64"/>
  <c r="BH131" i="64"/>
  <c r="BI131" i="64"/>
  <c r="BJ131" i="64"/>
  <c r="BK131" i="64"/>
  <c r="BL131" i="64"/>
  <c r="BP131" i="64"/>
  <c r="BC132" i="64"/>
  <c r="BD132" i="64"/>
  <c r="BE132" i="64"/>
  <c r="BF132" i="64"/>
  <c r="BR132" i="64" s="1"/>
  <c r="BG132" i="64"/>
  <c r="BH132" i="64"/>
  <c r="BI132" i="64"/>
  <c r="BJ132" i="64"/>
  <c r="BK132" i="64"/>
  <c r="BL132" i="64"/>
  <c r="BC133" i="64"/>
  <c r="BO133" i="64" s="1"/>
  <c r="BD133" i="64"/>
  <c r="BE133" i="64"/>
  <c r="BF133" i="64"/>
  <c r="BR133" i="64" s="1"/>
  <c r="BG133" i="64"/>
  <c r="BH133" i="64"/>
  <c r="BI133" i="64"/>
  <c r="BJ133" i="64"/>
  <c r="BQ133" i="64" s="1"/>
  <c r="BK133" i="64"/>
  <c r="BL133" i="64"/>
  <c r="BC134" i="64"/>
  <c r="BD134" i="64"/>
  <c r="BE134" i="64"/>
  <c r="BQ134" i="64" s="1"/>
  <c r="BF134" i="64"/>
  <c r="BG134" i="64"/>
  <c r="BH134" i="64"/>
  <c r="BI134" i="64"/>
  <c r="BJ134" i="64"/>
  <c r="BK134" i="64"/>
  <c r="BL134" i="64"/>
  <c r="BC135" i="64"/>
  <c r="BO135" i="64" s="1"/>
  <c r="BD135" i="64"/>
  <c r="BE135" i="64"/>
  <c r="BF135" i="64"/>
  <c r="BG135" i="64"/>
  <c r="BH135" i="64"/>
  <c r="BI135" i="64"/>
  <c r="BJ135" i="64"/>
  <c r="BK135" i="64"/>
  <c r="BL135" i="64"/>
  <c r="BS135" i="64" s="1"/>
  <c r="BC136" i="64"/>
  <c r="BO136" i="64" s="1"/>
  <c r="BD136" i="64"/>
  <c r="BE136" i="64"/>
  <c r="BF136" i="64"/>
  <c r="BG136" i="64"/>
  <c r="BS136" i="64" s="1"/>
  <c r="BH136" i="64"/>
  <c r="BI136" i="64"/>
  <c r="BJ136" i="64"/>
  <c r="BK136" i="64"/>
  <c r="BL136" i="64"/>
  <c r="BR136" i="64"/>
  <c r="BC137" i="64"/>
  <c r="BD137" i="64"/>
  <c r="BP137" i="64" s="1"/>
  <c r="BE137" i="64"/>
  <c r="BF137" i="64"/>
  <c r="BG137" i="64"/>
  <c r="BH137" i="64"/>
  <c r="BI137" i="64"/>
  <c r="BJ137" i="64"/>
  <c r="BK137" i="64"/>
  <c r="BR137" i="64" s="1"/>
  <c r="BL137" i="64"/>
  <c r="BC138" i="64"/>
  <c r="BO138" i="64" s="1"/>
  <c r="BD138" i="64"/>
  <c r="BE138" i="64"/>
  <c r="BF138" i="64"/>
  <c r="BG138" i="64"/>
  <c r="BH138" i="64"/>
  <c r="BI138" i="64"/>
  <c r="BP138" i="64" s="1"/>
  <c r="BJ138" i="64"/>
  <c r="BK138" i="64"/>
  <c r="BL138" i="64"/>
  <c r="BC139" i="64"/>
  <c r="BD139" i="64"/>
  <c r="BP139" i="64" s="1"/>
  <c r="BE139" i="64"/>
  <c r="BF139" i="64"/>
  <c r="BG139" i="64"/>
  <c r="BH139" i="64"/>
  <c r="BI139" i="64"/>
  <c r="BJ139" i="64"/>
  <c r="BK139" i="64"/>
  <c r="BL139" i="64"/>
  <c r="BC140" i="64"/>
  <c r="BO140" i="64" s="1"/>
  <c r="BD140" i="64"/>
  <c r="BP140" i="64" s="1"/>
  <c r="BE140" i="64"/>
  <c r="BF140" i="64"/>
  <c r="BR140" i="64" s="1"/>
  <c r="BG140" i="64"/>
  <c r="BH140" i="64"/>
  <c r="BI140" i="64"/>
  <c r="BJ140" i="64"/>
  <c r="BQ140" i="64" s="1"/>
  <c r="BK140" i="64"/>
  <c r="BL140" i="64"/>
  <c r="BC141" i="64"/>
  <c r="BO141" i="64" s="1"/>
  <c r="BD141" i="64"/>
  <c r="BE141" i="64"/>
  <c r="BQ141" i="64" s="1"/>
  <c r="BF141" i="64"/>
  <c r="BG141" i="64"/>
  <c r="BH141" i="64"/>
  <c r="BI141" i="64"/>
  <c r="BJ141" i="64"/>
  <c r="BK141" i="64"/>
  <c r="BL141" i="64"/>
  <c r="BS141" i="64" s="1"/>
  <c r="BC142" i="64"/>
  <c r="BD142" i="64"/>
  <c r="BP142" i="64" s="1"/>
  <c r="BE142" i="64"/>
  <c r="BQ142" i="64" s="1"/>
  <c r="BF142" i="64"/>
  <c r="BG142" i="64"/>
  <c r="BS142" i="64" s="1"/>
  <c r="BH142" i="64"/>
  <c r="BO142" i="64" s="1"/>
  <c r="BI142" i="64"/>
  <c r="BJ142" i="64"/>
  <c r="BK142" i="64"/>
  <c r="BR142" i="64" s="1"/>
  <c r="BL142" i="64"/>
  <c r="BC143" i="64"/>
  <c r="BD143" i="64"/>
  <c r="BP143" i="64" s="1"/>
  <c r="BE143" i="64"/>
  <c r="BF143" i="64"/>
  <c r="BR143" i="64" s="1"/>
  <c r="BG143" i="64"/>
  <c r="BS143" i="64" s="1"/>
  <c r="BH143" i="64"/>
  <c r="BI143" i="64"/>
  <c r="BJ143" i="64"/>
  <c r="BK143" i="64"/>
  <c r="BL143" i="64"/>
  <c r="BO143" i="64"/>
  <c r="BC144" i="64"/>
  <c r="BD144" i="64"/>
  <c r="BP144" i="64" s="1"/>
  <c r="BE144" i="64"/>
  <c r="BQ144" i="64" s="1"/>
  <c r="BF144" i="64"/>
  <c r="BG144" i="64"/>
  <c r="BH144" i="64"/>
  <c r="BI144" i="64"/>
  <c r="BJ144" i="64"/>
  <c r="BK144" i="64"/>
  <c r="BL144" i="64"/>
  <c r="BC145" i="64"/>
  <c r="BD145" i="64"/>
  <c r="BP145" i="64" s="1"/>
  <c r="BE145" i="64"/>
  <c r="BF145" i="64"/>
  <c r="BR145" i="64" s="1"/>
  <c r="BG145" i="64"/>
  <c r="BH145" i="64"/>
  <c r="BI145" i="64"/>
  <c r="BJ145" i="64"/>
  <c r="BK145" i="64"/>
  <c r="BL145" i="64"/>
  <c r="BC146" i="64"/>
  <c r="BD146" i="64"/>
  <c r="BE146" i="64"/>
  <c r="BQ146" i="64" s="1"/>
  <c r="BF146" i="64"/>
  <c r="BG146" i="64"/>
  <c r="BH146" i="64"/>
  <c r="BI146" i="64"/>
  <c r="BJ146" i="64"/>
  <c r="BK146" i="64"/>
  <c r="BL146" i="64"/>
  <c r="BC147" i="64"/>
  <c r="BD147" i="64"/>
  <c r="BE147" i="64"/>
  <c r="BQ147" i="64" s="1"/>
  <c r="BF147" i="64"/>
  <c r="BG147" i="64"/>
  <c r="BS147" i="64" s="1"/>
  <c r="BH147" i="64"/>
  <c r="BO147" i="64" s="1"/>
  <c r="BI147" i="64"/>
  <c r="BJ147" i="64"/>
  <c r="BK147" i="64"/>
  <c r="BL147" i="64"/>
  <c r="BC148" i="64"/>
  <c r="BO148" i="64" s="1"/>
  <c r="BD148" i="64"/>
  <c r="BE148" i="64"/>
  <c r="BQ148" i="64" s="1"/>
  <c r="BF148" i="64"/>
  <c r="BR148" i="64" s="1"/>
  <c r="BG148" i="64"/>
  <c r="BH148" i="64"/>
  <c r="BI148" i="64"/>
  <c r="BJ148" i="64"/>
  <c r="BK148" i="64"/>
  <c r="BL148" i="64"/>
  <c r="BC149" i="64"/>
  <c r="BO149" i="64" s="1"/>
  <c r="BD149" i="64"/>
  <c r="BE149" i="64"/>
  <c r="BF149" i="64"/>
  <c r="BG149" i="64"/>
  <c r="BH149" i="64"/>
  <c r="BI149" i="64"/>
  <c r="BJ149" i="64"/>
  <c r="BK149" i="64"/>
  <c r="BL149" i="64"/>
  <c r="BC150" i="64"/>
  <c r="BO150" i="64" s="1"/>
  <c r="BD150" i="64"/>
  <c r="BE150" i="64"/>
  <c r="BQ150" i="64" s="1"/>
  <c r="BF150" i="64"/>
  <c r="BG150" i="64"/>
  <c r="BH150" i="64"/>
  <c r="BI150" i="64"/>
  <c r="BP150" i="64" s="1"/>
  <c r="BJ150" i="64"/>
  <c r="BK150" i="64"/>
  <c r="BL150" i="64"/>
  <c r="BC151" i="64"/>
  <c r="BO151" i="64" s="1"/>
  <c r="BD151" i="64"/>
  <c r="BE151" i="64"/>
  <c r="BQ151" i="64" s="1"/>
  <c r="BF151" i="64"/>
  <c r="BR151" i="64" s="1"/>
  <c r="BG151" i="64"/>
  <c r="BH151" i="64"/>
  <c r="BI151" i="64"/>
  <c r="BJ151" i="64"/>
  <c r="BK151" i="64"/>
  <c r="BL151" i="64"/>
  <c r="BC152" i="64"/>
  <c r="BO152" i="64" s="1"/>
  <c r="BD152" i="64"/>
  <c r="BE152" i="64"/>
  <c r="BF152" i="64"/>
  <c r="BG152" i="64"/>
  <c r="BH152" i="64"/>
  <c r="BI152" i="64"/>
  <c r="BJ152" i="64"/>
  <c r="BK152" i="64"/>
  <c r="BL152" i="64"/>
  <c r="BC153" i="64"/>
  <c r="BO153" i="64" s="1"/>
  <c r="BD153" i="64"/>
  <c r="BE153" i="64"/>
  <c r="BQ153" i="64" s="1"/>
  <c r="BF153" i="64"/>
  <c r="BG153" i="64"/>
  <c r="BH153" i="64"/>
  <c r="BI153" i="64"/>
  <c r="BP153" i="64" s="1"/>
  <c r="BJ153" i="64"/>
  <c r="BK153" i="64"/>
  <c r="BL153" i="64"/>
  <c r="BC154" i="64"/>
  <c r="BD154" i="64"/>
  <c r="BE154" i="64"/>
  <c r="BQ154" i="64" s="1"/>
  <c r="BF154" i="64"/>
  <c r="BR154" i="64" s="1"/>
  <c r="BG154" i="64"/>
  <c r="BH154" i="64"/>
  <c r="BI154" i="64"/>
  <c r="BJ154" i="64"/>
  <c r="BK154" i="64"/>
  <c r="BL154" i="64"/>
  <c r="BC155" i="64"/>
  <c r="BD155" i="64"/>
  <c r="BE155" i="64"/>
  <c r="BQ155" i="64" s="1"/>
  <c r="BF155" i="64"/>
  <c r="BG155" i="64"/>
  <c r="BH155" i="64"/>
  <c r="BI155" i="64"/>
  <c r="BJ155" i="64"/>
  <c r="BK155" i="64"/>
  <c r="BL155" i="64"/>
  <c r="BC156" i="64"/>
  <c r="BD156" i="64"/>
  <c r="BP156" i="64" s="1"/>
  <c r="BE156" i="64"/>
  <c r="BF156" i="64"/>
  <c r="BG156" i="64"/>
  <c r="BS156" i="64" s="1"/>
  <c r="BH156" i="64"/>
  <c r="BI156" i="64"/>
  <c r="BJ156" i="64"/>
  <c r="BK156" i="64"/>
  <c r="BL156" i="64"/>
  <c r="BO156" i="64"/>
  <c r="BC157" i="64"/>
  <c r="BD157" i="64"/>
  <c r="BE157" i="64"/>
  <c r="BF157" i="64"/>
  <c r="BG157" i="64"/>
  <c r="BH157" i="64"/>
  <c r="BI157" i="64"/>
  <c r="BJ157" i="64"/>
  <c r="BK157" i="64"/>
  <c r="BL157" i="64"/>
  <c r="BS157" i="64"/>
  <c r="BC158" i="64"/>
  <c r="BD158" i="64"/>
  <c r="BE158" i="64"/>
  <c r="BF158" i="64"/>
  <c r="BG158" i="64"/>
  <c r="BS158" i="64" s="1"/>
  <c r="BH158" i="64"/>
  <c r="BO158" i="64" s="1"/>
  <c r="BI158" i="64"/>
  <c r="BJ158" i="64"/>
  <c r="BK158" i="64"/>
  <c r="BL158" i="64"/>
  <c r="BP158" i="64"/>
  <c r="BC159" i="64"/>
  <c r="BD159" i="64"/>
  <c r="BE159" i="64"/>
  <c r="BQ159" i="64" s="1"/>
  <c r="BF159" i="64"/>
  <c r="BR159" i="64" s="1"/>
  <c r="BG159" i="64"/>
  <c r="BH159" i="64"/>
  <c r="BI159" i="64"/>
  <c r="BP159" i="64" s="1"/>
  <c r="BJ159" i="64"/>
  <c r="BK159" i="64"/>
  <c r="BL159" i="64"/>
  <c r="BC160" i="64"/>
  <c r="BD160" i="64"/>
  <c r="BE160" i="64"/>
  <c r="BF160" i="64"/>
  <c r="BG160" i="64"/>
  <c r="BH160" i="64"/>
  <c r="BI160" i="64"/>
  <c r="BJ160" i="64"/>
  <c r="BK160" i="64"/>
  <c r="BL160" i="64"/>
  <c r="BS160" i="64" s="1"/>
  <c r="BC161" i="64"/>
  <c r="BO161" i="64" s="1"/>
  <c r="BD161" i="64"/>
  <c r="BE161" i="64"/>
  <c r="BF161" i="64"/>
  <c r="BG161" i="64"/>
  <c r="BH161" i="64"/>
  <c r="BI161" i="64"/>
  <c r="BJ161" i="64"/>
  <c r="BK161" i="64"/>
  <c r="BL161" i="64"/>
  <c r="BC162" i="64"/>
  <c r="BO162" i="64" s="1"/>
  <c r="BD162" i="64"/>
  <c r="BE162" i="64"/>
  <c r="BQ162" i="64" s="1"/>
  <c r="BF162" i="64"/>
  <c r="BR162" i="64" s="1"/>
  <c r="BG162" i="64"/>
  <c r="BH162" i="64"/>
  <c r="BI162" i="64"/>
  <c r="BP162" i="64" s="1"/>
  <c r="BJ162" i="64"/>
  <c r="BK162" i="64"/>
  <c r="BL162" i="64"/>
  <c r="BC163" i="64"/>
  <c r="BO163" i="64" s="1"/>
  <c r="BD163" i="64"/>
  <c r="BE163" i="64"/>
  <c r="BF163" i="64"/>
  <c r="BG163" i="64"/>
  <c r="BH163" i="64"/>
  <c r="BI163" i="64"/>
  <c r="BJ163" i="64"/>
  <c r="BK163" i="64"/>
  <c r="BL163" i="64"/>
  <c r="BS163" i="64"/>
  <c r="BC164" i="64"/>
  <c r="BD164" i="64"/>
  <c r="BP164" i="64" s="1"/>
  <c r="BE164" i="64"/>
  <c r="BF164" i="64"/>
  <c r="BG164" i="64"/>
  <c r="BH164" i="64"/>
  <c r="BI164" i="64"/>
  <c r="BJ164" i="64"/>
  <c r="BK164" i="64"/>
  <c r="BL164" i="64"/>
  <c r="BC165" i="64"/>
  <c r="BO165" i="64" s="1"/>
  <c r="BD165" i="64"/>
  <c r="BE165" i="64"/>
  <c r="BF165" i="64"/>
  <c r="BR165" i="64" s="1"/>
  <c r="BG165" i="64"/>
  <c r="BH165" i="64"/>
  <c r="BI165" i="64"/>
  <c r="BJ165" i="64"/>
  <c r="BK165" i="64"/>
  <c r="BL165" i="64"/>
  <c r="BC166" i="64"/>
  <c r="BO166" i="64" s="1"/>
  <c r="BD166" i="64"/>
  <c r="BE166" i="64"/>
  <c r="BF166" i="64"/>
  <c r="BG166" i="64"/>
  <c r="BH166" i="64"/>
  <c r="BI166" i="64"/>
  <c r="BJ166" i="64"/>
  <c r="BK166" i="64"/>
  <c r="BL166" i="64"/>
  <c r="BS166" i="64" s="1"/>
  <c r="BC167" i="64"/>
  <c r="BD167" i="64"/>
  <c r="BP167" i="64" s="1"/>
  <c r="BE167" i="64"/>
  <c r="BQ167" i="64" s="1"/>
  <c r="BF167" i="64"/>
  <c r="BG167" i="64"/>
  <c r="BH167" i="64"/>
  <c r="BO167" i="64" s="1"/>
  <c r="BI167" i="64"/>
  <c r="BJ167" i="64"/>
  <c r="BK167" i="64"/>
  <c r="BL167" i="64"/>
  <c r="G7" i="66"/>
  <c r="B9" i="66"/>
  <c r="B10" i="66" s="1"/>
  <c r="B11" i="66" s="1"/>
  <c r="B12" i="66" s="1"/>
  <c r="B13" i="66" s="1"/>
  <c r="B14" i="66" s="1"/>
  <c r="B15" i="66" s="1"/>
  <c r="B16" i="66" s="1"/>
  <c r="B17" i="66" s="1"/>
  <c r="B18" i="66" s="1"/>
  <c r="B19" i="66" s="1"/>
  <c r="H42" i="66"/>
  <c r="BO132" i="64" l="1"/>
  <c r="BS117" i="64"/>
  <c r="BR116" i="64"/>
  <c r="BQ109" i="64"/>
  <c r="BR166" i="64"/>
  <c r="BP161" i="64"/>
  <c r="BS152" i="64"/>
  <c r="BR135" i="64"/>
  <c r="BP166" i="64"/>
  <c r="BR163" i="64"/>
  <c r="BS159" i="64"/>
  <c r="BP155" i="64"/>
  <c r="BS153" i="64"/>
  <c r="BQ152" i="64"/>
  <c r="BP151" i="64"/>
  <c r="BO145" i="64"/>
  <c r="BO139" i="64"/>
  <c r="BS132" i="64"/>
  <c r="BR131" i="64"/>
  <c r="BR130" i="64"/>
  <c r="BS122" i="64"/>
  <c r="BS118" i="64"/>
  <c r="BQ117" i="64"/>
  <c r="BS114" i="64"/>
  <c r="BR114" i="64"/>
  <c r="BO112" i="64"/>
  <c r="BS111" i="64"/>
  <c r="BQ110" i="64"/>
  <c r="BP109" i="64"/>
  <c r="BR138" i="64"/>
  <c r="BP128" i="64"/>
  <c r="BP117" i="64"/>
  <c r="BS108" i="64"/>
  <c r="BR160" i="64"/>
  <c r="BS149" i="64"/>
  <c r="BQ137" i="64"/>
  <c r="BQ165" i="64"/>
  <c r="BO164" i="64"/>
  <c r="BS155" i="64"/>
  <c r="BR155" i="64"/>
  <c r="BS150" i="64"/>
  <c r="BQ149" i="64"/>
  <c r="BP148" i="64"/>
  <c r="BP147" i="64"/>
  <c r="BQ145" i="64"/>
  <c r="BR134" i="64"/>
  <c r="BP132" i="64"/>
  <c r="BO127" i="64"/>
  <c r="BO122" i="64"/>
  <c r="BS120" i="64"/>
  <c r="BO114" i="64"/>
  <c r="BS113" i="64"/>
  <c r="BQ112" i="64"/>
  <c r="BP111" i="64"/>
  <c r="BS133" i="64"/>
  <c r="BS131" i="64"/>
  <c r="BO120" i="64"/>
  <c r="BS162" i="64"/>
  <c r="BS161" i="64"/>
  <c r="BR158" i="64"/>
  <c r="BR157" i="64"/>
  <c r="BQ157" i="64"/>
  <c r="BR156" i="64"/>
  <c r="BQ156" i="64"/>
  <c r="BR153" i="64"/>
  <c r="BP152" i="64"/>
  <c r="BR150" i="64"/>
  <c r="BP149" i="64"/>
  <c r="BR147" i="64"/>
  <c r="BP146" i="64"/>
  <c r="BO146" i="64"/>
  <c r="BO144" i="64"/>
  <c r="BQ131" i="64"/>
  <c r="BS124" i="64"/>
  <c r="BS119" i="64"/>
  <c r="BO113" i="64"/>
  <c r="BO110" i="64"/>
  <c r="BP165" i="64"/>
  <c r="BQ143" i="64"/>
  <c r="BP141" i="64"/>
  <c r="BO137" i="64"/>
  <c r="BS128" i="64"/>
  <c r="BO126" i="64"/>
  <c r="BO124" i="64"/>
  <c r="BS165" i="64"/>
  <c r="BS164" i="64"/>
  <c r="BR161" i="64"/>
  <c r="BQ160" i="64"/>
  <c r="BQ158" i="64"/>
  <c r="BP157" i="64"/>
  <c r="BO155" i="64"/>
  <c r="BO154" i="64"/>
  <c r="BS140" i="64"/>
  <c r="BS138" i="64"/>
  <c r="BP130" i="64"/>
  <c r="BQ129" i="64"/>
  <c r="BQ125" i="64"/>
  <c r="BR123" i="64"/>
  <c r="BS121" i="64"/>
  <c r="BR120" i="64"/>
  <c r="BS115" i="64"/>
  <c r="BR108" i="64"/>
  <c r="BS167" i="64"/>
  <c r="BR164" i="64"/>
  <c r="BQ163" i="64"/>
  <c r="BQ161" i="64"/>
  <c r="BP160" i="64"/>
  <c r="BO157" i="64"/>
  <c r="BR141" i="64"/>
  <c r="BR139" i="64"/>
  <c r="BQ138" i="64"/>
  <c r="BQ135" i="64"/>
  <c r="BS109" i="64"/>
  <c r="BQ108" i="64"/>
  <c r="BR167" i="64"/>
  <c r="BQ166" i="64"/>
  <c r="BQ164" i="64"/>
  <c r="BP163" i="64"/>
  <c r="BO160" i="64"/>
  <c r="BO159" i="64"/>
  <c r="BS154" i="64"/>
  <c r="BR152" i="64"/>
  <c r="BS151" i="64"/>
  <c r="BR149" i="64"/>
  <c r="BS148" i="64"/>
  <c r="BS146" i="64"/>
  <c r="BR146" i="64"/>
  <c r="BS145" i="64"/>
  <c r="BS144" i="64"/>
  <c r="BR144" i="64"/>
  <c r="BQ139" i="64"/>
  <c r="BP136" i="64"/>
  <c r="BP135" i="64"/>
  <c r="BP134" i="64"/>
  <c r="BO134" i="64"/>
  <c r="BP125" i="64"/>
  <c r="BO125" i="64"/>
  <c r="BP122" i="64"/>
  <c r="BO119" i="64"/>
  <c r="BQ118" i="64"/>
  <c r="BQ116" i="64"/>
  <c r="BP116" i="64"/>
  <c r="BQ114" i="64"/>
  <c r="BR112" i="64"/>
  <c r="BR109" i="64"/>
  <c r="BP108" i="64"/>
  <c r="BP154" i="64"/>
  <c r="BS139" i="64"/>
  <c r="BS137" i="64"/>
  <c r="BQ132" i="64"/>
  <c r="BQ136" i="64"/>
  <c r="BS134" i="64"/>
  <c r="BP133" i="64"/>
  <c r="BS130" i="64"/>
  <c r="BO131" i="64"/>
  <c r="BP113" i="64"/>
  <c r="BP127" i="64"/>
  <c r="BQ126" i="64"/>
  <c r="BR125" i="64"/>
  <c r="BR117" i="64"/>
  <c r="BR111" i="64"/>
  <c r="H8" i="66"/>
  <c r="G8" i="66" s="1"/>
  <c r="H43" i="66"/>
  <c r="AF6" i="63"/>
  <c r="AG6" i="63"/>
  <c r="AH6" i="63"/>
  <c r="AI6" i="63"/>
  <c r="AJ6" i="63"/>
  <c r="AF7" i="63"/>
  <c r="AG7" i="63"/>
  <c r="AH7" i="63"/>
  <c r="AI7" i="63"/>
  <c r="AJ7" i="63"/>
  <c r="AF8" i="63"/>
  <c r="AG8" i="63"/>
  <c r="AH8" i="63"/>
  <c r="AI8" i="63"/>
  <c r="AJ8" i="63"/>
  <c r="AF9" i="63"/>
  <c r="AG9" i="63"/>
  <c r="AH9" i="63"/>
  <c r="AI9" i="63"/>
  <c r="AJ9" i="63"/>
  <c r="AF10" i="63"/>
  <c r="AG10" i="63"/>
  <c r="AH10" i="63"/>
  <c r="AI10" i="63"/>
  <c r="AJ10" i="63"/>
  <c r="AF11" i="63"/>
  <c r="AG11" i="63"/>
  <c r="AH11" i="63"/>
  <c r="AI11" i="63"/>
  <c r="AJ11" i="63"/>
  <c r="AF12" i="63"/>
  <c r="AG12" i="63"/>
  <c r="AH12" i="63"/>
  <c r="AI12" i="63"/>
  <c r="AJ12" i="63"/>
  <c r="AF13" i="63"/>
  <c r="AG13" i="63"/>
  <c r="AH13" i="63"/>
  <c r="AI13" i="63"/>
  <c r="AJ13" i="63"/>
  <c r="AF14" i="63"/>
  <c r="AG14" i="63"/>
  <c r="AH14" i="63"/>
  <c r="AI14" i="63"/>
  <c r="AJ14" i="63"/>
  <c r="AF15" i="63"/>
  <c r="AG15" i="63"/>
  <c r="AH15" i="63"/>
  <c r="AI15" i="63"/>
  <c r="AJ15" i="63"/>
  <c r="AF16" i="63"/>
  <c r="AG16" i="63"/>
  <c r="AH16" i="63"/>
  <c r="AI16" i="63"/>
  <c r="AJ16" i="63"/>
  <c r="AF17" i="63"/>
  <c r="AG17" i="63"/>
  <c r="AH17" i="63"/>
  <c r="AI17" i="63"/>
  <c r="AJ17" i="63"/>
  <c r="AF18" i="63"/>
  <c r="AG18" i="63"/>
  <c r="AH18" i="63"/>
  <c r="AI18" i="63"/>
  <c r="AJ18" i="63"/>
  <c r="AF19" i="63"/>
  <c r="AG19" i="63"/>
  <c r="AH19" i="63"/>
  <c r="AI19" i="63"/>
  <c r="AJ19" i="63"/>
  <c r="AF20" i="63"/>
  <c r="AG20" i="63"/>
  <c r="AH20" i="63"/>
  <c r="AI20" i="63"/>
  <c r="AJ20" i="63"/>
  <c r="AF21" i="63"/>
  <c r="AG21" i="63"/>
  <c r="AH21" i="63"/>
  <c r="AI21" i="63"/>
  <c r="AJ21" i="63"/>
  <c r="AF22" i="63"/>
  <c r="AG22" i="63"/>
  <c r="AH22" i="63"/>
  <c r="AI22" i="63"/>
  <c r="AJ22" i="63"/>
  <c r="AF23" i="63"/>
  <c r="AG23" i="63"/>
  <c r="AH23" i="63"/>
  <c r="AI23" i="63"/>
  <c r="AJ23" i="63"/>
  <c r="AF24" i="63"/>
  <c r="AG24" i="63"/>
  <c r="AH24" i="63"/>
  <c r="AI24" i="63"/>
  <c r="AJ24" i="63"/>
  <c r="AF25" i="63"/>
  <c r="AG25" i="63"/>
  <c r="AH25" i="63"/>
  <c r="AI25" i="63"/>
  <c r="AJ25" i="63"/>
  <c r="AF26" i="63"/>
  <c r="AG26" i="63"/>
  <c r="AH26" i="63"/>
  <c r="AI26" i="63"/>
  <c r="AJ26" i="63"/>
  <c r="AF27" i="63"/>
  <c r="AG27" i="63"/>
  <c r="AH27" i="63"/>
  <c r="AI27" i="63"/>
  <c r="AJ27" i="63"/>
  <c r="AF28" i="63"/>
  <c r="AG28" i="63"/>
  <c r="AH28" i="63"/>
  <c r="AI28" i="63"/>
  <c r="AJ28" i="63"/>
  <c r="AF29" i="63"/>
  <c r="AG29" i="63"/>
  <c r="AH29" i="63"/>
  <c r="AI29" i="63"/>
  <c r="AJ29" i="63"/>
  <c r="AF30" i="63"/>
  <c r="AG30" i="63"/>
  <c r="AH30" i="63"/>
  <c r="AI30" i="63"/>
  <c r="AJ30" i="63"/>
  <c r="AF31" i="63"/>
  <c r="AG31" i="63"/>
  <c r="AH31" i="63"/>
  <c r="AI31" i="63"/>
  <c r="AJ31" i="63"/>
  <c r="AF32" i="63"/>
  <c r="AG32" i="63"/>
  <c r="AH32" i="63"/>
  <c r="AI32" i="63"/>
  <c r="AJ32" i="63"/>
  <c r="AF33" i="63"/>
  <c r="AG33" i="63"/>
  <c r="AH33" i="63"/>
  <c r="AI33" i="63"/>
  <c r="AJ33" i="63"/>
  <c r="AF34" i="63"/>
  <c r="AG34" i="63"/>
  <c r="AH34" i="63"/>
  <c r="AI34" i="63"/>
  <c r="AJ34" i="63"/>
  <c r="AF35" i="63"/>
  <c r="AG35" i="63"/>
  <c r="AH35" i="63"/>
  <c r="AI35" i="63"/>
  <c r="AJ35" i="63"/>
  <c r="AF36" i="63"/>
  <c r="AG36" i="63"/>
  <c r="AH36" i="63"/>
  <c r="AI36" i="63"/>
  <c r="AJ36" i="63"/>
  <c r="AF37" i="63"/>
  <c r="AG37" i="63"/>
  <c r="AH37" i="63"/>
  <c r="AI37" i="63"/>
  <c r="AJ37" i="63"/>
  <c r="AF38" i="63"/>
  <c r="AG38" i="63"/>
  <c r="AH38" i="63"/>
  <c r="AI38" i="63"/>
  <c r="AJ38" i="63"/>
  <c r="AF39" i="63"/>
  <c r="AG39" i="63"/>
  <c r="AH39" i="63"/>
  <c r="AI39" i="63"/>
  <c r="AJ39" i="63"/>
  <c r="AF40" i="63"/>
  <c r="AG40" i="63"/>
  <c r="AH40" i="63"/>
  <c r="AI40" i="63"/>
  <c r="AJ40" i="63"/>
  <c r="AF41" i="63"/>
  <c r="AG41" i="63"/>
  <c r="AH41" i="63"/>
  <c r="AI41" i="63"/>
  <c r="AJ41" i="63"/>
  <c r="AF42" i="63"/>
  <c r="AG42" i="63"/>
  <c r="AH42" i="63"/>
  <c r="AI42" i="63"/>
  <c r="AJ42" i="63"/>
  <c r="AF43" i="63"/>
  <c r="AG43" i="63"/>
  <c r="AH43" i="63"/>
  <c r="AI43" i="63"/>
  <c r="AJ43" i="63"/>
  <c r="AF44" i="63"/>
  <c r="AG44" i="63"/>
  <c r="AH44" i="63"/>
  <c r="AI44" i="63"/>
  <c r="AJ44" i="63"/>
  <c r="AF45" i="63"/>
  <c r="AG45" i="63"/>
  <c r="AH45" i="63"/>
  <c r="AI45" i="63"/>
  <c r="AJ45" i="63"/>
  <c r="AF46" i="63"/>
  <c r="AG46" i="63"/>
  <c r="AH46" i="63"/>
  <c r="AI46" i="63"/>
  <c r="AJ46" i="63"/>
  <c r="AF47" i="63"/>
  <c r="AG47" i="63"/>
  <c r="AH47" i="63"/>
  <c r="AI47" i="63"/>
  <c r="AJ47" i="63"/>
  <c r="AF48" i="63"/>
  <c r="AG48" i="63"/>
  <c r="AH48" i="63"/>
  <c r="AI48" i="63"/>
  <c r="AJ48" i="63"/>
  <c r="AF49" i="63"/>
  <c r="AG49" i="63"/>
  <c r="AH49" i="63"/>
  <c r="AI49" i="63"/>
  <c r="AJ49" i="63"/>
  <c r="AF50" i="63"/>
  <c r="AG50" i="63"/>
  <c r="AH50" i="63"/>
  <c r="AI50" i="63"/>
  <c r="AJ50" i="63"/>
  <c r="AF51" i="63"/>
  <c r="AG51" i="63"/>
  <c r="AH51" i="63"/>
  <c r="AI51" i="63"/>
  <c r="AJ51" i="63"/>
  <c r="AF52" i="63"/>
  <c r="AG52" i="63"/>
  <c r="AH52" i="63"/>
  <c r="AI52" i="63"/>
  <c r="AJ52" i="63"/>
  <c r="AF53" i="63"/>
  <c r="AG53" i="63"/>
  <c r="AH53" i="63"/>
  <c r="AI53" i="63"/>
  <c r="AJ53" i="63"/>
  <c r="AF54" i="63"/>
  <c r="AG54" i="63"/>
  <c r="AH54" i="63"/>
  <c r="AI54" i="63"/>
  <c r="AJ54" i="63"/>
  <c r="AF55" i="63"/>
  <c r="AG55" i="63"/>
  <c r="AH55" i="63"/>
  <c r="AI55" i="63"/>
  <c r="AJ55" i="63"/>
  <c r="AF56" i="63"/>
  <c r="AG56" i="63"/>
  <c r="AH56" i="63"/>
  <c r="AI56" i="63"/>
  <c r="AJ56" i="63"/>
  <c r="AF57" i="63"/>
  <c r="AG57" i="63"/>
  <c r="AH57" i="63"/>
  <c r="AI57" i="63"/>
  <c r="AJ57" i="63"/>
  <c r="AF58" i="63"/>
  <c r="AG58" i="63"/>
  <c r="AH58" i="63"/>
  <c r="AI58" i="63"/>
  <c r="AJ58" i="63"/>
  <c r="AF59" i="63"/>
  <c r="AG59" i="63"/>
  <c r="AH59" i="63"/>
  <c r="AI59" i="63"/>
  <c r="AJ59" i="63"/>
  <c r="AF60" i="63"/>
  <c r="AG60" i="63"/>
  <c r="AH60" i="63"/>
  <c r="AI60" i="63"/>
  <c r="AJ60" i="63"/>
  <c r="AF61" i="63"/>
  <c r="AG61" i="63"/>
  <c r="AH61" i="63"/>
  <c r="AI61" i="63"/>
  <c r="AJ61" i="63"/>
  <c r="AF62" i="63"/>
  <c r="AG62" i="63"/>
  <c r="AH62" i="63"/>
  <c r="AI62" i="63"/>
  <c r="AJ62" i="63"/>
  <c r="AF63" i="63"/>
  <c r="AG63" i="63"/>
  <c r="AH63" i="63"/>
  <c r="AI63" i="63"/>
  <c r="AJ63" i="63"/>
  <c r="AF64" i="63"/>
  <c r="AG64" i="63"/>
  <c r="AH64" i="63"/>
  <c r="AI64" i="63"/>
  <c r="AJ64" i="63"/>
  <c r="AF65" i="63"/>
  <c r="AG65" i="63"/>
  <c r="AH65" i="63"/>
  <c r="AI65" i="63"/>
  <c r="AJ65" i="63"/>
  <c r="AF66" i="63"/>
  <c r="AG66" i="63"/>
  <c r="AH66" i="63"/>
  <c r="AI66" i="63"/>
  <c r="AJ66" i="63"/>
  <c r="AF67" i="63"/>
  <c r="AG67" i="63"/>
  <c r="AH67" i="63"/>
  <c r="AI67" i="63"/>
  <c r="AJ67" i="63"/>
  <c r="AF68" i="63"/>
  <c r="AG68" i="63"/>
  <c r="AH68" i="63"/>
  <c r="AI68" i="63"/>
  <c r="AJ68" i="63"/>
  <c r="AF69" i="63"/>
  <c r="AG69" i="63"/>
  <c r="AH69" i="63"/>
  <c r="AI69" i="63"/>
  <c r="AJ69" i="63"/>
  <c r="AF70" i="63"/>
  <c r="AG70" i="63"/>
  <c r="AH70" i="63"/>
  <c r="AI70" i="63"/>
  <c r="AJ70" i="63"/>
  <c r="AF71" i="63"/>
  <c r="AG71" i="63"/>
  <c r="AH71" i="63"/>
  <c r="AI71" i="63"/>
  <c r="AJ71" i="63"/>
  <c r="AF72" i="63"/>
  <c r="AG72" i="63"/>
  <c r="AH72" i="63"/>
  <c r="AI72" i="63"/>
  <c r="AJ72" i="63"/>
  <c r="AF73" i="63"/>
  <c r="AG73" i="63"/>
  <c r="AH73" i="63"/>
  <c r="AI73" i="63"/>
  <c r="AJ73" i="63"/>
  <c r="AF74" i="63"/>
  <c r="AG74" i="63"/>
  <c r="AH74" i="63"/>
  <c r="AI74" i="63"/>
  <c r="AJ74" i="63"/>
  <c r="AF75" i="63"/>
  <c r="AG75" i="63"/>
  <c r="AH75" i="63"/>
  <c r="AI75" i="63"/>
  <c r="AJ75" i="63"/>
  <c r="AF76" i="63"/>
  <c r="AG76" i="63"/>
  <c r="AH76" i="63"/>
  <c r="AI76" i="63"/>
  <c r="AJ76" i="63"/>
  <c r="AF77" i="63"/>
  <c r="AG77" i="63"/>
  <c r="AH77" i="63"/>
  <c r="AI77" i="63"/>
  <c r="AJ77" i="63"/>
  <c r="AF78" i="63"/>
  <c r="AG78" i="63"/>
  <c r="AH78" i="63"/>
  <c r="AI78" i="63"/>
  <c r="AJ78" i="63"/>
  <c r="AF79" i="63"/>
  <c r="AG79" i="63"/>
  <c r="AH79" i="63"/>
  <c r="AI79" i="63"/>
  <c r="AJ79" i="63"/>
  <c r="AF80" i="63"/>
  <c r="AG80" i="63"/>
  <c r="AH80" i="63"/>
  <c r="AI80" i="63"/>
  <c r="AJ80" i="63"/>
  <c r="AF81" i="63"/>
  <c r="AG81" i="63"/>
  <c r="AH81" i="63"/>
  <c r="AI81" i="63"/>
  <c r="AJ81" i="63"/>
  <c r="AF82" i="63"/>
  <c r="AG82" i="63"/>
  <c r="AH82" i="63"/>
  <c r="AI82" i="63"/>
  <c r="AJ82" i="63"/>
  <c r="AF83" i="63"/>
  <c r="AG83" i="63"/>
  <c r="AH83" i="63"/>
  <c r="AI83" i="63"/>
  <c r="AJ83" i="63"/>
  <c r="AF84" i="63"/>
  <c r="AG84" i="63"/>
  <c r="AH84" i="63"/>
  <c r="AI84" i="63"/>
  <c r="AJ84" i="63"/>
  <c r="AF85" i="63"/>
  <c r="AG85" i="63"/>
  <c r="AH85" i="63"/>
  <c r="AI85" i="63"/>
  <c r="AJ85" i="63"/>
  <c r="AF86" i="63"/>
  <c r="AG86" i="63"/>
  <c r="AH86" i="63"/>
  <c r="AI86" i="63"/>
  <c r="AJ86" i="63"/>
  <c r="AF87" i="63"/>
  <c r="AG87" i="63"/>
  <c r="AH87" i="63"/>
  <c r="AI87" i="63"/>
  <c r="AJ87" i="63"/>
  <c r="AF88" i="63"/>
  <c r="AG88" i="63"/>
  <c r="AH88" i="63"/>
  <c r="AI88" i="63"/>
  <c r="AJ88" i="63"/>
  <c r="AF89" i="63"/>
  <c r="AG89" i="63"/>
  <c r="AH89" i="63"/>
  <c r="AI89" i="63"/>
  <c r="AJ89" i="63"/>
  <c r="AF90" i="63"/>
  <c r="AG90" i="63"/>
  <c r="AH90" i="63"/>
  <c r="AI90" i="63"/>
  <c r="AJ90" i="63"/>
  <c r="AF91" i="63"/>
  <c r="AG91" i="63"/>
  <c r="AH91" i="63"/>
  <c r="AI91" i="63"/>
  <c r="AJ91" i="63"/>
  <c r="AF92" i="63"/>
  <c r="AG92" i="63"/>
  <c r="AH92" i="63"/>
  <c r="AI92" i="63"/>
  <c r="AJ92" i="63"/>
  <c r="AF93" i="63"/>
  <c r="AG93" i="63"/>
  <c r="AH93" i="63"/>
  <c r="AI93" i="63"/>
  <c r="AJ93" i="63"/>
  <c r="AF94" i="63"/>
  <c r="AG94" i="63"/>
  <c r="AH94" i="63"/>
  <c r="AI94" i="63"/>
  <c r="AJ94" i="63"/>
  <c r="AF95" i="63"/>
  <c r="AG95" i="63"/>
  <c r="AH95" i="63"/>
  <c r="AI95" i="63"/>
  <c r="AJ95" i="63"/>
  <c r="AF96" i="63"/>
  <c r="AG96" i="63"/>
  <c r="AH96" i="63"/>
  <c r="AI96" i="63"/>
  <c r="AJ96" i="63"/>
  <c r="AF97" i="63"/>
  <c r="AG97" i="63"/>
  <c r="AH97" i="63"/>
  <c r="AI97" i="63"/>
  <c r="AJ97" i="63"/>
  <c r="AF98" i="63"/>
  <c r="AG98" i="63"/>
  <c r="AH98" i="63"/>
  <c r="AI98" i="63"/>
  <c r="AJ98" i="63"/>
  <c r="AF99" i="63"/>
  <c r="AG99" i="63"/>
  <c r="AH99" i="63"/>
  <c r="AI99" i="63"/>
  <c r="AJ99" i="63"/>
  <c r="AF100" i="63"/>
  <c r="AG100" i="63"/>
  <c r="AH100" i="63"/>
  <c r="AI100" i="63"/>
  <c r="AJ100" i="63"/>
  <c r="AF101" i="63"/>
  <c r="AG101" i="63"/>
  <c r="AH101" i="63"/>
  <c r="AI101" i="63"/>
  <c r="AJ101" i="63"/>
  <c r="AF102" i="63"/>
  <c r="AG102" i="63"/>
  <c r="AH102" i="63"/>
  <c r="AI102" i="63"/>
  <c r="AJ102" i="63"/>
  <c r="AF103" i="63"/>
  <c r="AG103" i="63"/>
  <c r="AH103" i="63"/>
  <c r="AI103" i="63"/>
  <c r="AJ103" i="63"/>
  <c r="AG5" i="63"/>
  <c r="AH5" i="63"/>
  <c r="AI5" i="63"/>
  <c r="AJ5" i="63"/>
  <c r="AF5" i="63"/>
  <c r="H44" i="66" l="1"/>
  <c r="U8" i="64" l="1"/>
  <c r="V8" i="64"/>
  <c r="W8" i="64"/>
  <c r="X8" i="64"/>
  <c r="T8" i="64"/>
  <c r="AW9" i="64" l="1"/>
  <c r="AX9" i="64"/>
  <c r="AY9" i="64"/>
  <c r="AZ9" i="64"/>
  <c r="AV9" i="64"/>
  <c r="E12" i="66" l="1"/>
  <c r="E13" i="66"/>
  <c r="E14" i="66"/>
  <c r="E15" i="66"/>
  <c r="E16" i="66"/>
  <c r="E17" i="66"/>
  <c r="E18" i="66"/>
  <c r="E19" i="66"/>
  <c r="E11" i="66"/>
  <c r="BZ8" i="64" l="1"/>
  <c r="CA8" i="64"/>
  <c r="CB8" i="64"/>
  <c r="F15" i="66"/>
  <c r="BY8" i="64"/>
  <c r="D36" i="67"/>
  <c r="D37" i="67"/>
  <c r="D38" i="67"/>
  <c r="D39" i="67"/>
  <c r="D40" i="67"/>
  <c r="D41" i="67"/>
  <c r="D42" i="67"/>
  <c r="D43" i="67"/>
  <c r="D44" i="67"/>
  <c r="D45" i="67"/>
  <c r="D46" i="67"/>
  <c r="D47" i="67"/>
  <c r="D48" i="67"/>
  <c r="D49" i="67"/>
  <c r="D50" i="67"/>
  <c r="D51" i="67"/>
  <c r="D52" i="67"/>
  <c r="D53" i="67"/>
  <c r="D54" i="67"/>
  <c r="D55" i="67"/>
  <c r="D35" i="67"/>
  <c r="N4" i="60"/>
  <c r="N5" i="60"/>
  <c r="N6" i="60"/>
  <c r="N7" i="60"/>
  <c r="N8" i="60"/>
  <c r="N9" i="60"/>
  <c r="N10" i="60"/>
  <c r="N11" i="60"/>
  <c r="N12" i="60"/>
  <c r="N13" i="60"/>
  <c r="N14" i="60"/>
  <c r="N15" i="60"/>
  <c r="N16" i="60"/>
  <c r="N17" i="60"/>
  <c r="N18" i="60"/>
  <c r="N19" i="60"/>
  <c r="N20" i="60"/>
  <c r="N21" i="60"/>
  <c r="N22" i="60"/>
  <c r="N23" i="60"/>
  <c r="N24" i="60"/>
  <c r="N25" i="60"/>
  <c r="N26" i="60"/>
  <c r="N27" i="60"/>
  <c r="N28" i="60"/>
  <c r="N29" i="60"/>
  <c r="N30" i="60"/>
  <c r="N31" i="60"/>
  <c r="N32" i="60"/>
  <c r="N33" i="60"/>
  <c r="N34" i="60"/>
  <c r="N35" i="60"/>
  <c r="N36" i="60"/>
  <c r="N37" i="60"/>
  <c r="N38" i="60"/>
  <c r="N39" i="60"/>
  <c r="N40" i="60"/>
  <c r="N41" i="60"/>
  <c r="N42" i="60"/>
  <c r="N43" i="60"/>
  <c r="N44" i="60"/>
  <c r="N45" i="60"/>
  <c r="N46" i="60"/>
  <c r="N47" i="60"/>
  <c r="N48" i="60"/>
  <c r="N49" i="60"/>
  <c r="N50" i="60"/>
  <c r="N51" i="60"/>
  <c r="N52" i="60"/>
  <c r="N53" i="60"/>
  <c r="N54" i="60"/>
  <c r="N55" i="60"/>
  <c r="N56" i="60"/>
  <c r="N57" i="60"/>
  <c r="N58" i="60"/>
  <c r="N59" i="60"/>
  <c r="N60" i="60"/>
  <c r="N61" i="60"/>
  <c r="N62" i="60"/>
  <c r="N63" i="60"/>
  <c r="N64" i="60"/>
  <c r="N65" i="60"/>
  <c r="N66" i="60"/>
  <c r="N67" i="60"/>
  <c r="N68" i="60"/>
  <c r="N69" i="60"/>
  <c r="N70" i="60"/>
  <c r="N71" i="60"/>
  <c r="N72" i="60"/>
  <c r="N73" i="60"/>
  <c r="N74" i="60"/>
  <c r="N75" i="60"/>
  <c r="N76" i="60"/>
  <c r="N77" i="60"/>
  <c r="N78" i="60"/>
  <c r="N79" i="60"/>
  <c r="N80" i="60"/>
  <c r="N81" i="60"/>
  <c r="N82" i="60"/>
  <c r="N83" i="60"/>
  <c r="N84" i="60"/>
  <c r="N85" i="60"/>
  <c r="N86" i="60"/>
  <c r="N87" i="60"/>
  <c r="N88" i="60"/>
  <c r="N89" i="60"/>
  <c r="N90" i="60"/>
  <c r="N91" i="60"/>
  <c r="N92" i="60"/>
  <c r="N93" i="60"/>
  <c r="N94" i="60"/>
  <c r="N95" i="60"/>
  <c r="N96" i="60"/>
  <c r="N97" i="60"/>
  <c r="N98" i="60"/>
  <c r="N99" i="60"/>
  <c r="N100" i="60"/>
  <c r="N101" i="60"/>
  <c r="N102" i="60"/>
  <c r="N103" i="60"/>
  <c r="N104" i="60"/>
  <c r="N105" i="60"/>
  <c r="N106" i="60"/>
  <c r="N107" i="60"/>
  <c r="N108" i="60"/>
  <c r="N109" i="60"/>
  <c r="N110" i="60"/>
  <c r="N111" i="60"/>
  <c r="N112" i="60"/>
  <c r="N113" i="60"/>
  <c r="N3" i="60"/>
  <c r="S7" i="66"/>
  <c r="S8" i="66"/>
  <c r="S9" i="66"/>
  <c r="S10" i="66"/>
  <c r="S11" i="66"/>
  <c r="S12" i="66"/>
  <c r="S13" i="66"/>
  <c r="S14" i="66"/>
  <c r="S15" i="66"/>
  <c r="S16" i="66"/>
  <c r="S17" i="66"/>
  <c r="S18" i="66"/>
  <c r="S19" i="66"/>
  <c r="S6" i="66"/>
  <c r="R6" i="66"/>
  <c r="K16" i="66"/>
  <c r="K17" i="66"/>
  <c r="K18" i="66"/>
  <c r="K19" i="66"/>
  <c r="K15" i="66"/>
  <c r="Q7" i="66"/>
  <c r="Q8" i="66"/>
  <c r="Q9" i="66"/>
  <c r="Q10" i="66"/>
  <c r="Q11" i="66"/>
  <c r="Q12" i="66"/>
  <c r="Q13" i="66"/>
  <c r="Q14" i="66"/>
  <c r="Q15" i="66"/>
  <c r="Q6" i="66"/>
  <c r="M26" i="66"/>
  <c r="J7" i="66" s="1"/>
  <c r="M27" i="66"/>
  <c r="M28" i="66"/>
  <c r="J9" i="66" s="1"/>
  <c r="M29" i="66"/>
  <c r="J10" i="66" s="1"/>
  <c r="M30" i="66"/>
  <c r="J11" i="66" s="1"/>
  <c r="M31" i="66"/>
  <c r="J12" i="66" s="1"/>
  <c r="M32" i="66"/>
  <c r="J13" i="66" s="1"/>
  <c r="M33" i="66"/>
  <c r="M34" i="66"/>
  <c r="M35" i="66"/>
  <c r="J16" i="66" s="1"/>
  <c r="M36" i="66"/>
  <c r="M37" i="66"/>
  <c r="J18" i="66" s="1"/>
  <c r="M38" i="66"/>
  <c r="M25" i="66"/>
  <c r="J6" i="66" s="1"/>
  <c r="E27" i="66"/>
  <c r="AH363" i="60"/>
  <c r="AG363" i="60"/>
  <c r="AF363" i="60"/>
  <c r="AE363" i="60"/>
  <c r="AD363" i="60"/>
  <c r="AH362" i="60"/>
  <c r="AG362" i="60"/>
  <c r="AF362" i="60"/>
  <c r="AE362" i="60"/>
  <c r="AD362" i="60"/>
  <c r="AH361" i="60"/>
  <c r="AG361" i="60"/>
  <c r="AF361" i="60"/>
  <c r="AE361" i="60"/>
  <c r="AD361" i="60"/>
  <c r="AH360" i="60"/>
  <c r="AG360" i="60"/>
  <c r="AF360" i="60"/>
  <c r="AE360" i="60"/>
  <c r="AD360" i="60"/>
  <c r="AH359" i="60"/>
  <c r="AG359" i="60"/>
  <c r="AF359" i="60"/>
  <c r="AE359" i="60"/>
  <c r="AD359" i="60"/>
  <c r="AH358" i="60"/>
  <c r="AG358" i="60"/>
  <c r="AF358" i="60"/>
  <c r="AE358" i="60"/>
  <c r="AD358" i="60"/>
  <c r="AH357" i="60"/>
  <c r="AG357" i="60"/>
  <c r="AF357" i="60"/>
  <c r="AE357" i="60"/>
  <c r="AD357" i="60"/>
  <c r="AH356" i="60"/>
  <c r="AG356" i="60"/>
  <c r="AF356" i="60"/>
  <c r="AE356" i="60"/>
  <c r="AD356" i="60"/>
  <c r="AH355" i="60"/>
  <c r="AG355" i="60"/>
  <c r="AF355" i="60"/>
  <c r="AE355" i="60"/>
  <c r="AD355" i="60"/>
  <c r="AH354" i="60"/>
  <c r="AG354" i="60"/>
  <c r="AF354" i="60"/>
  <c r="AE354" i="60"/>
  <c r="AD354" i="60"/>
  <c r="AH353" i="60"/>
  <c r="AG353" i="60"/>
  <c r="AF353" i="60"/>
  <c r="AE353" i="60"/>
  <c r="AD353" i="60"/>
  <c r="AH352" i="60"/>
  <c r="AG352" i="60"/>
  <c r="AF352" i="60"/>
  <c r="AE352" i="60"/>
  <c r="AD352" i="60"/>
  <c r="AH351" i="60"/>
  <c r="AG351" i="60"/>
  <c r="AF351" i="60"/>
  <c r="AE351" i="60"/>
  <c r="AD351" i="60"/>
  <c r="AH350" i="60"/>
  <c r="AG350" i="60"/>
  <c r="AF350" i="60"/>
  <c r="AE350" i="60"/>
  <c r="AD350" i="60"/>
  <c r="AH349" i="60"/>
  <c r="AG349" i="60"/>
  <c r="AF349" i="60"/>
  <c r="AE349" i="60"/>
  <c r="AD349" i="60"/>
  <c r="AH348" i="60"/>
  <c r="AG348" i="60"/>
  <c r="AF348" i="60"/>
  <c r="AE348" i="60"/>
  <c r="AD348" i="60"/>
  <c r="AH347" i="60"/>
  <c r="AG347" i="60"/>
  <c r="AF347" i="60"/>
  <c r="AE347" i="60"/>
  <c r="AD347" i="60"/>
  <c r="AH346" i="60"/>
  <c r="AG346" i="60"/>
  <c r="AF346" i="60"/>
  <c r="AE346" i="60"/>
  <c r="AD346" i="60"/>
  <c r="AH345" i="60"/>
  <c r="AG345" i="60"/>
  <c r="AF345" i="60"/>
  <c r="AE345" i="60"/>
  <c r="AD345" i="60"/>
  <c r="AH344" i="60"/>
  <c r="AG344" i="60"/>
  <c r="AF344" i="60"/>
  <c r="AE344" i="60"/>
  <c r="AD344" i="60"/>
  <c r="AH343" i="60"/>
  <c r="AG343" i="60"/>
  <c r="AF343" i="60"/>
  <c r="AE343" i="60"/>
  <c r="AD343" i="60"/>
  <c r="AH342" i="60"/>
  <c r="AG342" i="60"/>
  <c r="AF342" i="60"/>
  <c r="AE342" i="60"/>
  <c r="AD342" i="60"/>
  <c r="AH341" i="60"/>
  <c r="AG341" i="60"/>
  <c r="AF341" i="60"/>
  <c r="AE341" i="60"/>
  <c r="AD341" i="60"/>
  <c r="AH340" i="60"/>
  <c r="AG340" i="60"/>
  <c r="AF340" i="60"/>
  <c r="AE340" i="60"/>
  <c r="AD340" i="60"/>
  <c r="AH339" i="60"/>
  <c r="AG339" i="60"/>
  <c r="AF339" i="60"/>
  <c r="AE339" i="60"/>
  <c r="AD339" i="60"/>
  <c r="AH338" i="60"/>
  <c r="AG338" i="60"/>
  <c r="AF338" i="60"/>
  <c r="AE338" i="60"/>
  <c r="AD338" i="60"/>
  <c r="AH337" i="60"/>
  <c r="AG337" i="60"/>
  <c r="AF337" i="60"/>
  <c r="AE337" i="60"/>
  <c r="AD337" i="60"/>
  <c r="AH336" i="60"/>
  <c r="AG336" i="60"/>
  <c r="AF336" i="60"/>
  <c r="AE336" i="60"/>
  <c r="AD336" i="60"/>
  <c r="AH335" i="60"/>
  <c r="AG335" i="60"/>
  <c r="AF335" i="60"/>
  <c r="AE335" i="60"/>
  <c r="AD335" i="60"/>
  <c r="AH334" i="60"/>
  <c r="AG334" i="60"/>
  <c r="AF334" i="60"/>
  <c r="AE334" i="60"/>
  <c r="AD334" i="60"/>
  <c r="AH333" i="60"/>
  <c r="AG333" i="60"/>
  <c r="AF333" i="60"/>
  <c r="AE333" i="60"/>
  <c r="AD333" i="60"/>
  <c r="AH332" i="60"/>
  <c r="AG332" i="60"/>
  <c r="AF332" i="60"/>
  <c r="AE332" i="60"/>
  <c r="AD332" i="60"/>
  <c r="AH331" i="60"/>
  <c r="AG331" i="60"/>
  <c r="AF331" i="60"/>
  <c r="AE331" i="60"/>
  <c r="AD331" i="60"/>
  <c r="AH330" i="60"/>
  <c r="AG330" i="60"/>
  <c r="AF330" i="60"/>
  <c r="AE330" i="60"/>
  <c r="AD330" i="60"/>
  <c r="AH329" i="60"/>
  <c r="AG329" i="60"/>
  <c r="AF329" i="60"/>
  <c r="AE329" i="60"/>
  <c r="AD329" i="60"/>
  <c r="AH328" i="60"/>
  <c r="AG328" i="60"/>
  <c r="AF328" i="60"/>
  <c r="AE328" i="60"/>
  <c r="AD328" i="60"/>
  <c r="AH327" i="60"/>
  <c r="AG327" i="60"/>
  <c r="AF327" i="60"/>
  <c r="AE327" i="60"/>
  <c r="AD327" i="60"/>
  <c r="AH326" i="60"/>
  <c r="AG326" i="60"/>
  <c r="AF326" i="60"/>
  <c r="AE326" i="60"/>
  <c r="AD326" i="60"/>
  <c r="AH325" i="60"/>
  <c r="AG325" i="60"/>
  <c r="AF325" i="60"/>
  <c r="AE325" i="60"/>
  <c r="AD325" i="60"/>
  <c r="AH324" i="60"/>
  <c r="AG324" i="60"/>
  <c r="AF324" i="60"/>
  <c r="AE324" i="60"/>
  <c r="AD324" i="60"/>
  <c r="AH323" i="60"/>
  <c r="AG323" i="60"/>
  <c r="AF323" i="60"/>
  <c r="AE323" i="60"/>
  <c r="AD323" i="60"/>
  <c r="AH322" i="60"/>
  <c r="AG322" i="60"/>
  <c r="AF322" i="60"/>
  <c r="AE322" i="60"/>
  <c r="AD322" i="60"/>
  <c r="AH321" i="60"/>
  <c r="AG321" i="60"/>
  <c r="AF321" i="60"/>
  <c r="AE321" i="60"/>
  <c r="AD321" i="60"/>
  <c r="AH320" i="60"/>
  <c r="AG320" i="60"/>
  <c r="AF320" i="60"/>
  <c r="AE320" i="60"/>
  <c r="AD320" i="60"/>
  <c r="AH319" i="60"/>
  <c r="AG319" i="60"/>
  <c r="AF319" i="60"/>
  <c r="AE319" i="60"/>
  <c r="AD319" i="60"/>
  <c r="AH318" i="60"/>
  <c r="AG318" i="60"/>
  <c r="AF318" i="60"/>
  <c r="AE318" i="60"/>
  <c r="AD318" i="60"/>
  <c r="AH317" i="60"/>
  <c r="AG317" i="60"/>
  <c r="AF317" i="60"/>
  <c r="AE317" i="60"/>
  <c r="AD317" i="60"/>
  <c r="AH316" i="60"/>
  <c r="AG316" i="60"/>
  <c r="AF316" i="60"/>
  <c r="AE316" i="60"/>
  <c r="AD316" i="60"/>
  <c r="AH315" i="60"/>
  <c r="AG315" i="60"/>
  <c r="AF315" i="60"/>
  <c r="AE315" i="60"/>
  <c r="AD315" i="60"/>
  <c r="AH314" i="60"/>
  <c r="AG314" i="60"/>
  <c r="AF314" i="60"/>
  <c r="AE314" i="60"/>
  <c r="AD314" i="60"/>
  <c r="AH313" i="60"/>
  <c r="AG313" i="60"/>
  <c r="AF313" i="60"/>
  <c r="AE313" i="60"/>
  <c r="AD313" i="60"/>
  <c r="AH312" i="60"/>
  <c r="AG312" i="60"/>
  <c r="AF312" i="60"/>
  <c r="AE312" i="60"/>
  <c r="AD312" i="60"/>
  <c r="AH311" i="60"/>
  <c r="AG311" i="60"/>
  <c r="AF311" i="60"/>
  <c r="AE311" i="60"/>
  <c r="AD311" i="60"/>
  <c r="AH310" i="60"/>
  <c r="AG310" i="60"/>
  <c r="AF310" i="60"/>
  <c r="AE310" i="60"/>
  <c r="AD310" i="60"/>
  <c r="AH309" i="60"/>
  <c r="AG309" i="60"/>
  <c r="AF309" i="60"/>
  <c r="AE309" i="60"/>
  <c r="AD309" i="60"/>
  <c r="AH308" i="60"/>
  <c r="AG308" i="60"/>
  <c r="AF308" i="60"/>
  <c r="AE308" i="60"/>
  <c r="AD308" i="60"/>
  <c r="AH307" i="60"/>
  <c r="AG307" i="60"/>
  <c r="AF307" i="60"/>
  <c r="AE307" i="60"/>
  <c r="AD307" i="60"/>
  <c r="AH306" i="60"/>
  <c r="AG306" i="60"/>
  <c r="AF306" i="60"/>
  <c r="AE306" i="60"/>
  <c r="AD306" i="60"/>
  <c r="AH305" i="60"/>
  <c r="AG305" i="60"/>
  <c r="AF305" i="60"/>
  <c r="AE305" i="60"/>
  <c r="AD305" i="60"/>
  <c r="AH304" i="60"/>
  <c r="AG304" i="60"/>
  <c r="AF304" i="60"/>
  <c r="AE304" i="60"/>
  <c r="AD304" i="60"/>
  <c r="AH303" i="60"/>
  <c r="AG303" i="60"/>
  <c r="AF303" i="60"/>
  <c r="AE303" i="60"/>
  <c r="AD303" i="60"/>
  <c r="AH302" i="60"/>
  <c r="AG302" i="60"/>
  <c r="AF302" i="60"/>
  <c r="AE302" i="60"/>
  <c r="AD302" i="60"/>
  <c r="AH301" i="60"/>
  <c r="AG301" i="60"/>
  <c r="AF301" i="60"/>
  <c r="AE301" i="60"/>
  <c r="AD301" i="60"/>
  <c r="AH300" i="60"/>
  <c r="AG300" i="60"/>
  <c r="AF300" i="60"/>
  <c r="AE300" i="60"/>
  <c r="AD300" i="60"/>
  <c r="AH299" i="60"/>
  <c r="AG299" i="60"/>
  <c r="AF299" i="60"/>
  <c r="AE299" i="60"/>
  <c r="AD299" i="60"/>
  <c r="AH298" i="60"/>
  <c r="AG298" i="60"/>
  <c r="AF298" i="60"/>
  <c r="AE298" i="60"/>
  <c r="AD298" i="60"/>
  <c r="AH297" i="60"/>
  <c r="AG297" i="60"/>
  <c r="AF297" i="60"/>
  <c r="AE297" i="60"/>
  <c r="AD297" i="60"/>
  <c r="AH296" i="60"/>
  <c r="AG296" i="60"/>
  <c r="AF296" i="60"/>
  <c r="AE296" i="60"/>
  <c r="AD296" i="60"/>
  <c r="AH295" i="60"/>
  <c r="AG295" i="60"/>
  <c r="AF295" i="60"/>
  <c r="AE295" i="60"/>
  <c r="AD295" i="60"/>
  <c r="AH294" i="60"/>
  <c r="AG294" i="60"/>
  <c r="AF294" i="60"/>
  <c r="AE294" i="60"/>
  <c r="AD294" i="60"/>
  <c r="AH293" i="60"/>
  <c r="AG293" i="60"/>
  <c r="AF293" i="60"/>
  <c r="AE293" i="60"/>
  <c r="AD293" i="60"/>
  <c r="AH292" i="60"/>
  <c r="AG292" i="60"/>
  <c r="AF292" i="60"/>
  <c r="AE292" i="60"/>
  <c r="AD292" i="60"/>
  <c r="AH291" i="60"/>
  <c r="AG291" i="60"/>
  <c r="AF291" i="60"/>
  <c r="AE291" i="60"/>
  <c r="AD291" i="60"/>
  <c r="AH290" i="60"/>
  <c r="AG290" i="60"/>
  <c r="AF290" i="60"/>
  <c r="AE290" i="60"/>
  <c r="AD290" i="60"/>
  <c r="AH289" i="60"/>
  <c r="AG289" i="60"/>
  <c r="AF289" i="60"/>
  <c r="AE289" i="60"/>
  <c r="AD289" i="60"/>
  <c r="AH288" i="60"/>
  <c r="AG288" i="60"/>
  <c r="AF288" i="60"/>
  <c r="AE288" i="60"/>
  <c r="AD288" i="60"/>
  <c r="AH287" i="60"/>
  <c r="AG287" i="60"/>
  <c r="AF287" i="60"/>
  <c r="AE287" i="60"/>
  <c r="AD287" i="60"/>
  <c r="AH286" i="60"/>
  <c r="AG286" i="60"/>
  <c r="AF286" i="60"/>
  <c r="AE286" i="60"/>
  <c r="AD286" i="60"/>
  <c r="AH285" i="60"/>
  <c r="AG285" i="60"/>
  <c r="AF285" i="60"/>
  <c r="AE285" i="60"/>
  <c r="AD285" i="60"/>
  <c r="AH284" i="60"/>
  <c r="AG284" i="60"/>
  <c r="AF284" i="60"/>
  <c r="AE284" i="60"/>
  <c r="AD284" i="60"/>
  <c r="AH283" i="60"/>
  <c r="AG283" i="60"/>
  <c r="AF283" i="60"/>
  <c r="AE283" i="60"/>
  <c r="AD283" i="60"/>
  <c r="AH282" i="60"/>
  <c r="AG282" i="60"/>
  <c r="AF282" i="60"/>
  <c r="AE282" i="60"/>
  <c r="AD282" i="60"/>
  <c r="AH281" i="60"/>
  <c r="AG281" i="60"/>
  <c r="AF281" i="60"/>
  <c r="AE281" i="60"/>
  <c r="AD281" i="60"/>
  <c r="AH280" i="60"/>
  <c r="AG280" i="60"/>
  <c r="AF280" i="60"/>
  <c r="AE280" i="60"/>
  <c r="AD280" i="60"/>
  <c r="AH279" i="60"/>
  <c r="AG279" i="60"/>
  <c r="AF279" i="60"/>
  <c r="AE279" i="60"/>
  <c r="AD279" i="60"/>
  <c r="AH278" i="60"/>
  <c r="AG278" i="60"/>
  <c r="AF278" i="60"/>
  <c r="AE278" i="60"/>
  <c r="AD278" i="60"/>
  <c r="AH277" i="60"/>
  <c r="AG277" i="60"/>
  <c r="AF277" i="60"/>
  <c r="AE277" i="60"/>
  <c r="AD277" i="60"/>
  <c r="AH276" i="60"/>
  <c r="AG276" i="60"/>
  <c r="AF276" i="60"/>
  <c r="AE276" i="60"/>
  <c r="AD276" i="60"/>
  <c r="AH275" i="60"/>
  <c r="AG275" i="60"/>
  <c r="AF275" i="60"/>
  <c r="AE275" i="60"/>
  <c r="AD275" i="60"/>
  <c r="AH274" i="60"/>
  <c r="AG274" i="60"/>
  <c r="AF274" i="60"/>
  <c r="AE274" i="60"/>
  <c r="AD274" i="60"/>
  <c r="AH273" i="60"/>
  <c r="AG273" i="60"/>
  <c r="AF273" i="60"/>
  <c r="AE273" i="60"/>
  <c r="AD273" i="60"/>
  <c r="AH272" i="60"/>
  <c r="AG272" i="60"/>
  <c r="AF272" i="60"/>
  <c r="AE272" i="60"/>
  <c r="AD272" i="60"/>
  <c r="AH271" i="60"/>
  <c r="AG271" i="60"/>
  <c r="AF271" i="60"/>
  <c r="AE271" i="60"/>
  <c r="AD271" i="60"/>
  <c r="AH270" i="60"/>
  <c r="AG270" i="60"/>
  <c r="AF270" i="60"/>
  <c r="AE270" i="60"/>
  <c r="AD270" i="60"/>
  <c r="AH269" i="60"/>
  <c r="AG269" i="60"/>
  <c r="AF269" i="60"/>
  <c r="AE269" i="60"/>
  <c r="AD269" i="60"/>
  <c r="AH268" i="60"/>
  <c r="AG268" i="60"/>
  <c r="AF268" i="60"/>
  <c r="AE268" i="60"/>
  <c r="AD268" i="60"/>
  <c r="AH267" i="60"/>
  <c r="AG267" i="60"/>
  <c r="AF267" i="60"/>
  <c r="AE267" i="60"/>
  <c r="AD267" i="60"/>
  <c r="AH266" i="60"/>
  <c r="AG266" i="60"/>
  <c r="AF266" i="60"/>
  <c r="AE266" i="60"/>
  <c r="AD266" i="60"/>
  <c r="AH265" i="60"/>
  <c r="AG265" i="60"/>
  <c r="AF265" i="60"/>
  <c r="AE265" i="60"/>
  <c r="AD265" i="60"/>
  <c r="AH264" i="60"/>
  <c r="AG264" i="60"/>
  <c r="AF264" i="60"/>
  <c r="AE264" i="60"/>
  <c r="AD264" i="60"/>
  <c r="AH263" i="60"/>
  <c r="AG263" i="60"/>
  <c r="AF263" i="60"/>
  <c r="AE263" i="60"/>
  <c r="AD263" i="60"/>
  <c r="AH262" i="60"/>
  <c r="AG262" i="60"/>
  <c r="AF262" i="60"/>
  <c r="AE262" i="60"/>
  <c r="AD262" i="60"/>
  <c r="AH261" i="60"/>
  <c r="AG261" i="60"/>
  <c r="AF261" i="60"/>
  <c r="AE261" i="60"/>
  <c r="AD261" i="60"/>
  <c r="AH260" i="60"/>
  <c r="AG260" i="60"/>
  <c r="AF260" i="60"/>
  <c r="AE260" i="60"/>
  <c r="AD260" i="60"/>
  <c r="AH259" i="60"/>
  <c r="AG259" i="60"/>
  <c r="AF259" i="60"/>
  <c r="AE259" i="60"/>
  <c r="AD259" i="60"/>
  <c r="AH258" i="60"/>
  <c r="AG258" i="60"/>
  <c r="AF258" i="60"/>
  <c r="AE258" i="60"/>
  <c r="AD258" i="60"/>
  <c r="AH257" i="60"/>
  <c r="AG257" i="60"/>
  <c r="AF257" i="60"/>
  <c r="AE257" i="60"/>
  <c r="AD257" i="60"/>
  <c r="AH256" i="60"/>
  <c r="AG256" i="60"/>
  <c r="AF256" i="60"/>
  <c r="AE256" i="60"/>
  <c r="AD256" i="60"/>
  <c r="AH255" i="60"/>
  <c r="AG255" i="60"/>
  <c r="AF255" i="60"/>
  <c r="AE255" i="60"/>
  <c r="AD255" i="60"/>
  <c r="AH254" i="60"/>
  <c r="AG254" i="60"/>
  <c r="AF254" i="60"/>
  <c r="AE254" i="60"/>
  <c r="AD254" i="60"/>
  <c r="AH253" i="60"/>
  <c r="AG253" i="60"/>
  <c r="AF253" i="60"/>
  <c r="AE253" i="60"/>
  <c r="AD253" i="60"/>
  <c r="AH252" i="60"/>
  <c r="AG252" i="60"/>
  <c r="AF252" i="60"/>
  <c r="AE252" i="60"/>
  <c r="AD252" i="60"/>
  <c r="AH251" i="60"/>
  <c r="AG251" i="60"/>
  <c r="AF251" i="60"/>
  <c r="AE251" i="60"/>
  <c r="AD251" i="60"/>
  <c r="AH250" i="60"/>
  <c r="AG250" i="60"/>
  <c r="AF250" i="60"/>
  <c r="AE250" i="60"/>
  <c r="AD250" i="60"/>
  <c r="AH249" i="60"/>
  <c r="AG249" i="60"/>
  <c r="AF249" i="60"/>
  <c r="AE249" i="60"/>
  <c r="AD249" i="60"/>
  <c r="AH248" i="60"/>
  <c r="AG248" i="60"/>
  <c r="AF248" i="60"/>
  <c r="AE248" i="60"/>
  <c r="AD248" i="60"/>
  <c r="AH247" i="60"/>
  <c r="AG247" i="60"/>
  <c r="AF247" i="60"/>
  <c r="AE247" i="60"/>
  <c r="AD247" i="60"/>
  <c r="AH246" i="60"/>
  <c r="AG246" i="60"/>
  <c r="AF246" i="60"/>
  <c r="AE246" i="60"/>
  <c r="AD246" i="60"/>
  <c r="AH245" i="60"/>
  <c r="AG245" i="60"/>
  <c r="AF245" i="60"/>
  <c r="AE245" i="60"/>
  <c r="AD245" i="60"/>
  <c r="AH244" i="60"/>
  <c r="AG244" i="60"/>
  <c r="AF244" i="60"/>
  <c r="AE244" i="60"/>
  <c r="AD244" i="60"/>
  <c r="AH243" i="60"/>
  <c r="AG243" i="60"/>
  <c r="AF243" i="60"/>
  <c r="AE243" i="60"/>
  <c r="AD243" i="60"/>
  <c r="AH242" i="60"/>
  <c r="AG242" i="60"/>
  <c r="AF242" i="60"/>
  <c r="AE242" i="60"/>
  <c r="AD242" i="60"/>
  <c r="AH241" i="60"/>
  <c r="AG241" i="60"/>
  <c r="AF241" i="60"/>
  <c r="AE241" i="60"/>
  <c r="AD241" i="60"/>
  <c r="AH240" i="60"/>
  <c r="AG240" i="60"/>
  <c r="AF240" i="60"/>
  <c r="AE240" i="60"/>
  <c r="AD240" i="60"/>
  <c r="AH239" i="60"/>
  <c r="AG239" i="60"/>
  <c r="AF239" i="60"/>
  <c r="AE239" i="60"/>
  <c r="AD239" i="60"/>
  <c r="AH238" i="60"/>
  <c r="AG238" i="60"/>
  <c r="AF238" i="60"/>
  <c r="AE238" i="60"/>
  <c r="AD238" i="60"/>
  <c r="AH237" i="60"/>
  <c r="AG237" i="60"/>
  <c r="AF237" i="60"/>
  <c r="AE237" i="60"/>
  <c r="AD237" i="60"/>
  <c r="AH236" i="60"/>
  <c r="AG236" i="60"/>
  <c r="AF236" i="60"/>
  <c r="AE236" i="60"/>
  <c r="AD236" i="60"/>
  <c r="AH235" i="60"/>
  <c r="AG235" i="60"/>
  <c r="AF235" i="60"/>
  <c r="AE235" i="60"/>
  <c r="AD235" i="60"/>
  <c r="AH234" i="60"/>
  <c r="AG234" i="60"/>
  <c r="AF234" i="60"/>
  <c r="AE234" i="60"/>
  <c r="AD234" i="60"/>
  <c r="AH233" i="60"/>
  <c r="AG233" i="60"/>
  <c r="AF233" i="60"/>
  <c r="AE233" i="60"/>
  <c r="AD233" i="60"/>
  <c r="AH232" i="60"/>
  <c r="AG232" i="60"/>
  <c r="AF232" i="60"/>
  <c r="AE232" i="60"/>
  <c r="AD232" i="60"/>
  <c r="AH231" i="60"/>
  <c r="AG231" i="60"/>
  <c r="AF231" i="60"/>
  <c r="AE231" i="60"/>
  <c r="AD231" i="60"/>
  <c r="AH230" i="60"/>
  <c r="AG230" i="60"/>
  <c r="AF230" i="60"/>
  <c r="AE230" i="60"/>
  <c r="AD230" i="60"/>
  <c r="AH229" i="60"/>
  <c r="AG229" i="60"/>
  <c r="AF229" i="60"/>
  <c r="AE229" i="60"/>
  <c r="AD229" i="60"/>
  <c r="AH228" i="60"/>
  <c r="AG228" i="60"/>
  <c r="AF228" i="60"/>
  <c r="AE228" i="60"/>
  <c r="AD228" i="60"/>
  <c r="AH227" i="60"/>
  <c r="AG227" i="60"/>
  <c r="AF227" i="60"/>
  <c r="AE227" i="60"/>
  <c r="AD227" i="60"/>
  <c r="AH226" i="60"/>
  <c r="AG226" i="60"/>
  <c r="AF226" i="60"/>
  <c r="AE226" i="60"/>
  <c r="AD226" i="60"/>
  <c r="AH225" i="60"/>
  <c r="AG225" i="60"/>
  <c r="AF225" i="60"/>
  <c r="AE225" i="60"/>
  <c r="AD225" i="60"/>
  <c r="AH224" i="60"/>
  <c r="AG224" i="60"/>
  <c r="AF224" i="60"/>
  <c r="AE224" i="60"/>
  <c r="AD224" i="60"/>
  <c r="AH223" i="60"/>
  <c r="AG223" i="60"/>
  <c r="AF223" i="60"/>
  <c r="AE223" i="60"/>
  <c r="AD223" i="60"/>
  <c r="AH222" i="60"/>
  <c r="AG222" i="60"/>
  <c r="AF222" i="60"/>
  <c r="AE222" i="60"/>
  <c r="AD222" i="60"/>
  <c r="AH221" i="60"/>
  <c r="AG221" i="60"/>
  <c r="AF221" i="60"/>
  <c r="AE221" i="60"/>
  <c r="AD221" i="60"/>
  <c r="AH220" i="60"/>
  <c r="AG220" i="60"/>
  <c r="AF220" i="60"/>
  <c r="AE220" i="60"/>
  <c r="AD220" i="60"/>
  <c r="AH219" i="60"/>
  <c r="AG219" i="60"/>
  <c r="AF219" i="60"/>
  <c r="AE219" i="60"/>
  <c r="AD219" i="60"/>
  <c r="AH218" i="60"/>
  <c r="AG218" i="60"/>
  <c r="AF218" i="60"/>
  <c r="AE218" i="60"/>
  <c r="AD218" i="60"/>
  <c r="AH217" i="60"/>
  <c r="AG217" i="60"/>
  <c r="AF217" i="60"/>
  <c r="AE217" i="60"/>
  <c r="AD217" i="60"/>
  <c r="AH216" i="60"/>
  <c r="AG216" i="60"/>
  <c r="AF216" i="60"/>
  <c r="AE216" i="60"/>
  <c r="AD216" i="60"/>
  <c r="AH215" i="60"/>
  <c r="AG215" i="60"/>
  <c r="AF215" i="60"/>
  <c r="AE215" i="60"/>
  <c r="AD215" i="60"/>
  <c r="AH214" i="60"/>
  <c r="AG214" i="60"/>
  <c r="AF214" i="60"/>
  <c r="AE214" i="60"/>
  <c r="AD214" i="60"/>
  <c r="AH213" i="60"/>
  <c r="AG213" i="60"/>
  <c r="AF213" i="60"/>
  <c r="AE213" i="60"/>
  <c r="AD213" i="60"/>
  <c r="AH212" i="60"/>
  <c r="AG212" i="60"/>
  <c r="AF212" i="60"/>
  <c r="AE212" i="60"/>
  <c r="AD212" i="60"/>
  <c r="AH211" i="60"/>
  <c r="AG211" i="60"/>
  <c r="AF211" i="60"/>
  <c r="AE211" i="60"/>
  <c r="AD211" i="60"/>
  <c r="AH210" i="60"/>
  <c r="AG210" i="60"/>
  <c r="AF210" i="60"/>
  <c r="AE210" i="60"/>
  <c r="AD210" i="60"/>
  <c r="AH209" i="60"/>
  <c r="AG209" i="60"/>
  <c r="AF209" i="60"/>
  <c r="AE209" i="60"/>
  <c r="AD209" i="60"/>
  <c r="AH208" i="60"/>
  <c r="AG208" i="60"/>
  <c r="AF208" i="60"/>
  <c r="AE208" i="60"/>
  <c r="AD208" i="60"/>
  <c r="AH207" i="60"/>
  <c r="AG207" i="60"/>
  <c r="AF207" i="60"/>
  <c r="AE207" i="60"/>
  <c r="AD207" i="60"/>
  <c r="AH206" i="60"/>
  <c r="AG206" i="60"/>
  <c r="AF206" i="60"/>
  <c r="AE206" i="60"/>
  <c r="AD206" i="60"/>
  <c r="AH205" i="60"/>
  <c r="AG205" i="60"/>
  <c r="AF205" i="60"/>
  <c r="AE205" i="60"/>
  <c r="AD205" i="60"/>
  <c r="AH204" i="60"/>
  <c r="AG204" i="60"/>
  <c r="AF204" i="60"/>
  <c r="AE204" i="60"/>
  <c r="AD204" i="60"/>
  <c r="AH203" i="60"/>
  <c r="AG203" i="60"/>
  <c r="AF203" i="60"/>
  <c r="AE203" i="60"/>
  <c r="AD203" i="60"/>
  <c r="AH202" i="60"/>
  <c r="AG202" i="60"/>
  <c r="AF202" i="60"/>
  <c r="AE202" i="60"/>
  <c r="AD202" i="60"/>
  <c r="AH201" i="60"/>
  <c r="AG201" i="60"/>
  <c r="AF201" i="60"/>
  <c r="AE201" i="60"/>
  <c r="AD201" i="60"/>
  <c r="AH200" i="60"/>
  <c r="AG200" i="60"/>
  <c r="AF200" i="60"/>
  <c r="AE200" i="60"/>
  <c r="AD200" i="60"/>
  <c r="AH199" i="60"/>
  <c r="AG199" i="60"/>
  <c r="AF199" i="60"/>
  <c r="AE199" i="60"/>
  <c r="AD199" i="60"/>
  <c r="AH198" i="60"/>
  <c r="AG198" i="60"/>
  <c r="AF198" i="60"/>
  <c r="AE198" i="60"/>
  <c r="AD198" i="60"/>
  <c r="AH197" i="60"/>
  <c r="AG197" i="60"/>
  <c r="AF197" i="60"/>
  <c r="AE197" i="60"/>
  <c r="AD197" i="60"/>
  <c r="AH196" i="60"/>
  <c r="AG196" i="60"/>
  <c r="AF196" i="60"/>
  <c r="AE196" i="60"/>
  <c r="AD196" i="60"/>
  <c r="AH195" i="60"/>
  <c r="AG195" i="60"/>
  <c r="AF195" i="60"/>
  <c r="AE195" i="60"/>
  <c r="AD195" i="60"/>
  <c r="AH194" i="60"/>
  <c r="AG194" i="60"/>
  <c r="AF194" i="60"/>
  <c r="AE194" i="60"/>
  <c r="AD194" i="60"/>
  <c r="AH193" i="60"/>
  <c r="AG193" i="60"/>
  <c r="AF193" i="60"/>
  <c r="AE193" i="60"/>
  <c r="AD193" i="60"/>
  <c r="AH192" i="60"/>
  <c r="AG192" i="60"/>
  <c r="AF192" i="60"/>
  <c r="AE192" i="60"/>
  <c r="AD192" i="60"/>
  <c r="AH191" i="60"/>
  <c r="AG191" i="60"/>
  <c r="AF191" i="60"/>
  <c r="AE191" i="60"/>
  <c r="AD191" i="60"/>
  <c r="AH190" i="60"/>
  <c r="AG190" i="60"/>
  <c r="AF190" i="60"/>
  <c r="AE190" i="60"/>
  <c r="AD190" i="60"/>
  <c r="AH189" i="60"/>
  <c r="AG189" i="60"/>
  <c r="AF189" i="60"/>
  <c r="AE189" i="60"/>
  <c r="AD189" i="60"/>
  <c r="AH188" i="60"/>
  <c r="AG188" i="60"/>
  <c r="AF188" i="60"/>
  <c r="AE188" i="60"/>
  <c r="AD188" i="60"/>
  <c r="AH187" i="60"/>
  <c r="AG187" i="60"/>
  <c r="AF187" i="60"/>
  <c r="AE187" i="60"/>
  <c r="AD187" i="60"/>
  <c r="AH186" i="60"/>
  <c r="AG186" i="60"/>
  <c r="AF186" i="60"/>
  <c r="AE186" i="60"/>
  <c r="AD186" i="60"/>
  <c r="AH185" i="60"/>
  <c r="AG185" i="60"/>
  <c r="AF185" i="60"/>
  <c r="AE185" i="60"/>
  <c r="AD185" i="60"/>
  <c r="AH184" i="60"/>
  <c r="AG184" i="60"/>
  <c r="AF184" i="60"/>
  <c r="AE184" i="60"/>
  <c r="AD184" i="60"/>
  <c r="AH183" i="60"/>
  <c r="AG183" i="60"/>
  <c r="AF183" i="60"/>
  <c r="AE183" i="60"/>
  <c r="AD183" i="60"/>
  <c r="AH182" i="60"/>
  <c r="AG182" i="60"/>
  <c r="AF182" i="60"/>
  <c r="AE182" i="60"/>
  <c r="AD182" i="60"/>
  <c r="AH181" i="60"/>
  <c r="AG181" i="60"/>
  <c r="AF181" i="60"/>
  <c r="AE181" i="60"/>
  <c r="AD181" i="60"/>
  <c r="AH180" i="60"/>
  <c r="AG180" i="60"/>
  <c r="AF180" i="60"/>
  <c r="AE180" i="60"/>
  <c r="AD180" i="60"/>
  <c r="AH179" i="60"/>
  <c r="AG179" i="60"/>
  <c r="AF179" i="60"/>
  <c r="AE179" i="60"/>
  <c r="AD179" i="60"/>
  <c r="AH178" i="60"/>
  <c r="AG178" i="60"/>
  <c r="AF178" i="60"/>
  <c r="AE178" i="60"/>
  <c r="AD178" i="60"/>
  <c r="AH177" i="60"/>
  <c r="AG177" i="60"/>
  <c r="AF177" i="60"/>
  <c r="AE177" i="60"/>
  <c r="AD177" i="60"/>
  <c r="AH176" i="60"/>
  <c r="AG176" i="60"/>
  <c r="AF176" i="60"/>
  <c r="AE176" i="60"/>
  <c r="AD176" i="60"/>
  <c r="AH175" i="60"/>
  <c r="AG175" i="60"/>
  <c r="AF175" i="60"/>
  <c r="AE175" i="60"/>
  <c r="AD175" i="60"/>
  <c r="AH174" i="60"/>
  <c r="AG174" i="60"/>
  <c r="AF174" i="60"/>
  <c r="AE174" i="60"/>
  <c r="AD174" i="60"/>
  <c r="AH173" i="60"/>
  <c r="AG173" i="60"/>
  <c r="AF173" i="60"/>
  <c r="AE173" i="60"/>
  <c r="AD173" i="60"/>
  <c r="AH172" i="60"/>
  <c r="AG172" i="60"/>
  <c r="AF172" i="60"/>
  <c r="AE172" i="60"/>
  <c r="AD172" i="60"/>
  <c r="AH171" i="60"/>
  <c r="AG171" i="60"/>
  <c r="AF171" i="60"/>
  <c r="AE171" i="60"/>
  <c r="AD171" i="60"/>
  <c r="AH170" i="60"/>
  <c r="AG170" i="60"/>
  <c r="AF170" i="60"/>
  <c r="AE170" i="60"/>
  <c r="AD170" i="60"/>
  <c r="AH169" i="60"/>
  <c r="AG169" i="60"/>
  <c r="AF169" i="60"/>
  <c r="AE169" i="60"/>
  <c r="AD169" i="60"/>
  <c r="AH168" i="60"/>
  <c r="AG168" i="60"/>
  <c r="AF168" i="60"/>
  <c r="AE168" i="60"/>
  <c r="AD168" i="60"/>
  <c r="AH167" i="60"/>
  <c r="AG167" i="60"/>
  <c r="AF167" i="60"/>
  <c r="AE167" i="60"/>
  <c r="AD167" i="60"/>
  <c r="AH166" i="60"/>
  <c r="AG166" i="60"/>
  <c r="AF166" i="60"/>
  <c r="AE166" i="60"/>
  <c r="AD166" i="60"/>
  <c r="AH165" i="60"/>
  <c r="AG165" i="60"/>
  <c r="AF165" i="60"/>
  <c r="AE165" i="60"/>
  <c r="AD165" i="60"/>
  <c r="AH164" i="60"/>
  <c r="AG164" i="60"/>
  <c r="AF164" i="60"/>
  <c r="AE164" i="60"/>
  <c r="AD164" i="60"/>
  <c r="AH163" i="60"/>
  <c r="AG163" i="60"/>
  <c r="AF163" i="60"/>
  <c r="AE163" i="60"/>
  <c r="AD163" i="60"/>
  <c r="AH162" i="60"/>
  <c r="AG162" i="60"/>
  <c r="AF162" i="60"/>
  <c r="AE162" i="60"/>
  <c r="AD162" i="60"/>
  <c r="AH161" i="60"/>
  <c r="AG161" i="60"/>
  <c r="AF161" i="60"/>
  <c r="AE161" i="60"/>
  <c r="AD161" i="60"/>
  <c r="AH160" i="60"/>
  <c r="AG160" i="60"/>
  <c r="AF160" i="60"/>
  <c r="AE160" i="60"/>
  <c r="AD160" i="60"/>
  <c r="AH159" i="60"/>
  <c r="AG159" i="60"/>
  <c r="AF159" i="60"/>
  <c r="AE159" i="60"/>
  <c r="AD159" i="60"/>
  <c r="AH158" i="60"/>
  <c r="AG158" i="60"/>
  <c r="AF158" i="60"/>
  <c r="AE158" i="60"/>
  <c r="AD158" i="60"/>
  <c r="AH157" i="60"/>
  <c r="AG157" i="60"/>
  <c r="AF157" i="60"/>
  <c r="AE157" i="60"/>
  <c r="AD157" i="60"/>
  <c r="AH156" i="60"/>
  <c r="AG156" i="60"/>
  <c r="AF156" i="60"/>
  <c r="AE156" i="60"/>
  <c r="AD156" i="60"/>
  <c r="AH155" i="60"/>
  <c r="AG155" i="60"/>
  <c r="AF155" i="60"/>
  <c r="AE155" i="60"/>
  <c r="AD155" i="60"/>
  <c r="AH154" i="60"/>
  <c r="AG154" i="60"/>
  <c r="AF154" i="60"/>
  <c r="AE154" i="60"/>
  <c r="AD154" i="60"/>
  <c r="AH153" i="60"/>
  <c r="AG153" i="60"/>
  <c r="AF153" i="60"/>
  <c r="AE153" i="60"/>
  <c r="AD153" i="60"/>
  <c r="AH152" i="60"/>
  <c r="AG152" i="60"/>
  <c r="AF152" i="60"/>
  <c r="AE152" i="60"/>
  <c r="AD152" i="60"/>
  <c r="AH151" i="60"/>
  <c r="AG151" i="60"/>
  <c r="AF151" i="60"/>
  <c r="AE151" i="60"/>
  <c r="AD151" i="60"/>
  <c r="AH150" i="60"/>
  <c r="AG150" i="60"/>
  <c r="AF150" i="60"/>
  <c r="AE150" i="60"/>
  <c r="AD150" i="60"/>
  <c r="AH149" i="60"/>
  <c r="AG149" i="60"/>
  <c r="AF149" i="60"/>
  <c r="AE149" i="60"/>
  <c r="AD149" i="60"/>
  <c r="AH148" i="60"/>
  <c r="AG148" i="60"/>
  <c r="AF148" i="60"/>
  <c r="AE148" i="60"/>
  <c r="AD148" i="60"/>
  <c r="AH147" i="60"/>
  <c r="AG147" i="60"/>
  <c r="AF147" i="60"/>
  <c r="AE147" i="60"/>
  <c r="AD147" i="60"/>
  <c r="AH146" i="60"/>
  <c r="AG146" i="60"/>
  <c r="AF146" i="60"/>
  <c r="AE146" i="60"/>
  <c r="AD146" i="60"/>
  <c r="AH145" i="60"/>
  <c r="AG145" i="60"/>
  <c r="AF145" i="60"/>
  <c r="AE145" i="60"/>
  <c r="AD145" i="60"/>
  <c r="AH144" i="60"/>
  <c r="AG144" i="60"/>
  <c r="AF144" i="60"/>
  <c r="AE144" i="60"/>
  <c r="AD144" i="60"/>
  <c r="AH143" i="60"/>
  <c r="AG143" i="60"/>
  <c r="AF143" i="60"/>
  <c r="AE143" i="60"/>
  <c r="AD143" i="60"/>
  <c r="AH142" i="60"/>
  <c r="AG142" i="60"/>
  <c r="AF142" i="60"/>
  <c r="AE142" i="60"/>
  <c r="AD142" i="60"/>
  <c r="AH141" i="60"/>
  <c r="AG141" i="60"/>
  <c r="AF141" i="60"/>
  <c r="AE141" i="60"/>
  <c r="AD141" i="60"/>
  <c r="AH140" i="60"/>
  <c r="AG140" i="60"/>
  <c r="AF140" i="60"/>
  <c r="AE140" i="60"/>
  <c r="AD140" i="60"/>
  <c r="AH139" i="60"/>
  <c r="AG139" i="60"/>
  <c r="AF139" i="60"/>
  <c r="AE139" i="60"/>
  <c r="AD139" i="60"/>
  <c r="AH138" i="60"/>
  <c r="AG138" i="60"/>
  <c r="AF138" i="60"/>
  <c r="AE138" i="60"/>
  <c r="AD138" i="60"/>
  <c r="AH137" i="60"/>
  <c r="AG137" i="60"/>
  <c r="AF137" i="60"/>
  <c r="AE137" i="60"/>
  <c r="AD137" i="60"/>
  <c r="AH136" i="60"/>
  <c r="AG136" i="60"/>
  <c r="AF136" i="60"/>
  <c r="AE136" i="60"/>
  <c r="AD136" i="60"/>
  <c r="AH135" i="60"/>
  <c r="AG135" i="60"/>
  <c r="AF135" i="60"/>
  <c r="AE135" i="60"/>
  <c r="AD135" i="60"/>
  <c r="AH134" i="60"/>
  <c r="AG134" i="60"/>
  <c r="AF134" i="60"/>
  <c r="AE134" i="60"/>
  <c r="AD134" i="60"/>
  <c r="AH133" i="60"/>
  <c r="AG133" i="60"/>
  <c r="AF133" i="60"/>
  <c r="AE133" i="60"/>
  <c r="AD133" i="60"/>
  <c r="AH132" i="60"/>
  <c r="AG132" i="60"/>
  <c r="AF132" i="60"/>
  <c r="AE132" i="60"/>
  <c r="AD132" i="60"/>
  <c r="AH131" i="60"/>
  <c r="AG131" i="60"/>
  <c r="AF131" i="60"/>
  <c r="AE131" i="60"/>
  <c r="AD131" i="60"/>
  <c r="AH130" i="60"/>
  <c r="AG130" i="60"/>
  <c r="AF130" i="60"/>
  <c r="AE130" i="60"/>
  <c r="AD130" i="60"/>
  <c r="AH129" i="60"/>
  <c r="AG129" i="60"/>
  <c r="AF129" i="60"/>
  <c r="AE129" i="60"/>
  <c r="AD129" i="60"/>
  <c r="AH128" i="60"/>
  <c r="AG128" i="60"/>
  <c r="AF128" i="60"/>
  <c r="AE128" i="60"/>
  <c r="AD128" i="60"/>
  <c r="AH127" i="60"/>
  <c r="AG127" i="60"/>
  <c r="AF127" i="60"/>
  <c r="AE127" i="60"/>
  <c r="AD127" i="60"/>
  <c r="AH126" i="60"/>
  <c r="AG126" i="60"/>
  <c r="AF126" i="60"/>
  <c r="AE126" i="60"/>
  <c r="AD126" i="60"/>
  <c r="AH125" i="60"/>
  <c r="AG125" i="60"/>
  <c r="AF125" i="60"/>
  <c r="AE125" i="60"/>
  <c r="AD125" i="60"/>
  <c r="AH124" i="60"/>
  <c r="AG124" i="60"/>
  <c r="AF124" i="60"/>
  <c r="AE124" i="60"/>
  <c r="AD124" i="60"/>
  <c r="AH123" i="60"/>
  <c r="AG123" i="60"/>
  <c r="AF123" i="60"/>
  <c r="AE123" i="60"/>
  <c r="AD123" i="60"/>
  <c r="AH122" i="60"/>
  <c r="AG122" i="60"/>
  <c r="AF122" i="60"/>
  <c r="AE122" i="60"/>
  <c r="AD122" i="60"/>
  <c r="AH121" i="60"/>
  <c r="AG121" i="60"/>
  <c r="AF121" i="60"/>
  <c r="AE121" i="60"/>
  <c r="AD121" i="60"/>
  <c r="AH120" i="60"/>
  <c r="AG120" i="60"/>
  <c r="AF120" i="60"/>
  <c r="AE120" i="60"/>
  <c r="AD120" i="60"/>
  <c r="AH119" i="60"/>
  <c r="AG119" i="60"/>
  <c r="AF119" i="60"/>
  <c r="AE119" i="60"/>
  <c r="AD119" i="60"/>
  <c r="AH118" i="60"/>
  <c r="AG118" i="60"/>
  <c r="AF118" i="60"/>
  <c r="AE118" i="60"/>
  <c r="AD118" i="60"/>
  <c r="AH117" i="60"/>
  <c r="AG117" i="60"/>
  <c r="AF117" i="60"/>
  <c r="AE117" i="60"/>
  <c r="AD117" i="60"/>
  <c r="AH116" i="60"/>
  <c r="AG116" i="60"/>
  <c r="AF116" i="60"/>
  <c r="AE116" i="60"/>
  <c r="AD116" i="60"/>
  <c r="AH115" i="60"/>
  <c r="AG115" i="60"/>
  <c r="AF115" i="60"/>
  <c r="AE115" i="60"/>
  <c r="AD115" i="60"/>
  <c r="AH114" i="60"/>
  <c r="AG114" i="60"/>
  <c r="AF114" i="60"/>
  <c r="AE114" i="60"/>
  <c r="AD114" i="60"/>
  <c r="AH113" i="60"/>
  <c r="AG113" i="60"/>
  <c r="AF113" i="60"/>
  <c r="AE113" i="60"/>
  <c r="AD113" i="60"/>
  <c r="AA113" i="60"/>
  <c r="Z113" i="60"/>
  <c r="Y113" i="60"/>
  <c r="X113" i="60"/>
  <c r="W113" i="60"/>
  <c r="T113" i="60"/>
  <c r="S113" i="60"/>
  <c r="R113" i="60"/>
  <c r="Q113" i="60"/>
  <c r="P113" i="60"/>
  <c r="AH112" i="60"/>
  <c r="AG112" i="60"/>
  <c r="AF112" i="60"/>
  <c r="AE112" i="60"/>
  <c r="AD112" i="60"/>
  <c r="AA112" i="60"/>
  <c r="Z112" i="60"/>
  <c r="Y112" i="60"/>
  <c r="X112" i="60"/>
  <c r="W112" i="60"/>
  <c r="T112" i="60"/>
  <c r="S112" i="60"/>
  <c r="R112" i="60"/>
  <c r="Q112" i="60"/>
  <c r="P112" i="60"/>
  <c r="AH111" i="60"/>
  <c r="AG111" i="60"/>
  <c r="AF111" i="60"/>
  <c r="AE111" i="60"/>
  <c r="AD111" i="60"/>
  <c r="AA111" i="60"/>
  <c r="Z111" i="60"/>
  <c r="Y111" i="60"/>
  <c r="X111" i="60"/>
  <c r="W111" i="60"/>
  <c r="T111" i="60"/>
  <c r="S111" i="60"/>
  <c r="R111" i="60"/>
  <c r="Q111" i="60"/>
  <c r="P111" i="60"/>
  <c r="AH110" i="60"/>
  <c r="AG110" i="60"/>
  <c r="AF110" i="60"/>
  <c r="AE110" i="60"/>
  <c r="AD110" i="60"/>
  <c r="AA110" i="60"/>
  <c r="Z110" i="60"/>
  <c r="Y110" i="60"/>
  <c r="X110" i="60"/>
  <c r="W110" i="60"/>
  <c r="T110" i="60"/>
  <c r="S110" i="60"/>
  <c r="R110" i="60"/>
  <c r="Q110" i="60"/>
  <c r="P110" i="60"/>
  <c r="AH109" i="60"/>
  <c r="AG109" i="60"/>
  <c r="AF109" i="60"/>
  <c r="AE109" i="60"/>
  <c r="AD109" i="60"/>
  <c r="AA109" i="60"/>
  <c r="Z109" i="60"/>
  <c r="Y109" i="60"/>
  <c r="X109" i="60"/>
  <c r="W109" i="60"/>
  <c r="T109" i="60"/>
  <c r="S109" i="60"/>
  <c r="R109" i="60"/>
  <c r="Q109" i="60"/>
  <c r="P109" i="60"/>
  <c r="AH108" i="60"/>
  <c r="AG108" i="60"/>
  <c r="AF108" i="60"/>
  <c r="AE108" i="60"/>
  <c r="AD108" i="60"/>
  <c r="AA108" i="60"/>
  <c r="Z108" i="60"/>
  <c r="Y108" i="60"/>
  <c r="X108" i="60"/>
  <c r="W108" i="60"/>
  <c r="T108" i="60"/>
  <c r="S108" i="60"/>
  <c r="R108" i="60"/>
  <c r="Q108" i="60"/>
  <c r="P108" i="60"/>
  <c r="AH107" i="60"/>
  <c r="AG107" i="60"/>
  <c r="AF107" i="60"/>
  <c r="AE107" i="60"/>
  <c r="AD107" i="60"/>
  <c r="AA107" i="60"/>
  <c r="Z107" i="60"/>
  <c r="Y107" i="60"/>
  <c r="X107" i="60"/>
  <c r="W107" i="60"/>
  <c r="T107" i="60"/>
  <c r="S107" i="60"/>
  <c r="R107" i="60"/>
  <c r="Q107" i="60"/>
  <c r="P107" i="60"/>
  <c r="AH106" i="60"/>
  <c r="AG106" i="60"/>
  <c r="AF106" i="60"/>
  <c r="AE106" i="60"/>
  <c r="AD106" i="60"/>
  <c r="AA106" i="60"/>
  <c r="Z106" i="60"/>
  <c r="Y106" i="60"/>
  <c r="X106" i="60"/>
  <c r="W106" i="60"/>
  <c r="T106" i="60"/>
  <c r="S106" i="60"/>
  <c r="R106" i="60"/>
  <c r="Q106" i="60"/>
  <c r="P106" i="60"/>
  <c r="AH105" i="60"/>
  <c r="AG105" i="60"/>
  <c r="AF105" i="60"/>
  <c r="AE105" i="60"/>
  <c r="AD105" i="60"/>
  <c r="AA105" i="60"/>
  <c r="Z105" i="60"/>
  <c r="Y105" i="60"/>
  <c r="X105" i="60"/>
  <c r="W105" i="60"/>
  <c r="T105" i="60"/>
  <c r="S105" i="60"/>
  <c r="R105" i="60"/>
  <c r="Q105" i="60"/>
  <c r="P105" i="60"/>
  <c r="AH104" i="60"/>
  <c r="AG104" i="60"/>
  <c r="AF104" i="60"/>
  <c r="AE104" i="60"/>
  <c r="AD104" i="60"/>
  <c r="AA104" i="60"/>
  <c r="Z104" i="60"/>
  <c r="Y104" i="60"/>
  <c r="X104" i="60"/>
  <c r="W104" i="60"/>
  <c r="T104" i="60"/>
  <c r="S104" i="60"/>
  <c r="R104" i="60"/>
  <c r="Q104" i="60"/>
  <c r="P104" i="60"/>
  <c r="AH103" i="60"/>
  <c r="AG103" i="60"/>
  <c r="AF103" i="60"/>
  <c r="AE103" i="60"/>
  <c r="AD103" i="60"/>
  <c r="AA103" i="60"/>
  <c r="Z103" i="60"/>
  <c r="Y103" i="60"/>
  <c r="X103" i="60"/>
  <c r="W103" i="60"/>
  <c r="T103" i="60"/>
  <c r="S103" i="60"/>
  <c r="R103" i="60"/>
  <c r="Q103" i="60"/>
  <c r="P103" i="60"/>
  <c r="AH102" i="60"/>
  <c r="AG102" i="60"/>
  <c r="AF102" i="60"/>
  <c r="AE102" i="60"/>
  <c r="AD102" i="60"/>
  <c r="AA102" i="60"/>
  <c r="Z102" i="60"/>
  <c r="Y102" i="60"/>
  <c r="X102" i="60"/>
  <c r="W102" i="60"/>
  <c r="T102" i="60"/>
  <c r="S102" i="60"/>
  <c r="R102" i="60"/>
  <c r="Q102" i="60"/>
  <c r="P102" i="60"/>
  <c r="AH101" i="60"/>
  <c r="AG101" i="60"/>
  <c r="AF101" i="60"/>
  <c r="AE101" i="60"/>
  <c r="AD101" i="60"/>
  <c r="AA101" i="60"/>
  <c r="Z101" i="60"/>
  <c r="Y101" i="60"/>
  <c r="X101" i="60"/>
  <c r="W101" i="60"/>
  <c r="T101" i="60"/>
  <c r="S101" i="60"/>
  <c r="R101" i="60"/>
  <c r="Q101" i="60"/>
  <c r="P101" i="60"/>
  <c r="AH100" i="60"/>
  <c r="AG100" i="60"/>
  <c r="AF100" i="60"/>
  <c r="AE100" i="60"/>
  <c r="AD100" i="60"/>
  <c r="AA100" i="60"/>
  <c r="Z100" i="60"/>
  <c r="Y100" i="60"/>
  <c r="X100" i="60"/>
  <c r="W100" i="60"/>
  <c r="T100" i="60"/>
  <c r="S100" i="60"/>
  <c r="R100" i="60"/>
  <c r="Q100" i="60"/>
  <c r="P100" i="60"/>
  <c r="AH99" i="60"/>
  <c r="AG99" i="60"/>
  <c r="AF99" i="60"/>
  <c r="AE99" i="60"/>
  <c r="AD99" i="60"/>
  <c r="AA99" i="60"/>
  <c r="Z99" i="60"/>
  <c r="Y99" i="60"/>
  <c r="X99" i="60"/>
  <c r="W99" i="60"/>
  <c r="T99" i="60"/>
  <c r="S99" i="60"/>
  <c r="R99" i="60"/>
  <c r="Q99" i="60"/>
  <c r="P99" i="60"/>
  <c r="AH98" i="60"/>
  <c r="AG98" i="60"/>
  <c r="AF98" i="60"/>
  <c r="AE98" i="60"/>
  <c r="AD98" i="60"/>
  <c r="AA98" i="60"/>
  <c r="Z98" i="60"/>
  <c r="Y98" i="60"/>
  <c r="X98" i="60"/>
  <c r="W98" i="60"/>
  <c r="T98" i="60"/>
  <c r="S98" i="60"/>
  <c r="R98" i="60"/>
  <c r="Q98" i="60"/>
  <c r="P98" i="60"/>
  <c r="AH97" i="60"/>
  <c r="AG97" i="60"/>
  <c r="AF97" i="60"/>
  <c r="AE97" i="60"/>
  <c r="AD97" i="60"/>
  <c r="AA97" i="60"/>
  <c r="Z97" i="60"/>
  <c r="Y97" i="60"/>
  <c r="X97" i="60"/>
  <c r="W97" i="60"/>
  <c r="T97" i="60"/>
  <c r="S97" i="60"/>
  <c r="R97" i="60"/>
  <c r="Q97" i="60"/>
  <c r="P97" i="60"/>
  <c r="AH96" i="60"/>
  <c r="AG96" i="60"/>
  <c r="AF96" i="60"/>
  <c r="AE96" i="60"/>
  <c r="AD96" i="60"/>
  <c r="AA96" i="60"/>
  <c r="Z96" i="60"/>
  <c r="Y96" i="60"/>
  <c r="X96" i="60"/>
  <c r="W96" i="60"/>
  <c r="T96" i="60"/>
  <c r="S96" i="60"/>
  <c r="R96" i="60"/>
  <c r="Q96" i="60"/>
  <c r="P96" i="60"/>
  <c r="AH95" i="60"/>
  <c r="AG95" i="60"/>
  <c r="AF95" i="60"/>
  <c r="AE95" i="60"/>
  <c r="AD95" i="60"/>
  <c r="AA95" i="60"/>
  <c r="Z95" i="60"/>
  <c r="Y95" i="60"/>
  <c r="X95" i="60"/>
  <c r="W95" i="60"/>
  <c r="T95" i="60"/>
  <c r="S95" i="60"/>
  <c r="R95" i="60"/>
  <c r="Q95" i="60"/>
  <c r="P95" i="60"/>
  <c r="AH94" i="60"/>
  <c r="AG94" i="60"/>
  <c r="AF94" i="60"/>
  <c r="AE94" i="60"/>
  <c r="AD94" i="60"/>
  <c r="AA94" i="60"/>
  <c r="Z94" i="60"/>
  <c r="Y94" i="60"/>
  <c r="X94" i="60"/>
  <c r="W94" i="60"/>
  <c r="T94" i="60"/>
  <c r="S94" i="60"/>
  <c r="R94" i="60"/>
  <c r="Q94" i="60"/>
  <c r="P94" i="60"/>
  <c r="AH93" i="60"/>
  <c r="AG93" i="60"/>
  <c r="AF93" i="60"/>
  <c r="AE93" i="60"/>
  <c r="AD93" i="60"/>
  <c r="AA93" i="60"/>
  <c r="Z93" i="60"/>
  <c r="Y93" i="60"/>
  <c r="X93" i="60"/>
  <c r="W93" i="60"/>
  <c r="T93" i="60"/>
  <c r="S93" i="60"/>
  <c r="R93" i="60"/>
  <c r="Q93" i="60"/>
  <c r="P93" i="60"/>
  <c r="AH92" i="60"/>
  <c r="AG92" i="60"/>
  <c r="AF92" i="60"/>
  <c r="AE92" i="60"/>
  <c r="AD92" i="60"/>
  <c r="AA92" i="60"/>
  <c r="Z92" i="60"/>
  <c r="Y92" i="60"/>
  <c r="X92" i="60"/>
  <c r="W92" i="60"/>
  <c r="T92" i="60"/>
  <c r="S92" i="60"/>
  <c r="R92" i="60"/>
  <c r="Q92" i="60"/>
  <c r="P92" i="60"/>
  <c r="AH91" i="60"/>
  <c r="AG91" i="60"/>
  <c r="AF91" i="60"/>
  <c r="AE91" i="60"/>
  <c r="AD91" i="60"/>
  <c r="AA91" i="60"/>
  <c r="Z91" i="60"/>
  <c r="Y91" i="60"/>
  <c r="X91" i="60"/>
  <c r="W91" i="60"/>
  <c r="T91" i="60"/>
  <c r="S91" i="60"/>
  <c r="R91" i="60"/>
  <c r="Q91" i="60"/>
  <c r="P91" i="60"/>
  <c r="AH90" i="60"/>
  <c r="AG90" i="60"/>
  <c r="AF90" i="60"/>
  <c r="AE90" i="60"/>
  <c r="AD90" i="60"/>
  <c r="AA90" i="60"/>
  <c r="Z90" i="60"/>
  <c r="Y90" i="60"/>
  <c r="X90" i="60"/>
  <c r="W90" i="60"/>
  <c r="T90" i="60"/>
  <c r="S90" i="60"/>
  <c r="R90" i="60"/>
  <c r="Q90" i="60"/>
  <c r="P90" i="60"/>
  <c r="AH89" i="60"/>
  <c r="AG89" i="60"/>
  <c r="AF89" i="60"/>
  <c r="AE89" i="60"/>
  <c r="AD89" i="60"/>
  <c r="AA89" i="60"/>
  <c r="Z89" i="60"/>
  <c r="Y89" i="60"/>
  <c r="X89" i="60"/>
  <c r="W89" i="60"/>
  <c r="T89" i="60"/>
  <c r="S89" i="60"/>
  <c r="R89" i="60"/>
  <c r="Q89" i="60"/>
  <c r="P89" i="60"/>
  <c r="AH88" i="60"/>
  <c r="AG88" i="60"/>
  <c r="AF88" i="60"/>
  <c r="AE88" i="60"/>
  <c r="AD88" i="60"/>
  <c r="AA88" i="60"/>
  <c r="Z88" i="60"/>
  <c r="Y88" i="60"/>
  <c r="X88" i="60"/>
  <c r="W88" i="60"/>
  <c r="T88" i="60"/>
  <c r="S88" i="60"/>
  <c r="R88" i="60"/>
  <c r="Q88" i="60"/>
  <c r="P88" i="60"/>
  <c r="AH87" i="60"/>
  <c r="AG87" i="60"/>
  <c r="AF87" i="60"/>
  <c r="AE87" i="60"/>
  <c r="AD87" i="60"/>
  <c r="AA87" i="60"/>
  <c r="Z87" i="60"/>
  <c r="Y87" i="60"/>
  <c r="X87" i="60"/>
  <c r="W87" i="60"/>
  <c r="T87" i="60"/>
  <c r="S87" i="60"/>
  <c r="R87" i="60"/>
  <c r="Q87" i="60"/>
  <c r="P87" i="60"/>
  <c r="AH86" i="60"/>
  <c r="AG86" i="60"/>
  <c r="AF86" i="60"/>
  <c r="AE86" i="60"/>
  <c r="AD86" i="60"/>
  <c r="AA86" i="60"/>
  <c r="Z86" i="60"/>
  <c r="Y86" i="60"/>
  <c r="X86" i="60"/>
  <c r="W86" i="60"/>
  <c r="T86" i="60"/>
  <c r="S86" i="60"/>
  <c r="R86" i="60"/>
  <c r="Q86" i="60"/>
  <c r="P86" i="60"/>
  <c r="AH85" i="60"/>
  <c r="AG85" i="60"/>
  <c r="AF85" i="60"/>
  <c r="AE85" i="60"/>
  <c r="AD85" i="60"/>
  <c r="AA85" i="60"/>
  <c r="Z85" i="60"/>
  <c r="Y85" i="60"/>
  <c r="X85" i="60"/>
  <c r="W85" i="60"/>
  <c r="T85" i="60"/>
  <c r="S85" i="60"/>
  <c r="R85" i="60"/>
  <c r="Q85" i="60"/>
  <c r="P85" i="60"/>
  <c r="AH84" i="60"/>
  <c r="AG84" i="60"/>
  <c r="AF84" i="60"/>
  <c r="AE84" i="60"/>
  <c r="AD84" i="60"/>
  <c r="AA84" i="60"/>
  <c r="Z84" i="60"/>
  <c r="Y84" i="60"/>
  <c r="X84" i="60"/>
  <c r="W84" i="60"/>
  <c r="T84" i="60"/>
  <c r="S84" i="60"/>
  <c r="R84" i="60"/>
  <c r="Q84" i="60"/>
  <c r="P84" i="60"/>
  <c r="AH83" i="60"/>
  <c r="AG83" i="60"/>
  <c r="AF83" i="60"/>
  <c r="AE83" i="60"/>
  <c r="AD83" i="60"/>
  <c r="AA83" i="60"/>
  <c r="Z83" i="60"/>
  <c r="Y83" i="60"/>
  <c r="X83" i="60"/>
  <c r="W83" i="60"/>
  <c r="T83" i="60"/>
  <c r="S83" i="60"/>
  <c r="R83" i="60"/>
  <c r="Q83" i="60"/>
  <c r="P83" i="60"/>
  <c r="AH82" i="60"/>
  <c r="AG82" i="60"/>
  <c r="AF82" i="60"/>
  <c r="AE82" i="60"/>
  <c r="AD82" i="60"/>
  <c r="AA82" i="60"/>
  <c r="Z82" i="60"/>
  <c r="Y82" i="60"/>
  <c r="X82" i="60"/>
  <c r="W82" i="60"/>
  <c r="T82" i="60"/>
  <c r="S82" i="60"/>
  <c r="R82" i="60"/>
  <c r="Q82" i="60"/>
  <c r="P82" i="60"/>
  <c r="AH81" i="60"/>
  <c r="AG81" i="60"/>
  <c r="AF81" i="60"/>
  <c r="AE81" i="60"/>
  <c r="AD81" i="60"/>
  <c r="AA81" i="60"/>
  <c r="Z81" i="60"/>
  <c r="Y81" i="60"/>
  <c r="X81" i="60"/>
  <c r="W81" i="60"/>
  <c r="T81" i="60"/>
  <c r="S81" i="60"/>
  <c r="R81" i="60"/>
  <c r="Q81" i="60"/>
  <c r="P81" i="60"/>
  <c r="AH80" i="60"/>
  <c r="AG80" i="60"/>
  <c r="AF80" i="60"/>
  <c r="AE80" i="60"/>
  <c r="AD80" i="60"/>
  <c r="AA80" i="60"/>
  <c r="Z80" i="60"/>
  <c r="Y80" i="60"/>
  <c r="X80" i="60"/>
  <c r="W80" i="60"/>
  <c r="T80" i="60"/>
  <c r="S80" i="60"/>
  <c r="R80" i="60"/>
  <c r="Q80" i="60"/>
  <c r="P80" i="60"/>
  <c r="AH79" i="60"/>
  <c r="AG79" i="60"/>
  <c r="AF79" i="60"/>
  <c r="AE79" i="60"/>
  <c r="AD79" i="60"/>
  <c r="AA79" i="60"/>
  <c r="Z79" i="60"/>
  <c r="Y79" i="60"/>
  <c r="X79" i="60"/>
  <c r="W79" i="60"/>
  <c r="T79" i="60"/>
  <c r="S79" i="60"/>
  <c r="R79" i="60"/>
  <c r="Q79" i="60"/>
  <c r="P79" i="60"/>
  <c r="AH78" i="60"/>
  <c r="AG78" i="60"/>
  <c r="AF78" i="60"/>
  <c r="AE78" i="60"/>
  <c r="AD78" i="60"/>
  <c r="AA78" i="60"/>
  <c r="Z78" i="60"/>
  <c r="Y78" i="60"/>
  <c r="X78" i="60"/>
  <c r="W78" i="60"/>
  <c r="T78" i="60"/>
  <c r="S78" i="60"/>
  <c r="R78" i="60"/>
  <c r="Q78" i="60"/>
  <c r="P78" i="60"/>
  <c r="AH77" i="60"/>
  <c r="AG77" i="60"/>
  <c r="AF77" i="60"/>
  <c r="AE77" i="60"/>
  <c r="AD77" i="60"/>
  <c r="AA77" i="60"/>
  <c r="Z77" i="60"/>
  <c r="Y77" i="60"/>
  <c r="X77" i="60"/>
  <c r="W77" i="60"/>
  <c r="T77" i="60"/>
  <c r="S77" i="60"/>
  <c r="R77" i="60"/>
  <c r="Q77" i="60"/>
  <c r="P77" i="60"/>
  <c r="AH76" i="60"/>
  <c r="AG76" i="60"/>
  <c r="AF76" i="60"/>
  <c r="AE76" i="60"/>
  <c r="AD76" i="60"/>
  <c r="AA76" i="60"/>
  <c r="Z76" i="60"/>
  <c r="Y76" i="60"/>
  <c r="X76" i="60"/>
  <c r="W76" i="60"/>
  <c r="T76" i="60"/>
  <c r="S76" i="60"/>
  <c r="R76" i="60"/>
  <c r="Q76" i="60"/>
  <c r="P76" i="60"/>
  <c r="AH75" i="60"/>
  <c r="AG75" i="60"/>
  <c r="AF75" i="60"/>
  <c r="AE75" i="60"/>
  <c r="AD75" i="60"/>
  <c r="AA75" i="60"/>
  <c r="Z75" i="60"/>
  <c r="Y75" i="60"/>
  <c r="X75" i="60"/>
  <c r="W75" i="60"/>
  <c r="T75" i="60"/>
  <c r="S75" i="60"/>
  <c r="R75" i="60"/>
  <c r="Q75" i="60"/>
  <c r="P75" i="60"/>
  <c r="AH74" i="60"/>
  <c r="AG74" i="60"/>
  <c r="AF74" i="60"/>
  <c r="AE74" i="60"/>
  <c r="AD74" i="60"/>
  <c r="AA74" i="60"/>
  <c r="Z74" i="60"/>
  <c r="Y74" i="60"/>
  <c r="X74" i="60"/>
  <c r="W74" i="60"/>
  <c r="T74" i="60"/>
  <c r="S74" i="60"/>
  <c r="R74" i="60"/>
  <c r="Q74" i="60"/>
  <c r="P74" i="60"/>
  <c r="AH73" i="60"/>
  <c r="AG73" i="60"/>
  <c r="AF73" i="60"/>
  <c r="AE73" i="60"/>
  <c r="AD73" i="60"/>
  <c r="AA73" i="60"/>
  <c r="Z73" i="60"/>
  <c r="Y73" i="60"/>
  <c r="X73" i="60"/>
  <c r="W73" i="60"/>
  <c r="T73" i="60"/>
  <c r="S73" i="60"/>
  <c r="R73" i="60"/>
  <c r="Q73" i="60"/>
  <c r="P73" i="60"/>
  <c r="AH72" i="60"/>
  <c r="AG72" i="60"/>
  <c r="AF72" i="60"/>
  <c r="AE72" i="60"/>
  <c r="AD72" i="60"/>
  <c r="AA72" i="60"/>
  <c r="Z72" i="60"/>
  <c r="Y72" i="60"/>
  <c r="X72" i="60"/>
  <c r="W72" i="60"/>
  <c r="T72" i="60"/>
  <c r="S72" i="60"/>
  <c r="R72" i="60"/>
  <c r="Q72" i="60"/>
  <c r="P72" i="60"/>
  <c r="AH71" i="60"/>
  <c r="AG71" i="60"/>
  <c r="AF71" i="60"/>
  <c r="AE71" i="60"/>
  <c r="AD71" i="60"/>
  <c r="AA71" i="60"/>
  <c r="Z71" i="60"/>
  <c r="Y71" i="60"/>
  <c r="X71" i="60"/>
  <c r="W71" i="60"/>
  <c r="T71" i="60"/>
  <c r="S71" i="60"/>
  <c r="R71" i="60"/>
  <c r="Q71" i="60"/>
  <c r="P71" i="60"/>
  <c r="AH70" i="60"/>
  <c r="AG70" i="60"/>
  <c r="AF70" i="60"/>
  <c r="AE70" i="60"/>
  <c r="AD70" i="60"/>
  <c r="AA70" i="60"/>
  <c r="Z70" i="60"/>
  <c r="Y70" i="60"/>
  <c r="X70" i="60"/>
  <c r="W70" i="60"/>
  <c r="T70" i="60"/>
  <c r="S70" i="60"/>
  <c r="R70" i="60"/>
  <c r="Q70" i="60"/>
  <c r="P70" i="60"/>
  <c r="AH69" i="60"/>
  <c r="AG69" i="60"/>
  <c r="AF69" i="60"/>
  <c r="AE69" i="60"/>
  <c r="AD69" i="60"/>
  <c r="AA69" i="60"/>
  <c r="Z69" i="60"/>
  <c r="Y69" i="60"/>
  <c r="X69" i="60"/>
  <c r="W69" i="60"/>
  <c r="T69" i="60"/>
  <c r="S69" i="60"/>
  <c r="R69" i="60"/>
  <c r="Q69" i="60"/>
  <c r="P69" i="60"/>
  <c r="AH68" i="60"/>
  <c r="AG68" i="60"/>
  <c r="AF68" i="60"/>
  <c r="AE68" i="60"/>
  <c r="AD68" i="60"/>
  <c r="AA68" i="60"/>
  <c r="Z68" i="60"/>
  <c r="Y68" i="60"/>
  <c r="X68" i="60"/>
  <c r="W68" i="60"/>
  <c r="T68" i="60"/>
  <c r="S68" i="60"/>
  <c r="R68" i="60"/>
  <c r="Q68" i="60"/>
  <c r="P68" i="60"/>
  <c r="AH67" i="60"/>
  <c r="AG67" i="60"/>
  <c r="AF67" i="60"/>
  <c r="AE67" i="60"/>
  <c r="AD67" i="60"/>
  <c r="AA67" i="60"/>
  <c r="Z67" i="60"/>
  <c r="Y67" i="60"/>
  <c r="X67" i="60"/>
  <c r="W67" i="60"/>
  <c r="T67" i="60"/>
  <c r="S67" i="60"/>
  <c r="R67" i="60"/>
  <c r="Q67" i="60"/>
  <c r="P67" i="60"/>
  <c r="AH66" i="60"/>
  <c r="AG66" i="60"/>
  <c r="AF66" i="60"/>
  <c r="AE66" i="60"/>
  <c r="AD66" i="60"/>
  <c r="AA66" i="60"/>
  <c r="Z66" i="60"/>
  <c r="Y66" i="60"/>
  <c r="X66" i="60"/>
  <c r="W66" i="60"/>
  <c r="T66" i="60"/>
  <c r="S66" i="60"/>
  <c r="R66" i="60"/>
  <c r="Q66" i="60"/>
  <c r="P66" i="60"/>
  <c r="AH65" i="60"/>
  <c r="AG65" i="60"/>
  <c r="AF65" i="60"/>
  <c r="AE65" i="60"/>
  <c r="AD65" i="60"/>
  <c r="AA65" i="60"/>
  <c r="Z65" i="60"/>
  <c r="Y65" i="60"/>
  <c r="X65" i="60"/>
  <c r="W65" i="60"/>
  <c r="T65" i="60"/>
  <c r="S65" i="60"/>
  <c r="R65" i="60"/>
  <c r="Q65" i="60"/>
  <c r="P65" i="60"/>
  <c r="AH64" i="60"/>
  <c r="AG64" i="60"/>
  <c r="AF64" i="60"/>
  <c r="AE64" i="60"/>
  <c r="AD64" i="60"/>
  <c r="AA64" i="60"/>
  <c r="Z64" i="60"/>
  <c r="Y64" i="60"/>
  <c r="X64" i="60"/>
  <c r="W64" i="60"/>
  <c r="T64" i="60"/>
  <c r="S64" i="60"/>
  <c r="R64" i="60"/>
  <c r="Q64" i="60"/>
  <c r="P64" i="60"/>
  <c r="AH63" i="60"/>
  <c r="AG63" i="60"/>
  <c r="AF63" i="60"/>
  <c r="AE63" i="60"/>
  <c r="AD63" i="60"/>
  <c r="AA63" i="60"/>
  <c r="Z63" i="60"/>
  <c r="Y63" i="60"/>
  <c r="X63" i="60"/>
  <c r="W63" i="60"/>
  <c r="T63" i="60"/>
  <c r="S63" i="60"/>
  <c r="R63" i="60"/>
  <c r="Q63" i="60"/>
  <c r="P63" i="60"/>
  <c r="AH62" i="60"/>
  <c r="AG62" i="60"/>
  <c r="AF62" i="60"/>
  <c r="AE62" i="60"/>
  <c r="AD62" i="60"/>
  <c r="AA62" i="60"/>
  <c r="Z62" i="60"/>
  <c r="Y62" i="60"/>
  <c r="X62" i="60"/>
  <c r="W62" i="60"/>
  <c r="T62" i="60"/>
  <c r="S62" i="60"/>
  <c r="R62" i="60"/>
  <c r="Q62" i="60"/>
  <c r="P62" i="60"/>
  <c r="AH61" i="60"/>
  <c r="AG61" i="60"/>
  <c r="AF61" i="60"/>
  <c r="AE61" i="60"/>
  <c r="AD61" i="60"/>
  <c r="AA61" i="60"/>
  <c r="Z61" i="60"/>
  <c r="Y61" i="60"/>
  <c r="X61" i="60"/>
  <c r="W61" i="60"/>
  <c r="T61" i="60"/>
  <c r="S61" i="60"/>
  <c r="R61" i="60"/>
  <c r="Q61" i="60"/>
  <c r="P61" i="60"/>
  <c r="AH60" i="60"/>
  <c r="AG60" i="60"/>
  <c r="AF60" i="60"/>
  <c r="AE60" i="60"/>
  <c r="AD60" i="60"/>
  <c r="AA60" i="60"/>
  <c r="Z60" i="60"/>
  <c r="Y60" i="60"/>
  <c r="X60" i="60"/>
  <c r="W60" i="60"/>
  <c r="T60" i="60"/>
  <c r="S60" i="60"/>
  <c r="R60" i="60"/>
  <c r="Q60" i="60"/>
  <c r="P60" i="60"/>
  <c r="AH59" i="60"/>
  <c r="AG59" i="60"/>
  <c r="AF59" i="60"/>
  <c r="AE59" i="60"/>
  <c r="AD59" i="60"/>
  <c r="AA59" i="60"/>
  <c r="Z59" i="60"/>
  <c r="Y59" i="60"/>
  <c r="X59" i="60"/>
  <c r="W59" i="60"/>
  <c r="T59" i="60"/>
  <c r="S59" i="60"/>
  <c r="R59" i="60"/>
  <c r="Q59" i="60"/>
  <c r="P59" i="60"/>
  <c r="AH58" i="60"/>
  <c r="AG58" i="60"/>
  <c r="AF58" i="60"/>
  <c r="AE58" i="60"/>
  <c r="AD58" i="60"/>
  <c r="AA58" i="60"/>
  <c r="Z58" i="60"/>
  <c r="Y58" i="60"/>
  <c r="X58" i="60"/>
  <c r="W58" i="60"/>
  <c r="T58" i="60"/>
  <c r="S58" i="60"/>
  <c r="R58" i="60"/>
  <c r="Q58" i="60"/>
  <c r="P58" i="60"/>
  <c r="AH57" i="60"/>
  <c r="AG57" i="60"/>
  <c r="AF57" i="60"/>
  <c r="AE57" i="60"/>
  <c r="AD57" i="60"/>
  <c r="AA57" i="60"/>
  <c r="Z57" i="60"/>
  <c r="Y57" i="60"/>
  <c r="X57" i="60"/>
  <c r="W57" i="60"/>
  <c r="T57" i="60"/>
  <c r="S57" i="60"/>
  <c r="R57" i="60"/>
  <c r="Q57" i="60"/>
  <c r="P57" i="60"/>
  <c r="AH56" i="60"/>
  <c r="AG56" i="60"/>
  <c r="AF56" i="60"/>
  <c r="AE56" i="60"/>
  <c r="AD56" i="60"/>
  <c r="AA56" i="60"/>
  <c r="Z56" i="60"/>
  <c r="Y56" i="60"/>
  <c r="X56" i="60"/>
  <c r="W56" i="60"/>
  <c r="T56" i="60"/>
  <c r="S56" i="60"/>
  <c r="R56" i="60"/>
  <c r="Q56" i="60"/>
  <c r="P56" i="60"/>
  <c r="AH55" i="60"/>
  <c r="AG55" i="60"/>
  <c r="AF55" i="60"/>
  <c r="AE55" i="60"/>
  <c r="AD55" i="60"/>
  <c r="AA55" i="60"/>
  <c r="Z55" i="60"/>
  <c r="Y55" i="60"/>
  <c r="X55" i="60"/>
  <c r="W55" i="60"/>
  <c r="T55" i="60"/>
  <c r="S55" i="60"/>
  <c r="R55" i="60"/>
  <c r="Q55" i="60"/>
  <c r="P55" i="60"/>
  <c r="AH54" i="60"/>
  <c r="AG54" i="60"/>
  <c r="AF54" i="60"/>
  <c r="AE54" i="60"/>
  <c r="AD54" i="60"/>
  <c r="AA54" i="60"/>
  <c r="Z54" i="60"/>
  <c r="Y54" i="60"/>
  <c r="X54" i="60"/>
  <c r="W54" i="60"/>
  <c r="T54" i="60"/>
  <c r="S54" i="60"/>
  <c r="R54" i="60"/>
  <c r="Q54" i="60"/>
  <c r="P54" i="60"/>
  <c r="BE53" i="60"/>
  <c r="BD53" i="60"/>
  <c r="BC53" i="60"/>
  <c r="BB53" i="60"/>
  <c r="BA53" i="60"/>
  <c r="AX53" i="60"/>
  <c r="AW53" i="60"/>
  <c r="AV53" i="60"/>
  <c r="AU53" i="60"/>
  <c r="AT53" i="60"/>
  <c r="AQ53" i="60"/>
  <c r="AP53" i="60"/>
  <c r="AO53" i="60"/>
  <c r="AN53" i="60"/>
  <c r="AM53" i="60"/>
  <c r="AH53" i="60"/>
  <c r="AG53" i="60"/>
  <c r="AF53" i="60"/>
  <c r="AE53" i="60"/>
  <c r="AD53" i="60"/>
  <c r="AA53" i="60"/>
  <c r="Z53" i="60"/>
  <c r="Y53" i="60"/>
  <c r="X53" i="60"/>
  <c r="W53" i="60"/>
  <c r="T53" i="60"/>
  <c r="S53" i="60"/>
  <c r="R53" i="60"/>
  <c r="Q53" i="60"/>
  <c r="P53" i="60"/>
  <c r="BE52" i="60"/>
  <c r="BD52" i="60"/>
  <c r="BC52" i="60"/>
  <c r="BB52" i="60"/>
  <c r="BA52" i="60"/>
  <c r="AX52" i="60"/>
  <c r="AW52" i="60"/>
  <c r="AV52" i="60"/>
  <c r="AU52" i="60"/>
  <c r="AT52" i="60"/>
  <c r="AQ52" i="60"/>
  <c r="AP52" i="60"/>
  <c r="AO52" i="60"/>
  <c r="AN52" i="60"/>
  <c r="AM52" i="60"/>
  <c r="AH52" i="60"/>
  <c r="AG52" i="60"/>
  <c r="AF52" i="60"/>
  <c r="AE52" i="60"/>
  <c r="AD52" i="60"/>
  <c r="AA52" i="60"/>
  <c r="Z52" i="60"/>
  <c r="Y52" i="60"/>
  <c r="X52" i="60"/>
  <c r="W52" i="60"/>
  <c r="T52" i="60"/>
  <c r="S52" i="60"/>
  <c r="R52" i="60"/>
  <c r="Q52" i="60"/>
  <c r="P52" i="60"/>
  <c r="BE51" i="60"/>
  <c r="BD51" i="60"/>
  <c r="BC51" i="60"/>
  <c r="BB51" i="60"/>
  <c r="BA51" i="60"/>
  <c r="AX51" i="60"/>
  <c r="AW51" i="60"/>
  <c r="AV51" i="60"/>
  <c r="AU51" i="60"/>
  <c r="AT51" i="60"/>
  <c r="AQ51" i="60"/>
  <c r="AP51" i="60"/>
  <c r="AO51" i="60"/>
  <c r="AN51" i="60"/>
  <c r="AM51" i="60"/>
  <c r="AH51" i="60"/>
  <c r="AG51" i="60"/>
  <c r="AF51" i="60"/>
  <c r="AE51" i="60"/>
  <c r="AD51" i="60"/>
  <c r="AA51" i="60"/>
  <c r="Z51" i="60"/>
  <c r="Y51" i="60"/>
  <c r="X51" i="60"/>
  <c r="W51" i="60"/>
  <c r="T51" i="60"/>
  <c r="S51" i="60"/>
  <c r="R51" i="60"/>
  <c r="Q51" i="60"/>
  <c r="P51" i="60"/>
  <c r="BE50" i="60"/>
  <c r="BD50" i="60"/>
  <c r="BC50" i="60"/>
  <c r="BB50" i="60"/>
  <c r="BA50" i="60"/>
  <c r="AX50" i="60"/>
  <c r="AW50" i="60"/>
  <c r="AV50" i="60"/>
  <c r="AU50" i="60"/>
  <c r="AT50" i="60"/>
  <c r="AQ50" i="60"/>
  <c r="AP50" i="60"/>
  <c r="AO50" i="60"/>
  <c r="AN50" i="60"/>
  <c r="AM50" i="60"/>
  <c r="AH50" i="60"/>
  <c r="AG50" i="60"/>
  <c r="AF50" i="60"/>
  <c r="AE50" i="60"/>
  <c r="AD50" i="60"/>
  <c r="AA50" i="60"/>
  <c r="Z50" i="60"/>
  <c r="Y50" i="60"/>
  <c r="X50" i="60"/>
  <c r="W50" i="60"/>
  <c r="T50" i="60"/>
  <c r="S50" i="60"/>
  <c r="R50" i="60"/>
  <c r="Q50" i="60"/>
  <c r="P50" i="60"/>
  <c r="BE49" i="60"/>
  <c r="BD49" i="60"/>
  <c r="BC49" i="60"/>
  <c r="BB49" i="60"/>
  <c r="BA49" i="60"/>
  <c r="AX49" i="60"/>
  <c r="AW49" i="60"/>
  <c r="AV49" i="60"/>
  <c r="AU49" i="60"/>
  <c r="AT49" i="60"/>
  <c r="AQ49" i="60"/>
  <c r="AP49" i="60"/>
  <c r="AO49" i="60"/>
  <c r="AN49" i="60"/>
  <c r="AM49" i="60"/>
  <c r="AH49" i="60"/>
  <c r="AG49" i="60"/>
  <c r="AF49" i="60"/>
  <c r="AE49" i="60"/>
  <c r="AD49" i="60"/>
  <c r="AA49" i="60"/>
  <c r="Z49" i="60"/>
  <c r="Y49" i="60"/>
  <c r="X49" i="60"/>
  <c r="W49" i="60"/>
  <c r="T49" i="60"/>
  <c r="S49" i="60"/>
  <c r="R49" i="60"/>
  <c r="Q49" i="60"/>
  <c r="P49" i="60"/>
  <c r="BE48" i="60"/>
  <c r="BD48" i="60"/>
  <c r="BC48" i="60"/>
  <c r="BB48" i="60"/>
  <c r="BA48" i="60"/>
  <c r="AX48" i="60"/>
  <c r="AW48" i="60"/>
  <c r="AV48" i="60"/>
  <c r="AU48" i="60"/>
  <c r="AT48" i="60"/>
  <c r="AQ48" i="60"/>
  <c r="AP48" i="60"/>
  <c r="AO48" i="60"/>
  <c r="AN48" i="60"/>
  <c r="AM48" i="60"/>
  <c r="AH48" i="60"/>
  <c r="AG48" i="60"/>
  <c r="AF48" i="60"/>
  <c r="AE48" i="60"/>
  <c r="AD48" i="60"/>
  <c r="AA48" i="60"/>
  <c r="Z48" i="60"/>
  <c r="Y48" i="60"/>
  <c r="X48" i="60"/>
  <c r="W48" i="60"/>
  <c r="T48" i="60"/>
  <c r="S48" i="60"/>
  <c r="R48" i="60"/>
  <c r="Q48" i="60"/>
  <c r="P48" i="60"/>
  <c r="BE47" i="60"/>
  <c r="BD47" i="60"/>
  <c r="BC47" i="60"/>
  <c r="BB47" i="60"/>
  <c r="BA47" i="60"/>
  <c r="AX47" i="60"/>
  <c r="AW47" i="60"/>
  <c r="AV47" i="60"/>
  <c r="AU47" i="60"/>
  <c r="AT47" i="60"/>
  <c r="AQ47" i="60"/>
  <c r="AP47" i="60"/>
  <c r="AO47" i="60"/>
  <c r="AN47" i="60"/>
  <c r="AM47" i="60"/>
  <c r="AH47" i="60"/>
  <c r="AG47" i="60"/>
  <c r="AF47" i="60"/>
  <c r="AE47" i="60"/>
  <c r="AD47" i="60"/>
  <c r="AA47" i="60"/>
  <c r="Z47" i="60"/>
  <c r="Y47" i="60"/>
  <c r="X47" i="60"/>
  <c r="W47" i="60"/>
  <c r="T47" i="60"/>
  <c r="S47" i="60"/>
  <c r="R47" i="60"/>
  <c r="Q47" i="60"/>
  <c r="P47" i="60"/>
  <c r="BE46" i="60"/>
  <c r="BD46" i="60"/>
  <c r="BC46" i="60"/>
  <c r="BB46" i="60"/>
  <c r="BA46" i="60"/>
  <c r="AX46" i="60"/>
  <c r="AW46" i="60"/>
  <c r="AV46" i="60"/>
  <c r="AU46" i="60"/>
  <c r="AT46" i="60"/>
  <c r="AQ46" i="60"/>
  <c r="AP46" i="60"/>
  <c r="AO46" i="60"/>
  <c r="AN46" i="60"/>
  <c r="AM46" i="60"/>
  <c r="AH46" i="60"/>
  <c r="AG46" i="60"/>
  <c r="AF46" i="60"/>
  <c r="AE46" i="60"/>
  <c r="AD46" i="60"/>
  <c r="AA46" i="60"/>
  <c r="Z46" i="60"/>
  <c r="Y46" i="60"/>
  <c r="X46" i="60"/>
  <c r="W46" i="60"/>
  <c r="T46" i="60"/>
  <c r="S46" i="60"/>
  <c r="R46" i="60"/>
  <c r="Q46" i="60"/>
  <c r="P46" i="60"/>
  <c r="BE45" i="60"/>
  <c r="BD45" i="60"/>
  <c r="BC45" i="60"/>
  <c r="BB45" i="60"/>
  <c r="BA45" i="60"/>
  <c r="AX45" i="60"/>
  <c r="AW45" i="60"/>
  <c r="AV45" i="60"/>
  <c r="AU45" i="60"/>
  <c r="AT45" i="60"/>
  <c r="AQ45" i="60"/>
  <c r="AP45" i="60"/>
  <c r="AO45" i="60"/>
  <c r="AN45" i="60"/>
  <c r="AM45" i="60"/>
  <c r="AH45" i="60"/>
  <c r="AG45" i="60"/>
  <c r="AF45" i="60"/>
  <c r="AE45" i="60"/>
  <c r="AD45" i="60"/>
  <c r="AA45" i="60"/>
  <c r="Z45" i="60"/>
  <c r="Y45" i="60"/>
  <c r="X45" i="60"/>
  <c r="W45" i="60"/>
  <c r="T45" i="60"/>
  <c r="S45" i="60"/>
  <c r="R45" i="60"/>
  <c r="Q45" i="60"/>
  <c r="P45" i="60"/>
  <c r="BE44" i="60"/>
  <c r="BD44" i="60"/>
  <c r="BC44" i="60"/>
  <c r="BB44" i="60"/>
  <c r="BA44" i="60"/>
  <c r="AX44" i="60"/>
  <c r="AW44" i="60"/>
  <c r="AV44" i="60"/>
  <c r="AU44" i="60"/>
  <c r="AT44" i="60"/>
  <c r="AQ44" i="60"/>
  <c r="AP44" i="60"/>
  <c r="AO44" i="60"/>
  <c r="AN44" i="60"/>
  <c r="AM44" i="60"/>
  <c r="AH44" i="60"/>
  <c r="AG44" i="60"/>
  <c r="AF44" i="60"/>
  <c r="AE44" i="60"/>
  <c r="AD44" i="60"/>
  <c r="AA44" i="60"/>
  <c r="Z44" i="60"/>
  <c r="Y44" i="60"/>
  <c r="X44" i="60"/>
  <c r="W44" i="60"/>
  <c r="T44" i="60"/>
  <c r="S44" i="60"/>
  <c r="R44" i="60"/>
  <c r="Q44" i="60"/>
  <c r="P44" i="60"/>
  <c r="BE43" i="60"/>
  <c r="BD43" i="60"/>
  <c r="BC43" i="60"/>
  <c r="BB43" i="60"/>
  <c r="BA43" i="60"/>
  <c r="AX43" i="60"/>
  <c r="AW43" i="60"/>
  <c r="AV43" i="60"/>
  <c r="AU43" i="60"/>
  <c r="AT43" i="60"/>
  <c r="AQ43" i="60"/>
  <c r="AP43" i="60"/>
  <c r="AO43" i="60"/>
  <c r="AN43" i="60"/>
  <c r="AM43" i="60"/>
  <c r="AH43" i="60"/>
  <c r="AG43" i="60"/>
  <c r="AF43" i="60"/>
  <c r="AE43" i="60"/>
  <c r="AD43" i="60"/>
  <c r="AA43" i="60"/>
  <c r="Z43" i="60"/>
  <c r="Y43" i="60"/>
  <c r="X43" i="60"/>
  <c r="W43" i="60"/>
  <c r="T43" i="60"/>
  <c r="S43" i="60"/>
  <c r="R43" i="60"/>
  <c r="Q43" i="60"/>
  <c r="P43" i="60"/>
  <c r="BE42" i="60"/>
  <c r="BD42" i="60"/>
  <c r="BC42" i="60"/>
  <c r="BB42" i="60"/>
  <c r="BA42" i="60"/>
  <c r="AX42" i="60"/>
  <c r="AW42" i="60"/>
  <c r="AV42" i="60"/>
  <c r="AU42" i="60"/>
  <c r="AT42" i="60"/>
  <c r="AQ42" i="60"/>
  <c r="AP42" i="60"/>
  <c r="AO42" i="60"/>
  <c r="AN42" i="60"/>
  <c r="AM42" i="60"/>
  <c r="AH42" i="60"/>
  <c r="AG42" i="60"/>
  <c r="AF42" i="60"/>
  <c r="AE42" i="60"/>
  <c r="AD42" i="60"/>
  <c r="AA42" i="60"/>
  <c r="Z42" i="60"/>
  <c r="Y42" i="60"/>
  <c r="X42" i="60"/>
  <c r="W42" i="60"/>
  <c r="T42" i="60"/>
  <c r="S42" i="60"/>
  <c r="R42" i="60"/>
  <c r="Q42" i="60"/>
  <c r="P42" i="60"/>
  <c r="BE41" i="60"/>
  <c r="BD41" i="60"/>
  <c r="BC41" i="60"/>
  <c r="BB41" i="60"/>
  <c r="BA41" i="60"/>
  <c r="AX41" i="60"/>
  <c r="AW41" i="60"/>
  <c r="AV41" i="60"/>
  <c r="AU41" i="60"/>
  <c r="AT41" i="60"/>
  <c r="AQ41" i="60"/>
  <c r="AP41" i="60"/>
  <c r="AO41" i="60"/>
  <c r="AN41" i="60"/>
  <c r="AM41" i="60"/>
  <c r="AH41" i="60"/>
  <c r="AG41" i="60"/>
  <c r="AF41" i="60"/>
  <c r="AE41" i="60"/>
  <c r="AD41" i="60"/>
  <c r="AA41" i="60"/>
  <c r="Z41" i="60"/>
  <c r="Y41" i="60"/>
  <c r="X41" i="60"/>
  <c r="W41" i="60"/>
  <c r="T41" i="60"/>
  <c r="S41" i="60"/>
  <c r="R41" i="60"/>
  <c r="Q41" i="60"/>
  <c r="P41" i="60"/>
  <c r="BE40" i="60"/>
  <c r="BD40" i="60"/>
  <c r="BC40" i="60"/>
  <c r="BB40" i="60"/>
  <c r="BA40" i="60"/>
  <c r="AX40" i="60"/>
  <c r="AW40" i="60"/>
  <c r="AV40" i="60"/>
  <c r="AU40" i="60"/>
  <c r="AT40" i="60"/>
  <c r="AQ40" i="60"/>
  <c r="AP40" i="60"/>
  <c r="AO40" i="60"/>
  <c r="AN40" i="60"/>
  <c r="AM40" i="60"/>
  <c r="AH40" i="60"/>
  <c r="AG40" i="60"/>
  <c r="AF40" i="60"/>
  <c r="AE40" i="60"/>
  <c r="AD40" i="60"/>
  <c r="AA40" i="60"/>
  <c r="Z40" i="60"/>
  <c r="Y40" i="60"/>
  <c r="X40" i="60"/>
  <c r="W40" i="60"/>
  <c r="T40" i="60"/>
  <c r="S40" i="60"/>
  <c r="R40" i="60"/>
  <c r="Q40" i="60"/>
  <c r="P40" i="60"/>
  <c r="BE39" i="60"/>
  <c r="BD39" i="60"/>
  <c r="BC39" i="60"/>
  <c r="BB39" i="60"/>
  <c r="BA39" i="60"/>
  <c r="AX39" i="60"/>
  <c r="AW39" i="60"/>
  <c r="AV39" i="60"/>
  <c r="AU39" i="60"/>
  <c r="AT39" i="60"/>
  <c r="AQ39" i="60"/>
  <c r="AP39" i="60"/>
  <c r="AO39" i="60"/>
  <c r="AN39" i="60"/>
  <c r="AM39" i="60"/>
  <c r="AH39" i="60"/>
  <c r="AG39" i="60"/>
  <c r="AF39" i="60"/>
  <c r="AE39" i="60"/>
  <c r="AD39" i="60"/>
  <c r="AA39" i="60"/>
  <c r="Z39" i="60"/>
  <c r="Y39" i="60"/>
  <c r="X39" i="60"/>
  <c r="W39" i="60"/>
  <c r="T39" i="60"/>
  <c r="S39" i="60"/>
  <c r="R39" i="60"/>
  <c r="Q39" i="60"/>
  <c r="P39" i="60"/>
  <c r="BE38" i="60"/>
  <c r="BD38" i="60"/>
  <c r="BC38" i="60"/>
  <c r="BB38" i="60"/>
  <c r="BA38" i="60"/>
  <c r="AX38" i="60"/>
  <c r="AW38" i="60"/>
  <c r="AV38" i="60"/>
  <c r="AU38" i="60"/>
  <c r="AT38" i="60"/>
  <c r="AQ38" i="60"/>
  <c r="AP38" i="60"/>
  <c r="AO38" i="60"/>
  <c r="AN38" i="60"/>
  <c r="AM38" i="60"/>
  <c r="AH38" i="60"/>
  <c r="AG38" i="60"/>
  <c r="AF38" i="60"/>
  <c r="AE38" i="60"/>
  <c r="AD38" i="60"/>
  <c r="AA38" i="60"/>
  <c r="Z38" i="60"/>
  <c r="Y38" i="60"/>
  <c r="X38" i="60"/>
  <c r="W38" i="60"/>
  <c r="T38" i="60"/>
  <c r="S38" i="60"/>
  <c r="R38" i="60"/>
  <c r="Q38" i="60"/>
  <c r="P38" i="60"/>
  <c r="BE37" i="60"/>
  <c r="BD37" i="60"/>
  <c r="BC37" i="60"/>
  <c r="BB37" i="60"/>
  <c r="BA37" i="60"/>
  <c r="AX37" i="60"/>
  <c r="AW37" i="60"/>
  <c r="AV37" i="60"/>
  <c r="AU37" i="60"/>
  <c r="AT37" i="60"/>
  <c r="AQ37" i="60"/>
  <c r="AP37" i="60"/>
  <c r="AO37" i="60"/>
  <c r="AN37" i="60"/>
  <c r="AM37" i="60"/>
  <c r="AH37" i="60"/>
  <c r="AG37" i="60"/>
  <c r="AF37" i="60"/>
  <c r="AE37" i="60"/>
  <c r="AD37" i="60"/>
  <c r="AA37" i="60"/>
  <c r="Z37" i="60"/>
  <c r="Y37" i="60"/>
  <c r="X37" i="60"/>
  <c r="W37" i="60"/>
  <c r="T37" i="60"/>
  <c r="S37" i="60"/>
  <c r="R37" i="60"/>
  <c r="Q37" i="60"/>
  <c r="P37" i="60"/>
  <c r="BE36" i="60"/>
  <c r="BD36" i="60"/>
  <c r="BC36" i="60"/>
  <c r="BB36" i="60"/>
  <c r="BA36" i="60"/>
  <c r="AX36" i="60"/>
  <c r="AW36" i="60"/>
  <c r="AV36" i="60"/>
  <c r="AU36" i="60"/>
  <c r="AT36" i="60"/>
  <c r="AQ36" i="60"/>
  <c r="AP36" i="60"/>
  <c r="AO36" i="60"/>
  <c r="AN36" i="60"/>
  <c r="AM36" i="60"/>
  <c r="AH36" i="60"/>
  <c r="AG36" i="60"/>
  <c r="AF36" i="60"/>
  <c r="AE36" i="60"/>
  <c r="AD36" i="60"/>
  <c r="AA36" i="60"/>
  <c r="Z36" i="60"/>
  <c r="Y36" i="60"/>
  <c r="X36" i="60"/>
  <c r="W36" i="60"/>
  <c r="T36" i="60"/>
  <c r="S36" i="60"/>
  <c r="R36" i="60"/>
  <c r="Q36" i="60"/>
  <c r="P36" i="60"/>
  <c r="BE35" i="60"/>
  <c r="BD35" i="60"/>
  <c r="BC35" i="60"/>
  <c r="BB35" i="60"/>
  <c r="BA35" i="60"/>
  <c r="AX35" i="60"/>
  <c r="AW35" i="60"/>
  <c r="AV35" i="60"/>
  <c r="AU35" i="60"/>
  <c r="AT35" i="60"/>
  <c r="AQ35" i="60"/>
  <c r="AP35" i="60"/>
  <c r="AO35" i="60"/>
  <c r="AN35" i="60"/>
  <c r="AM35" i="60"/>
  <c r="AH35" i="60"/>
  <c r="AG35" i="60"/>
  <c r="AF35" i="60"/>
  <c r="AE35" i="60"/>
  <c r="AD35" i="60"/>
  <c r="AA35" i="60"/>
  <c r="Z35" i="60"/>
  <c r="Y35" i="60"/>
  <c r="X35" i="60"/>
  <c r="W35" i="60"/>
  <c r="T35" i="60"/>
  <c r="S35" i="60"/>
  <c r="R35" i="60"/>
  <c r="Q35" i="60"/>
  <c r="P35" i="60"/>
  <c r="BE34" i="60"/>
  <c r="BD34" i="60"/>
  <c r="BC34" i="60"/>
  <c r="BB34" i="60"/>
  <c r="BA34" i="60"/>
  <c r="AX34" i="60"/>
  <c r="AW34" i="60"/>
  <c r="AV34" i="60"/>
  <c r="AU34" i="60"/>
  <c r="AT34" i="60"/>
  <c r="AQ34" i="60"/>
  <c r="AP34" i="60"/>
  <c r="AO34" i="60"/>
  <c r="AN34" i="60"/>
  <c r="AM34" i="60"/>
  <c r="AH34" i="60"/>
  <c r="AG34" i="60"/>
  <c r="AF34" i="60"/>
  <c r="AE34" i="60"/>
  <c r="AD34" i="60"/>
  <c r="AA34" i="60"/>
  <c r="Z34" i="60"/>
  <c r="Y34" i="60"/>
  <c r="X34" i="60"/>
  <c r="W34" i="60"/>
  <c r="T34" i="60"/>
  <c r="S34" i="60"/>
  <c r="R34" i="60"/>
  <c r="Q34" i="60"/>
  <c r="P34" i="60"/>
  <c r="BE33" i="60"/>
  <c r="BD33" i="60"/>
  <c r="BC33" i="60"/>
  <c r="BB33" i="60"/>
  <c r="BA33" i="60"/>
  <c r="AX33" i="60"/>
  <c r="AW33" i="60"/>
  <c r="AV33" i="60"/>
  <c r="AU33" i="60"/>
  <c r="AT33" i="60"/>
  <c r="AQ33" i="60"/>
  <c r="AP33" i="60"/>
  <c r="AO33" i="60"/>
  <c r="AN33" i="60"/>
  <c r="AM33" i="60"/>
  <c r="AH33" i="60"/>
  <c r="AG33" i="60"/>
  <c r="AF33" i="60"/>
  <c r="AE33" i="60"/>
  <c r="AD33" i="60"/>
  <c r="AA33" i="60"/>
  <c r="Z33" i="60"/>
  <c r="Y33" i="60"/>
  <c r="X33" i="60"/>
  <c r="W33" i="60"/>
  <c r="T33" i="60"/>
  <c r="S33" i="60"/>
  <c r="R33" i="60"/>
  <c r="Q33" i="60"/>
  <c r="P33" i="60"/>
  <c r="BE32" i="60"/>
  <c r="BD32" i="60"/>
  <c r="BC32" i="60"/>
  <c r="BB32" i="60"/>
  <c r="BA32" i="60"/>
  <c r="AX32" i="60"/>
  <c r="AW32" i="60"/>
  <c r="AV32" i="60"/>
  <c r="AU32" i="60"/>
  <c r="AT32" i="60"/>
  <c r="AQ32" i="60"/>
  <c r="AP32" i="60"/>
  <c r="AO32" i="60"/>
  <c r="AN32" i="60"/>
  <c r="AM32" i="60"/>
  <c r="AH32" i="60"/>
  <c r="AG32" i="60"/>
  <c r="AF32" i="60"/>
  <c r="AE32" i="60"/>
  <c r="AD32" i="60"/>
  <c r="AA32" i="60"/>
  <c r="Z32" i="60"/>
  <c r="Y32" i="60"/>
  <c r="X32" i="60"/>
  <c r="W32" i="60"/>
  <c r="T32" i="60"/>
  <c r="S32" i="60"/>
  <c r="R32" i="60"/>
  <c r="Q32" i="60"/>
  <c r="P32" i="60"/>
  <c r="BE31" i="60"/>
  <c r="BD31" i="60"/>
  <c r="BC31" i="60"/>
  <c r="BB31" i="60"/>
  <c r="BA31" i="60"/>
  <c r="AX31" i="60"/>
  <c r="AW31" i="60"/>
  <c r="AV31" i="60"/>
  <c r="AU31" i="60"/>
  <c r="AT31" i="60"/>
  <c r="AQ31" i="60"/>
  <c r="AP31" i="60"/>
  <c r="AO31" i="60"/>
  <c r="AN31" i="60"/>
  <c r="AM31" i="60"/>
  <c r="AH31" i="60"/>
  <c r="AG31" i="60"/>
  <c r="AF31" i="60"/>
  <c r="AE31" i="60"/>
  <c r="AD31" i="60"/>
  <c r="AA31" i="60"/>
  <c r="Z31" i="60"/>
  <c r="Y31" i="60"/>
  <c r="X31" i="60"/>
  <c r="W31" i="60"/>
  <c r="T31" i="60"/>
  <c r="S31" i="60"/>
  <c r="R31" i="60"/>
  <c r="Q31" i="60"/>
  <c r="P31" i="60"/>
  <c r="BE30" i="60"/>
  <c r="BD30" i="60"/>
  <c r="BC30" i="60"/>
  <c r="BB30" i="60"/>
  <c r="BA30" i="60"/>
  <c r="AX30" i="60"/>
  <c r="AW30" i="60"/>
  <c r="AV30" i="60"/>
  <c r="AU30" i="60"/>
  <c r="AT30" i="60"/>
  <c r="AQ30" i="60"/>
  <c r="AP30" i="60"/>
  <c r="AO30" i="60"/>
  <c r="AN30" i="60"/>
  <c r="AM30" i="60"/>
  <c r="AH30" i="60"/>
  <c r="AG30" i="60"/>
  <c r="AF30" i="60"/>
  <c r="AE30" i="60"/>
  <c r="AD30" i="60"/>
  <c r="AA30" i="60"/>
  <c r="Z30" i="60"/>
  <c r="Y30" i="60"/>
  <c r="X30" i="60"/>
  <c r="W30" i="60"/>
  <c r="T30" i="60"/>
  <c r="S30" i="60"/>
  <c r="R30" i="60"/>
  <c r="Q30" i="60"/>
  <c r="P30" i="60"/>
  <c r="BE29" i="60"/>
  <c r="BD29" i="60"/>
  <c r="BC29" i="60"/>
  <c r="BB29" i="60"/>
  <c r="BA29" i="60"/>
  <c r="AX29" i="60"/>
  <c r="AW29" i="60"/>
  <c r="AV29" i="60"/>
  <c r="AU29" i="60"/>
  <c r="AT29" i="60"/>
  <c r="AQ29" i="60"/>
  <c r="AP29" i="60"/>
  <c r="AO29" i="60"/>
  <c r="AN29" i="60"/>
  <c r="AM29" i="60"/>
  <c r="AH29" i="60"/>
  <c r="AG29" i="60"/>
  <c r="AF29" i="60"/>
  <c r="AE29" i="60"/>
  <c r="AD29" i="60"/>
  <c r="AA29" i="60"/>
  <c r="Z29" i="60"/>
  <c r="Y29" i="60"/>
  <c r="X29" i="60"/>
  <c r="W29" i="60"/>
  <c r="T29" i="60"/>
  <c r="S29" i="60"/>
  <c r="R29" i="60"/>
  <c r="Q29" i="60"/>
  <c r="P29" i="60"/>
  <c r="BE28" i="60"/>
  <c r="BD28" i="60"/>
  <c r="BC28" i="60"/>
  <c r="BB28" i="60"/>
  <c r="BA28" i="60"/>
  <c r="AX28" i="60"/>
  <c r="AW28" i="60"/>
  <c r="AV28" i="60"/>
  <c r="AU28" i="60"/>
  <c r="AT28" i="60"/>
  <c r="AQ28" i="60"/>
  <c r="AP28" i="60"/>
  <c r="AO28" i="60"/>
  <c r="AN28" i="60"/>
  <c r="AM28" i="60"/>
  <c r="AH28" i="60"/>
  <c r="AG28" i="60"/>
  <c r="AF28" i="60"/>
  <c r="AE28" i="60"/>
  <c r="AD28" i="60"/>
  <c r="AA28" i="60"/>
  <c r="Z28" i="60"/>
  <c r="Y28" i="60"/>
  <c r="X28" i="60"/>
  <c r="W28" i="60"/>
  <c r="T28" i="60"/>
  <c r="S28" i="60"/>
  <c r="R28" i="60"/>
  <c r="Q28" i="60"/>
  <c r="P28" i="60"/>
  <c r="BE27" i="60"/>
  <c r="BD27" i="60"/>
  <c r="BC27" i="60"/>
  <c r="BB27" i="60"/>
  <c r="BA27" i="60"/>
  <c r="AX27" i="60"/>
  <c r="AW27" i="60"/>
  <c r="AV27" i="60"/>
  <c r="AU27" i="60"/>
  <c r="AT27" i="60"/>
  <c r="AQ27" i="60"/>
  <c r="AP27" i="60"/>
  <c r="AO27" i="60"/>
  <c r="AN27" i="60"/>
  <c r="AM27" i="60"/>
  <c r="AH27" i="60"/>
  <c r="AG27" i="60"/>
  <c r="AF27" i="60"/>
  <c r="AE27" i="60"/>
  <c r="AD27" i="60"/>
  <c r="AA27" i="60"/>
  <c r="Z27" i="60"/>
  <c r="Y27" i="60"/>
  <c r="X27" i="60"/>
  <c r="W27" i="60"/>
  <c r="T27" i="60"/>
  <c r="S27" i="60"/>
  <c r="R27" i="60"/>
  <c r="Q27" i="60"/>
  <c r="P27" i="60"/>
  <c r="BE26" i="60"/>
  <c r="BD26" i="60"/>
  <c r="BC26" i="60"/>
  <c r="BB26" i="60"/>
  <c r="BA26" i="60"/>
  <c r="AX26" i="60"/>
  <c r="AW26" i="60"/>
  <c r="AV26" i="60"/>
  <c r="AU26" i="60"/>
  <c r="AT26" i="60"/>
  <c r="AQ26" i="60"/>
  <c r="AP26" i="60"/>
  <c r="AO26" i="60"/>
  <c r="AN26" i="60"/>
  <c r="AM26" i="60"/>
  <c r="AH26" i="60"/>
  <c r="AG26" i="60"/>
  <c r="AF26" i="60"/>
  <c r="AE26" i="60"/>
  <c r="AD26" i="60"/>
  <c r="AA26" i="60"/>
  <c r="Z26" i="60"/>
  <c r="Y26" i="60"/>
  <c r="X26" i="60"/>
  <c r="W26" i="60"/>
  <c r="T26" i="60"/>
  <c r="S26" i="60"/>
  <c r="R26" i="60"/>
  <c r="Q26" i="60"/>
  <c r="P26" i="60"/>
  <c r="BE25" i="60"/>
  <c r="BD25" i="60"/>
  <c r="BC25" i="60"/>
  <c r="BB25" i="60"/>
  <c r="BA25" i="60"/>
  <c r="AX25" i="60"/>
  <c r="AW25" i="60"/>
  <c r="AV25" i="60"/>
  <c r="AU25" i="60"/>
  <c r="AT25" i="60"/>
  <c r="AQ25" i="60"/>
  <c r="AP25" i="60"/>
  <c r="AO25" i="60"/>
  <c r="AN25" i="60"/>
  <c r="AM25" i="60"/>
  <c r="AH25" i="60"/>
  <c r="AG25" i="60"/>
  <c r="AF25" i="60"/>
  <c r="AE25" i="60"/>
  <c r="AD25" i="60"/>
  <c r="AA25" i="60"/>
  <c r="Z25" i="60"/>
  <c r="Y25" i="60"/>
  <c r="X25" i="60"/>
  <c r="W25" i="60"/>
  <c r="T25" i="60"/>
  <c r="S25" i="60"/>
  <c r="R25" i="60"/>
  <c r="Q25" i="60"/>
  <c r="P25" i="60"/>
  <c r="BE24" i="60"/>
  <c r="BD24" i="60"/>
  <c r="BC24" i="60"/>
  <c r="BB24" i="60"/>
  <c r="BA24" i="60"/>
  <c r="AX24" i="60"/>
  <c r="AW24" i="60"/>
  <c r="AV24" i="60"/>
  <c r="AU24" i="60"/>
  <c r="AT24" i="60"/>
  <c r="AQ24" i="60"/>
  <c r="AP24" i="60"/>
  <c r="AO24" i="60"/>
  <c r="AN24" i="60"/>
  <c r="AM24" i="60"/>
  <c r="AH24" i="60"/>
  <c r="AG24" i="60"/>
  <c r="AF24" i="60"/>
  <c r="AE24" i="60"/>
  <c r="AD24" i="60"/>
  <c r="AA24" i="60"/>
  <c r="Z24" i="60"/>
  <c r="Y24" i="60"/>
  <c r="X24" i="60"/>
  <c r="W24" i="60"/>
  <c r="T24" i="60"/>
  <c r="S24" i="60"/>
  <c r="R24" i="60"/>
  <c r="Q24" i="60"/>
  <c r="P24" i="60"/>
  <c r="BE23" i="60"/>
  <c r="BD23" i="60"/>
  <c r="BC23" i="60"/>
  <c r="BB23" i="60"/>
  <c r="BA23" i="60"/>
  <c r="AX23" i="60"/>
  <c r="AW23" i="60"/>
  <c r="AV23" i="60"/>
  <c r="AU23" i="60"/>
  <c r="AT23" i="60"/>
  <c r="AQ23" i="60"/>
  <c r="AP23" i="60"/>
  <c r="AO23" i="60"/>
  <c r="AN23" i="60"/>
  <c r="AM23" i="60"/>
  <c r="AH23" i="60"/>
  <c r="AG23" i="60"/>
  <c r="AF23" i="60"/>
  <c r="AE23" i="60"/>
  <c r="AD23" i="60"/>
  <c r="AA23" i="60"/>
  <c r="Z23" i="60"/>
  <c r="Y23" i="60"/>
  <c r="X23" i="60"/>
  <c r="W23" i="60"/>
  <c r="T23" i="60"/>
  <c r="S23" i="60"/>
  <c r="R23" i="60"/>
  <c r="Q23" i="60"/>
  <c r="P23" i="60"/>
  <c r="BE22" i="60"/>
  <c r="BD22" i="60"/>
  <c r="BC22" i="60"/>
  <c r="BB22" i="60"/>
  <c r="BA22" i="60"/>
  <c r="AX22" i="60"/>
  <c r="AW22" i="60"/>
  <c r="AV22" i="60"/>
  <c r="AU22" i="60"/>
  <c r="AT22" i="60"/>
  <c r="AQ22" i="60"/>
  <c r="AP22" i="60"/>
  <c r="AO22" i="60"/>
  <c r="AN22" i="60"/>
  <c r="AM22" i="60"/>
  <c r="AH22" i="60"/>
  <c r="AG22" i="60"/>
  <c r="AF22" i="60"/>
  <c r="AE22" i="60"/>
  <c r="AD22" i="60"/>
  <c r="AA22" i="60"/>
  <c r="Z22" i="60"/>
  <c r="Y22" i="60"/>
  <c r="X22" i="60"/>
  <c r="W22" i="60"/>
  <c r="T22" i="60"/>
  <c r="S22" i="60"/>
  <c r="R22" i="60"/>
  <c r="Q22" i="60"/>
  <c r="P22" i="60"/>
  <c r="BE21" i="60"/>
  <c r="BD21" i="60"/>
  <c r="BC21" i="60"/>
  <c r="BB21" i="60"/>
  <c r="BA21" i="60"/>
  <c r="AX21" i="60"/>
  <c r="AW21" i="60"/>
  <c r="AV21" i="60"/>
  <c r="AU21" i="60"/>
  <c r="AT21" i="60"/>
  <c r="AQ21" i="60"/>
  <c r="AP21" i="60"/>
  <c r="AO21" i="60"/>
  <c r="AN21" i="60"/>
  <c r="AM21" i="60"/>
  <c r="AH21" i="60"/>
  <c r="AG21" i="60"/>
  <c r="AF21" i="60"/>
  <c r="AE21" i="60"/>
  <c r="AD21" i="60"/>
  <c r="AA21" i="60"/>
  <c r="Z21" i="60"/>
  <c r="Y21" i="60"/>
  <c r="X21" i="60"/>
  <c r="W21" i="60"/>
  <c r="T21" i="60"/>
  <c r="S21" i="60"/>
  <c r="R21" i="60"/>
  <c r="Q21" i="60"/>
  <c r="P21" i="60"/>
  <c r="BE20" i="60"/>
  <c r="BD20" i="60"/>
  <c r="BC20" i="60"/>
  <c r="BB20" i="60"/>
  <c r="BA20" i="60"/>
  <c r="AX20" i="60"/>
  <c r="AW20" i="60"/>
  <c r="AV20" i="60"/>
  <c r="AU20" i="60"/>
  <c r="AT20" i="60"/>
  <c r="AQ20" i="60"/>
  <c r="AP20" i="60"/>
  <c r="AO20" i="60"/>
  <c r="AN20" i="60"/>
  <c r="AM20" i="60"/>
  <c r="AH20" i="60"/>
  <c r="AG20" i="60"/>
  <c r="AF20" i="60"/>
  <c r="AE20" i="60"/>
  <c r="AD20" i="60"/>
  <c r="AA20" i="60"/>
  <c r="Z20" i="60"/>
  <c r="Y20" i="60"/>
  <c r="X20" i="60"/>
  <c r="W20" i="60"/>
  <c r="T20" i="60"/>
  <c r="S20" i="60"/>
  <c r="R20" i="60"/>
  <c r="Q20" i="60"/>
  <c r="P20" i="60"/>
  <c r="BE19" i="60"/>
  <c r="BD19" i="60"/>
  <c r="BC19" i="60"/>
  <c r="BB19" i="60"/>
  <c r="BA19" i="60"/>
  <c r="AX19" i="60"/>
  <c r="AW19" i="60"/>
  <c r="AV19" i="60"/>
  <c r="AU19" i="60"/>
  <c r="AT19" i="60"/>
  <c r="AQ19" i="60"/>
  <c r="AP19" i="60"/>
  <c r="AO19" i="60"/>
  <c r="AN19" i="60"/>
  <c r="AM19" i="60"/>
  <c r="AH19" i="60"/>
  <c r="AG19" i="60"/>
  <c r="AF19" i="60"/>
  <c r="AE19" i="60"/>
  <c r="AD19" i="60"/>
  <c r="AA19" i="60"/>
  <c r="Z19" i="60"/>
  <c r="Y19" i="60"/>
  <c r="X19" i="60"/>
  <c r="W19" i="60"/>
  <c r="T19" i="60"/>
  <c r="S19" i="60"/>
  <c r="R19" i="60"/>
  <c r="Q19" i="60"/>
  <c r="P19" i="60"/>
  <c r="BE18" i="60"/>
  <c r="BD18" i="60"/>
  <c r="BC18" i="60"/>
  <c r="BB18" i="60"/>
  <c r="BA18" i="60"/>
  <c r="AX18" i="60"/>
  <c r="AW18" i="60"/>
  <c r="AV18" i="60"/>
  <c r="AU18" i="60"/>
  <c r="AT18" i="60"/>
  <c r="AQ18" i="60"/>
  <c r="AP18" i="60"/>
  <c r="AO18" i="60"/>
  <c r="AN18" i="60"/>
  <c r="AM18" i="60"/>
  <c r="AH18" i="60"/>
  <c r="AG18" i="60"/>
  <c r="AF18" i="60"/>
  <c r="AE18" i="60"/>
  <c r="AD18" i="60"/>
  <c r="AA18" i="60"/>
  <c r="Z18" i="60"/>
  <c r="Y18" i="60"/>
  <c r="X18" i="60"/>
  <c r="W18" i="60"/>
  <c r="T18" i="60"/>
  <c r="S18" i="60"/>
  <c r="R18" i="60"/>
  <c r="Q18" i="60"/>
  <c r="P18" i="60"/>
  <c r="BE17" i="60"/>
  <c r="BD17" i="60"/>
  <c r="BC17" i="60"/>
  <c r="BB17" i="60"/>
  <c r="BA17" i="60"/>
  <c r="AX17" i="60"/>
  <c r="AW17" i="60"/>
  <c r="AV17" i="60"/>
  <c r="AU17" i="60"/>
  <c r="AT17" i="60"/>
  <c r="AQ17" i="60"/>
  <c r="AP17" i="60"/>
  <c r="AO17" i="60"/>
  <c r="AN17" i="60"/>
  <c r="AM17" i="60"/>
  <c r="AH17" i="60"/>
  <c r="AG17" i="60"/>
  <c r="AF17" i="60"/>
  <c r="AE17" i="60"/>
  <c r="AD17" i="60"/>
  <c r="AA17" i="60"/>
  <c r="Z17" i="60"/>
  <c r="Y17" i="60"/>
  <c r="X17" i="60"/>
  <c r="W17" i="60"/>
  <c r="T17" i="60"/>
  <c r="S17" i="60"/>
  <c r="R17" i="60"/>
  <c r="Q17" i="60"/>
  <c r="P17" i="60"/>
  <c r="BE16" i="60"/>
  <c r="BD16" i="60"/>
  <c r="BC16" i="60"/>
  <c r="BB16" i="60"/>
  <c r="BA16" i="60"/>
  <c r="AX16" i="60"/>
  <c r="AW16" i="60"/>
  <c r="AV16" i="60"/>
  <c r="AU16" i="60"/>
  <c r="AT16" i="60"/>
  <c r="AQ16" i="60"/>
  <c r="AP16" i="60"/>
  <c r="AO16" i="60"/>
  <c r="AN16" i="60"/>
  <c r="AM16" i="60"/>
  <c r="AH16" i="60"/>
  <c r="AG16" i="60"/>
  <c r="AF16" i="60"/>
  <c r="AE16" i="60"/>
  <c r="AD16" i="60"/>
  <c r="AA16" i="60"/>
  <c r="Z16" i="60"/>
  <c r="Y16" i="60"/>
  <c r="X16" i="60"/>
  <c r="W16" i="60"/>
  <c r="T16" i="60"/>
  <c r="S16" i="60"/>
  <c r="R16" i="60"/>
  <c r="Q16" i="60"/>
  <c r="P16" i="60"/>
  <c r="BE15" i="60"/>
  <c r="BD15" i="60"/>
  <c r="BC15" i="60"/>
  <c r="BB15" i="60"/>
  <c r="BA15" i="60"/>
  <c r="AX15" i="60"/>
  <c r="AW15" i="60"/>
  <c r="AV15" i="60"/>
  <c r="AU15" i="60"/>
  <c r="AT15" i="60"/>
  <c r="AQ15" i="60"/>
  <c r="AP15" i="60"/>
  <c r="AO15" i="60"/>
  <c r="AN15" i="60"/>
  <c r="AM15" i="60"/>
  <c r="AH15" i="60"/>
  <c r="AG15" i="60"/>
  <c r="AF15" i="60"/>
  <c r="AE15" i="60"/>
  <c r="AD15" i="60"/>
  <c r="AA15" i="60"/>
  <c r="Z15" i="60"/>
  <c r="Y15" i="60"/>
  <c r="X15" i="60"/>
  <c r="W15" i="60"/>
  <c r="T15" i="60"/>
  <c r="S15" i="60"/>
  <c r="R15" i="60"/>
  <c r="Q15" i="60"/>
  <c r="P15" i="60"/>
  <c r="BE14" i="60"/>
  <c r="BD14" i="60"/>
  <c r="BC14" i="60"/>
  <c r="BB14" i="60"/>
  <c r="BA14" i="60"/>
  <c r="AX14" i="60"/>
  <c r="AW14" i="60"/>
  <c r="AV14" i="60"/>
  <c r="AU14" i="60"/>
  <c r="AT14" i="60"/>
  <c r="AQ14" i="60"/>
  <c r="AP14" i="60"/>
  <c r="AO14" i="60"/>
  <c r="AN14" i="60"/>
  <c r="AM14" i="60"/>
  <c r="AH14" i="60"/>
  <c r="AG14" i="60"/>
  <c r="AF14" i="60"/>
  <c r="AE14" i="60"/>
  <c r="AD14" i="60"/>
  <c r="AA14" i="60"/>
  <c r="Z14" i="60"/>
  <c r="Y14" i="60"/>
  <c r="X14" i="60"/>
  <c r="W14" i="60"/>
  <c r="T14" i="60"/>
  <c r="S14" i="60"/>
  <c r="R14" i="60"/>
  <c r="Q14" i="60"/>
  <c r="P14" i="60"/>
  <c r="BE13" i="60"/>
  <c r="BD13" i="60"/>
  <c r="BC13" i="60"/>
  <c r="BB13" i="60"/>
  <c r="BA13" i="60"/>
  <c r="AX13" i="60"/>
  <c r="AW13" i="60"/>
  <c r="AV13" i="60"/>
  <c r="AU13" i="60"/>
  <c r="AT13" i="60"/>
  <c r="AQ13" i="60"/>
  <c r="AP13" i="60"/>
  <c r="AO13" i="60"/>
  <c r="AN13" i="60"/>
  <c r="AM13" i="60"/>
  <c r="AH13" i="60"/>
  <c r="AG13" i="60"/>
  <c r="AF13" i="60"/>
  <c r="AE13" i="60"/>
  <c r="AD13" i="60"/>
  <c r="AA13" i="60"/>
  <c r="Z13" i="60"/>
  <c r="Y13" i="60"/>
  <c r="X13" i="60"/>
  <c r="W13" i="60"/>
  <c r="T13" i="60"/>
  <c r="S13" i="60"/>
  <c r="R13" i="60"/>
  <c r="Q13" i="60"/>
  <c r="P13" i="60"/>
  <c r="BE12" i="60"/>
  <c r="BD12" i="60"/>
  <c r="BC12" i="60"/>
  <c r="BB12" i="60"/>
  <c r="BA12" i="60"/>
  <c r="AX12" i="60"/>
  <c r="AW12" i="60"/>
  <c r="AV12" i="60"/>
  <c r="AU12" i="60"/>
  <c r="AT12" i="60"/>
  <c r="AQ12" i="60"/>
  <c r="AP12" i="60"/>
  <c r="AO12" i="60"/>
  <c r="AN12" i="60"/>
  <c r="AM12" i="60"/>
  <c r="AH12" i="60"/>
  <c r="AG12" i="60"/>
  <c r="AF12" i="60"/>
  <c r="AE12" i="60"/>
  <c r="AD12" i="60"/>
  <c r="AA12" i="60"/>
  <c r="Z12" i="60"/>
  <c r="Y12" i="60"/>
  <c r="X12" i="60"/>
  <c r="W12" i="60"/>
  <c r="T12" i="60"/>
  <c r="S12" i="60"/>
  <c r="R12" i="60"/>
  <c r="Q12" i="60"/>
  <c r="P12" i="60"/>
  <c r="BE11" i="60"/>
  <c r="BD11" i="60"/>
  <c r="BC11" i="60"/>
  <c r="BB11" i="60"/>
  <c r="BA11" i="60"/>
  <c r="AX11" i="60"/>
  <c r="AW11" i="60"/>
  <c r="AV11" i="60"/>
  <c r="AU11" i="60"/>
  <c r="AT11" i="60"/>
  <c r="AQ11" i="60"/>
  <c r="AP11" i="60"/>
  <c r="AO11" i="60"/>
  <c r="AN11" i="60"/>
  <c r="AM11" i="60"/>
  <c r="AH11" i="60"/>
  <c r="AG11" i="60"/>
  <c r="AF11" i="60"/>
  <c r="AE11" i="60"/>
  <c r="AD11" i="60"/>
  <c r="AA11" i="60"/>
  <c r="Z11" i="60"/>
  <c r="Y11" i="60"/>
  <c r="X11" i="60"/>
  <c r="W11" i="60"/>
  <c r="T11" i="60"/>
  <c r="S11" i="60"/>
  <c r="R11" i="60"/>
  <c r="Q11" i="60"/>
  <c r="P11" i="60"/>
  <c r="BE10" i="60"/>
  <c r="BD10" i="60"/>
  <c r="BC10" i="60"/>
  <c r="BB10" i="60"/>
  <c r="BA10" i="60"/>
  <c r="AX10" i="60"/>
  <c r="AW10" i="60"/>
  <c r="AV10" i="60"/>
  <c r="AU10" i="60"/>
  <c r="AT10" i="60"/>
  <c r="AQ10" i="60"/>
  <c r="AP10" i="60"/>
  <c r="AO10" i="60"/>
  <c r="AN10" i="60"/>
  <c r="AM10" i="60"/>
  <c r="AH10" i="60"/>
  <c r="AG10" i="60"/>
  <c r="AF10" i="60"/>
  <c r="AE10" i="60"/>
  <c r="AD10" i="60"/>
  <c r="AA10" i="60"/>
  <c r="Z10" i="60"/>
  <c r="Y10" i="60"/>
  <c r="X10" i="60"/>
  <c r="W10" i="60"/>
  <c r="T10" i="60"/>
  <c r="S10" i="60"/>
  <c r="R10" i="60"/>
  <c r="Q10" i="60"/>
  <c r="P10" i="60"/>
  <c r="BE9" i="60"/>
  <c r="BD9" i="60"/>
  <c r="BC9" i="60"/>
  <c r="BB9" i="60"/>
  <c r="BA9" i="60"/>
  <c r="AX9" i="60"/>
  <c r="AW9" i="60"/>
  <c r="AV9" i="60"/>
  <c r="AU9" i="60"/>
  <c r="AT9" i="60"/>
  <c r="AQ9" i="60"/>
  <c r="AP9" i="60"/>
  <c r="AO9" i="60"/>
  <c r="AN9" i="60"/>
  <c r="AM9" i="60"/>
  <c r="AH9" i="60"/>
  <c r="AG9" i="60"/>
  <c r="AF9" i="60"/>
  <c r="AE9" i="60"/>
  <c r="AD9" i="60"/>
  <c r="AA9" i="60"/>
  <c r="Z9" i="60"/>
  <c r="Y9" i="60"/>
  <c r="X9" i="60"/>
  <c r="W9" i="60"/>
  <c r="T9" i="60"/>
  <c r="S9" i="60"/>
  <c r="R9" i="60"/>
  <c r="Q9" i="60"/>
  <c r="P9" i="60"/>
  <c r="BE8" i="60"/>
  <c r="BD8" i="60"/>
  <c r="BC8" i="60"/>
  <c r="BB8" i="60"/>
  <c r="BA8" i="60"/>
  <c r="AX8" i="60"/>
  <c r="AW8" i="60"/>
  <c r="AV8" i="60"/>
  <c r="AU8" i="60"/>
  <c r="AT8" i="60"/>
  <c r="AQ8" i="60"/>
  <c r="AP8" i="60"/>
  <c r="AO8" i="60"/>
  <c r="AN8" i="60"/>
  <c r="AM8" i="60"/>
  <c r="AH8" i="60"/>
  <c r="AG8" i="60"/>
  <c r="AF8" i="60"/>
  <c r="AE8" i="60"/>
  <c r="AD8" i="60"/>
  <c r="AA8" i="60"/>
  <c r="Z8" i="60"/>
  <c r="Y8" i="60"/>
  <c r="X8" i="60"/>
  <c r="W8" i="60"/>
  <c r="T8" i="60"/>
  <c r="S8" i="60"/>
  <c r="R8" i="60"/>
  <c r="Q8" i="60"/>
  <c r="P8" i="60"/>
  <c r="BE7" i="60"/>
  <c r="BD7" i="60"/>
  <c r="BC7" i="60"/>
  <c r="BB7" i="60"/>
  <c r="BA7" i="60"/>
  <c r="AX7" i="60"/>
  <c r="AW7" i="60"/>
  <c r="AV7" i="60"/>
  <c r="AU7" i="60"/>
  <c r="AT7" i="60"/>
  <c r="AQ7" i="60"/>
  <c r="AP7" i="60"/>
  <c r="AO7" i="60"/>
  <c r="AN7" i="60"/>
  <c r="AM7" i="60"/>
  <c r="AH7" i="60"/>
  <c r="AG7" i="60"/>
  <c r="AF7" i="60"/>
  <c r="AE7" i="60"/>
  <c r="AD7" i="60"/>
  <c r="AA7" i="60"/>
  <c r="Z7" i="60"/>
  <c r="Y7" i="60"/>
  <c r="X7" i="60"/>
  <c r="W7" i="60"/>
  <c r="T7" i="60"/>
  <c r="S7" i="60"/>
  <c r="R7" i="60"/>
  <c r="Q7" i="60"/>
  <c r="P7" i="60"/>
  <c r="BE6" i="60"/>
  <c r="BD6" i="60"/>
  <c r="BC6" i="60"/>
  <c r="BB6" i="60"/>
  <c r="BA6" i="60"/>
  <c r="AX6" i="60"/>
  <c r="AW6" i="60"/>
  <c r="AV6" i="60"/>
  <c r="AU6" i="60"/>
  <c r="AT6" i="60"/>
  <c r="AQ6" i="60"/>
  <c r="AP6" i="60"/>
  <c r="AO6" i="60"/>
  <c r="AN6" i="60"/>
  <c r="AM6" i="60"/>
  <c r="AH6" i="60"/>
  <c r="AG6" i="60"/>
  <c r="AF6" i="60"/>
  <c r="AE6" i="60"/>
  <c r="AD6" i="60"/>
  <c r="AA6" i="60"/>
  <c r="Z6" i="60"/>
  <c r="Y6" i="60"/>
  <c r="X6" i="60"/>
  <c r="W6" i="60"/>
  <c r="T6" i="60"/>
  <c r="S6" i="60"/>
  <c r="R6" i="60"/>
  <c r="Q6" i="60"/>
  <c r="P6" i="60"/>
  <c r="BE5" i="60"/>
  <c r="BD5" i="60"/>
  <c r="BC5" i="60"/>
  <c r="BB5" i="60"/>
  <c r="BA5" i="60"/>
  <c r="AX5" i="60"/>
  <c r="AW5" i="60"/>
  <c r="AV5" i="60"/>
  <c r="AU5" i="60"/>
  <c r="AT5" i="60"/>
  <c r="AQ5" i="60"/>
  <c r="AP5" i="60"/>
  <c r="AO5" i="60"/>
  <c r="AN5" i="60"/>
  <c r="AM5" i="60"/>
  <c r="AH5" i="60"/>
  <c r="AG5" i="60"/>
  <c r="AF5" i="60"/>
  <c r="AE5" i="60"/>
  <c r="AD5" i="60"/>
  <c r="AA5" i="60"/>
  <c r="Z5" i="60"/>
  <c r="Y5" i="60"/>
  <c r="X5" i="60"/>
  <c r="W5" i="60"/>
  <c r="T5" i="60"/>
  <c r="S5" i="60"/>
  <c r="R5" i="60"/>
  <c r="Q5" i="60"/>
  <c r="P5" i="60"/>
  <c r="BE4" i="60"/>
  <c r="BD4" i="60"/>
  <c r="BC4" i="60"/>
  <c r="BB4" i="60"/>
  <c r="BA4" i="60"/>
  <c r="AX4" i="60"/>
  <c r="AW4" i="60"/>
  <c r="AV4" i="60"/>
  <c r="AU4" i="60"/>
  <c r="AT4" i="60"/>
  <c r="AQ4" i="60"/>
  <c r="AP4" i="60"/>
  <c r="AO4" i="60"/>
  <c r="AN4" i="60"/>
  <c r="AM4" i="60"/>
  <c r="AH4" i="60"/>
  <c r="AG4" i="60"/>
  <c r="AF4" i="60"/>
  <c r="AE4" i="60"/>
  <c r="AD4" i="60"/>
  <c r="AA4" i="60"/>
  <c r="Z4" i="60"/>
  <c r="Y4" i="60"/>
  <c r="X4" i="60"/>
  <c r="W4" i="60"/>
  <c r="T4" i="60"/>
  <c r="S4" i="60"/>
  <c r="R4" i="60"/>
  <c r="Q4" i="60"/>
  <c r="P4" i="60"/>
  <c r="R4" i="67"/>
  <c r="R6" i="67"/>
  <c r="R7" i="67"/>
  <c r="R8" i="67"/>
  <c r="R9" i="67"/>
  <c r="R10" i="67"/>
  <c r="R11" i="67"/>
  <c r="R12" i="67"/>
  <c r="X113" i="62" s="1"/>
  <c r="H113" i="62" s="1"/>
  <c r="E113" i="65" s="1"/>
  <c r="R13" i="67"/>
  <c r="R3" i="67"/>
  <c r="AC2" i="67"/>
  <c r="AD2" i="67"/>
  <c r="AE2" i="67"/>
  <c r="AF2" i="67"/>
  <c r="AB2" i="67"/>
  <c r="C22" i="67"/>
  <c r="C23" i="67"/>
  <c r="C24" i="67"/>
  <c r="C25" i="67"/>
  <c r="C26" i="67"/>
  <c r="C27" i="67"/>
  <c r="C21" i="67"/>
  <c r="C10" i="67"/>
  <c r="C11" i="67"/>
  <c r="C12" i="67"/>
  <c r="C13" i="67"/>
  <c r="C14" i="67"/>
  <c r="C15" i="67"/>
  <c r="C9" i="67"/>
  <c r="F12" i="66"/>
  <c r="F13" i="66"/>
  <c r="F14" i="66"/>
  <c r="F16" i="66"/>
  <c r="F17" i="66"/>
  <c r="F18" i="66"/>
  <c r="F19" i="66"/>
  <c r="F11" i="66"/>
  <c r="O7" i="66"/>
  <c r="R7" i="66"/>
  <c r="O8" i="66"/>
  <c r="R8" i="66"/>
  <c r="O9" i="66"/>
  <c r="R9" i="66"/>
  <c r="O10" i="66"/>
  <c r="R10" i="66"/>
  <c r="O11" i="66"/>
  <c r="R11" i="66"/>
  <c r="O12" i="66"/>
  <c r="R12" i="66"/>
  <c r="O13" i="66"/>
  <c r="R13" i="66"/>
  <c r="O14" i="66"/>
  <c r="R14" i="66"/>
  <c r="O15" i="66"/>
  <c r="R15" i="66"/>
  <c r="O16" i="66"/>
  <c r="R16" i="66"/>
  <c r="O17" i="66"/>
  <c r="R17" i="66"/>
  <c r="O18" i="66"/>
  <c r="R18" i="66"/>
  <c r="O19" i="66"/>
  <c r="R19" i="66"/>
  <c r="O6" i="66"/>
  <c r="AI2" i="61"/>
  <c r="U7" i="64" s="1"/>
  <c r="BY7" i="64" s="1"/>
  <c r="AJ2" i="61"/>
  <c r="V7" i="64" s="1"/>
  <c r="BZ7" i="64" s="1"/>
  <c r="AK2" i="61"/>
  <c r="W7" i="64" s="1"/>
  <c r="CA7" i="64" s="1"/>
  <c r="AL2" i="61"/>
  <c r="AH2" i="61"/>
  <c r="M124" i="61"/>
  <c r="L124" i="61"/>
  <c r="K124" i="61"/>
  <c r="J124" i="61"/>
  <c r="I124" i="61"/>
  <c r="H124" i="61"/>
  <c r="G124" i="61"/>
  <c r="F124" i="61"/>
  <c r="E124" i="61"/>
  <c r="D124" i="61"/>
  <c r="C124" i="61"/>
  <c r="M123" i="61"/>
  <c r="L123" i="61"/>
  <c r="K123" i="61"/>
  <c r="J123" i="61"/>
  <c r="I123" i="61"/>
  <c r="H123" i="61"/>
  <c r="G123" i="61"/>
  <c r="F123" i="61"/>
  <c r="E123" i="61"/>
  <c r="D123" i="61"/>
  <c r="C123" i="61"/>
  <c r="M122" i="61"/>
  <c r="L122" i="61"/>
  <c r="K122" i="61"/>
  <c r="J122" i="61"/>
  <c r="I122" i="61"/>
  <c r="H122" i="61"/>
  <c r="G122" i="61"/>
  <c r="F122" i="61"/>
  <c r="E122" i="61"/>
  <c r="D122" i="61"/>
  <c r="C122" i="61"/>
  <c r="M121" i="61"/>
  <c r="L121" i="61"/>
  <c r="K121" i="61"/>
  <c r="J121" i="61"/>
  <c r="I121" i="61"/>
  <c r="H121" i="61"/>
  <c r="G121" i="61"/>
  <c r="F121" i="61"/>
  <c r="E121" i="61"/>
  <c r="D121" i="61"/>
  <c r="C121" i="61"/>
  <c r="M120" i="61"/>
  <c r="L120" i="61"/>
  <c r="K120" i="61"/>
  <c r="J120" i="61"/>
  <c r="I120" i="61"/>
  <c r="H120" i="61"/>
  <c r="G120" i="61"/>
  <c r="F120" i="61"/>
  <c r="E120" i="61"/>
  <c r="D120" i="61"/>
  <c r="C120" i="61"/>
  <c r="M119" i="61"/>
  <c r="L119" i="61"/>
  <c r="K119" i="61"/>
  <c r="J119" i="61"/>
  <c r="I119" i="61"/>
  <c r="H119" i="61"/>
  <c r="G119" i="61"/>
  <c r="F119" i="61"/>
  <c r="E119" i="61"/>
  <c r="D119" i="61"/>
  <c r="C119" i="61"/>
  <c r="M118" i="61"/>
  <c r="L118" i="61"/>
  <c r="K118" i="61"/>
  <c r="J118" i="61"/>
  <c r="I118" i="61"/>
  <c r="H118" i="61"/>
  <c r="G118" i="61"/>
  <c r="F118" i="61"/>
  <c r="E118" i="61"/>
  <c r="D118" i="61"/>
  <c r="C118" i="61"/>
  <c r="M117" i="61"/>
  <c r="L117" i="61"/>
  <c r="K117" i="61"/>
  <c r="J117" i="61"/>
  <c r="I117" i="61"/>
  <c r="H117" i="61"/>
  <c r="G117" i="61"/>
  <c r="F117" i="61"/>
  <c r="E117" i="61"/>
  <c r="D117" i="61"/>
  <c r="C117" i="61"/>
  <c r="M116" i="61"/>
  <c r="L116" i="61"/>
  <c r="K116" i="61"/>
  <c r="J116" i="61"/>
  <c r="I116" i="61"/>
  <c r="H116" i="61"/>
  <c r="G116" i="61"/>
  <c r="F116" i="61"/>
  <c r="E116" i="61"/>
  <c r="D116" i="61"/>
  <c r="C116" i="61"/>
  <c r="M115" i="61"/>
  <c r="L115" i="61"/>
  <c r="K115" i="61"/>
  <c r="J115" i="61"/>
  <c r="I115" i="61"/>
  <c r="H115" i="61"/>
  <c r="G115" i="61"/>
  <c r="F115" i="61"/>
  <c r="E115" i="61"/>
  <c r="D115" i="61"/>
  <c r="C115" i="61"/>
  <c r="M114" i="61"/>
  <c r="L114" i="61"/>
  <c r="K114" i="61"/>
  <c r="J114" i="61"/>
  <c r="I114" i="61"/>
  <c r="H114" i="61"/>
  <c r="G114" i="61"/>
  <c r="F114" i="61"/>
  <c r="E114" i="61"/>
  <c r="D114" i="61"/>
  <c r="C114" i="61"/>
  <c r="M113" i="61"/>
  <c r="L113" i="61"/>
  <c r="K113" i="61"/>
  <c r="J113" i="61"/>
  <c r="I113" i="61"/>
  <c r="H113" i="61"/>
  <c r="G113" i="61"/>
  <c r="F113" i="61"/>
  <c r="E113" i="61"/>
  <c r="D113" i="61"/>
  <c r="C113" i="61"/>
  <c r="M112" i="61"/>
  <c r="L112" i="61"/>
  <c r="K112" i="61"/>
  <c r="J112" i="61"/>
  <c r="I112" i="61"/>
  <c r="H112" i="61"/>
  <c r="G112" i="61"/>
  <c r="F112" i="61"/>
  <c r="E112" i="61"/>
  <c r="D112" i="61"/>
  <c r="C112" i="61"/>
  <c r="M111" i="61"/>
  <c r="L111" i="61"/>
  <c r="K111" i="61"/>
  <c r="J111" i="61"/>
  <c r="I111" i="61"/>
  <c r="H111" i="61"/>
  <c r="G111" i="61"/>
  <c r="F111" i="61"/>
  <c r="E111" i="61"/>
  <c r="D111" i="61"/>
  <c r="C111" i="61"/>
  <c r="M110" i="61"/>
  <c r="L110" i="61"/>
  <c r="K110" i="61"/>
  <c r="J110" i="61"/>
  <c r="I110" i="61"/>
  <c r="H110" i="61"/>
  <c r="G110" i="61"/>
  <c r="F110" i="61"/>
  <c r="E110" i="61"/>
  <c r="D110" i="61"/>
  <c r="C110" i="61"/>
  <c r="M109" i="61"/>
  <c r="L109" i="61"/>
  <c r="K109" i="61"/>
  <c r="J109" i="61"/>
  <c r="I109" i="61"/>
  <c r="H109" i="61"/>
  <c r="G109" i="61"/>
  <c r="F109" i="61"/>
  <c r="E109" i="61"/>
  <c r="D109" i="61"/>
  <c r="C109" i="61"/>
  <c r="M108" i="61"/>
  <c r="L108" i="61"/>
  <c r="K108" i="61"/>
  <c r="J108" i="61"/>
  <c r="I108" i="61"/>
  <c r="H108" i="61"/>
  <c r="G108" i="61"/>
  <c r="F108" i="61"/>
  <c r="E108" i="61"/>
  <c r="D108" i="61"/>
  <c r="C108" i="61"/>
  <c r="M107" i="61"/>
  <c r="L107" i="61"/>
  <c r="K107" i="61"/>
  <c r="J107" i="61"/>
  <c r="I107" i="61"/>
  <c r="H107" i="61"/>
  <c r="G107" i="61"/>
  <c r="F107" i="61"/>
  <c r="E107" i="61"/>
  <c r="D107" i="61"/>
  <c r="C107" i="61"/>
  <c r="M106" i="61"/>
  <c r="L106" i="61"/>
  <c r="K106" i="61"/>
  <c r="J106" i="61"/>
  <c r="I106" i="61"/>
  <c r="H106" i="61"/>
  <c r="G106" i="61"/>
  <c r="F106" i="61"/>
  <c r="E106" i="61"/>
  <c r="D106" i="61"/>
  <c r="C106" i="61"/>
  <c r="M105" i="61"/>
  <c r="L105" i="61"/>
  <c r="K105" i="61"/>
  <c r="J105" i="61"/>
  <c r="I105" i="61"/>
  <c r="H105" i="61"/>
  <c r="G105" i="61"/>
  <c r="F105" i="61"/>
  <c r="E105" i="61"/>
  <c r="D105" i="61"/>
  <c r="C105" i="61"/>
  <c r="M104" i="61"/>
  <c r="L104" i="61"/>
  <c r="K104" i="61"/>
  <c r="J104" i="61"/>
  <c r="I104" i="61"/>
  <c r="H104" i="61"/>
  <c r="G104" i="61"/>
  <c r="F104" i="61"/>
  <c r="E104" i="61"/>
  <c r="D104" i="61"/>
  <c r="C104" i="61"/>
  <c r="M103" i="61"/>
  <c r="L103" i="61"/>
  <c r="K103" i="61"/>
  <c r="J103" i="61"/>
  <c r="I103" i="61"/>
  <c r="H103" i="61"/>
  <c r="G103" i="61"/>
  <c r="F103" i="61"/>
  <c r="E103" i="61"/>
  <c r="D103" i="61"/>
  <c r="C103" i="61"/>
  <c r="M102" i="61"/>
  <c r="L102" i="61"/>
  <c r="K102" i="61"/>
  <c r="J102" i="61"/>
  <c r="I102" i="61"/>
  <c r="H102" i="61"/>
  <c r="G102" i="61"/>
  <c r="F102" i="61"/>
  <c r="E102" i="61"/>
  <c r="D102" i="61"/>
  <c r="C102" i="61"/>
  <c r="M101" i="61"/>
  <c r="L101" i="61"/>
  <c r="K101" i="61"/>
  <c r="J101" i="61"/>
  <c r="I101" i="61"/>
  <c r="H101" i="61"/>
  <c r="G101" i="61"/>
  <c r="F101" i="61"/>
  <c r="E101" i="61"/>
  <c r="D101" i="61"/>
  <c r="C101" i="61"/>
  <c r="M100" i="61"/>
  <c r="L100" i="61"/>
  <c r="K100" i="61"/>
  <c r="J100" i="61"/>
  <c r="I100" i="61"/>
  <c r="H100" i="61"/>
  <c r="G100" i="61"/>
  <c r="F100" i="61"/>
  <c r="E100" i="61"/>
  <c r="D100" i="61"/>
  <c r="C100" i="61"/>
  <c r="M99" i="61"/>
  <c r="L99" i="61"/>
  <c r="K99" i="61"/>
  <c r="J99" i="61"/>
  <c r="I99" i="61"/>
  <c r="H99" i="61"/>
  <c r="G99" i="61"/>
  <c r="F99" i="61"/>
  <c r="E99" i="61"/>
  <c r="D99" i="61"/>
  <c r="C99" i="61"/>
  <c r="M98" i="61"/>
  <c r="L98" i="61"/>
  <c r="K98" i="61"/>
  <c r="J98" i="61"/>
  <c r="I98" i="61"/>
  <c r="H98" i="61"/>
  <c r="G98" i="61"/>
  <c r="F98" i="61"/>
  <c r="E98" i="61"/>
  <c r="D98" i="61"/>
  <c r="C98" i="61"/>
  <c r="M97" i="61"/>
  <c r="L97" i="61"/>
  <c r="K97" i="61"/>
  <c r="J97" i="61"/>
  <c r="I97" i="61"/>
  <c r="H97" i="61"/>
  <c r="G97" i="61"/>
  <c r="F97" i="61"/>
  <c r="E97" i="61"/>
  <c r="D97" i="61"/>
  <c r="C97" i="61"/>
  <c r="M96" i="61"/>
  <c r="L96" i="61"/>
  <c r="K96" i="61"/>
  <c r="J96" i="61"/>
  <c r="I96" i="61"/>
  <c r="H96" i="61"/>
  <c r="G96" i="61"/>
  <c r="F96" i="61"/>
  <c r="E96" i="61"/>
  <c r="D96" i="61"/>
  <c r="C96" i="61"/>
  <c r="M95" i="61"/>
  <c r="L95" i="61"/>
  <c r="K95" i="61"/>
  <c r="J95" i="61"/>
  <c r="I95" i="61"/>
  <c r="H95" i="61"/>
  <c r="G95" i="61"/>
  <c r="F95" i="61"/>
  <c r="E95" i="61"/>
  <c r="D95" i="61"/>
  <c r="C95" i="61"/>
  <c r="M94" i="61"/>
  <c r="L94" i="61"/>
  <c r="K94" i="61"/>
  <c r="J94" i="61"/>
  <c r="I94" i="61"/>
  <c r="H94" i="61"/>
  <c r="G94" i="61"/>
  <c r="F94" i="61"/>
  <c r="E94" i="61"/>
  <c r="D94" i="61"/>
  <c r="C94" i="61"/>
  <c r="M93" i="61"/>
  <c r="L93" i="61"/>
  <c r="K93" i="61"/>
  <c r="J93" i="61"/>
  <c r="I93" i="61"/>
  <c r="H93" i="61"/>
  <c r="G93" i="61"/>
  <c r="F93" i="61"/>
  <c r="E93" i="61"/>
  <c r="D93" i="61"/>
  <c r="C93" i="61"/>
  <c r="M92" i="61"/>
  <c r="L92" i="61"/>
  <c r="K92" i="61"/>
  <c r="J92" i="61"/>
  <c r="I92" i="61"/>
  <c r="H92" i="61"/>
  <c r="G92" i="61"/>
  <c r="F92" i="61"/>
  <c r="E92" i="61"/>
  <c r="D92" i="61"/>
  <c r="C92" i="61"/>
  <c r="M91" i="61"/>
  <c r="L91" i="61"/>
  <c r="K91" i="61"/>
  <c r="J91" i="61"/>
  <c r="I91" i="61"/>
  <c r="H91" i="61"/>
  <c r="G91" i="61"/>
  <c r="F91" i="61"/>
  <c r="E91" i="61"/>
  <c r="D91" i="61"/>
  <c r="C91" i="61"/>
  <c r="M90" i="61"/>
  <c r="L90" i="61"/>
  <c r="K90" i="61"/>
  <c r="J90" i="61"/>
  <c r="I90" i="61"/>
  <c r="H90" i="61"/>
  <c r="G90" i="61"/>
  <c r="F90" i="61"/>
  <c r="E90" i="61"/>
  <c r="D90" i="61"/>
  <c r="C90" i="61"/>
  <c r="M89" i="61"/>
  <c r="L89" i="61"/>
  <c r="K89" i="61"/>
  <c r="J89" i="61"/>
  <c r="I89" i="61"/>
  <c r="H89" i="61"/>
  <c r="G89" i="61"/>
  <c r="F89" i="61"/>
  <c r="E89" i="61"/>
  <c r="D89" i="61"/>
  <c r="C89" i="61"/>
  <c r="M88" i="61"/>
  <c r="L88" i="61"/>
  <c r="K88" i="61"/>
  <c r="J88" i="61"/>
  <c r="I88" i="61"/>
  <c r="H88" i="61"/>
  <c r="G88" i="61"/>
  <c r="F88" i="61"/>
  <c r="E88" i="61"/>
  <c r="D88" i="61"/>
  <c r="C88" i="61"/>
  <c r="M87" i="61"/>
  <c r="L87" i="61"/>
  <c r="K87" i="61"/>
  <c r="J87" i="61"/>
  <c r="I87" i="61"/>
  <c r="H87" i="61"/>
  <c r="G87" i="61"/>
  <c r="F87" i="61"/>
  <c r="E87" i="61"/>
  <c r="D87" i="61"/>
  <c r="C87" i="61"/>
  <c r="M86" i="61"/>
  <c r="L86" i="61"/>
  <c r="K86" i="61"/>
  <c r="J86" i="61"/>
  <c r="I86" i="61"/>
  <c r="H86" i="61"/>
  <c r="G86" i="61"/>
  <c r="F86" i="61"/>
  <c r="E86" i="61"/>
  <c r="D86" i="61"/>
  <c r="C86" i="61"/>
  <c r="M85" i="61"/>
  <c r="L85" i="61"/>
  <c r="K85" i="61"/>
  <c r="J85" i="61"/>
  <c r="I85" i="61"/>
  <c r="H85" i="61"/>
  <c r="G85" i="61"/>
  <c r="F85" i="61"/>
  <c r="E85" i="61"/>
  <c r="D85" i="61"/>
  <c r="C85" i="61"/>
  <c r="M84" i="61"/>
  <c r="L84" i="61"/>
  <c r="K84" i="61"/>
  <c r="J84" i="61"/>
  <c r="I84" i="61"/>
  <c r="H84" i="61"/>
  <c r="G84" i="61"/>
  <c r="F84" i="61"/>
  <c r="E84" i="61"/>
  <c r="D84" i="61"/>
  <c r="C84" i="61"/>
  <c r="M83" i="61"/>
  <c r="L83" i="61"/>
  <c r="K83" i="61"/>
  <c r="J83" i="61"/>
  <c r="I83" i="61"/>
  <c r="H83" i="61"/>
  <c r="G83" i="61"/>
  <c r="F83" i="61"/>
  <c r="E83" i="61"/>
  <c r="D83" i="61"/>
  <c r="C83" i="61"/>
  <c r="M82" i="61"/>
  <c r="L82" i="61"/>
  <c r="K82" i="61"/>
  <c r="J82" i="61"/>
  <c r="I82" i="61"/>
  <c r="H82" i="61"/>
  <c r="G82" i="61"/>
  <c r="F82" i="61"/>
  <c r="E82" i="61"/>
  <c r="D82" i="61"/>
  <c r="C82" i="61"/>
  <c r="M81" i="61"/>
  <c r="L81" i="61"/>
  <c r="K81" i="61"/>
  <c r="J81" i="61"/>
  <c r="I81" i="61"/>
  <c r="H81" i="61"/>
  <c r="G81" i="61"/>
  <c r="F81" i="61"/>
  <c r="E81" i="61"/>
  <c r="D81" i="61"/>
  <c r="C81" i="61"/>
  <c r="M80" i="61"/>
  <c r="L80" i="61"/>
  <c r="K80" i="61"/>
  <c r="J80" i="61"/>
  <c r="I80" i="61"/>
  <c r="H80" i="61"/>
  <c r="G80" i="61"/>
  <c r="F80" i="61"/>
  <c r="E80" i="61"/>
  <c r="D80" i="61"/>
  <c r="C80" i="61"/>
  <c r="M79" i="61"/>
  <c r="L79" i="61"/>
  <c r="K79" i="61"/>
  <c r="J79" i="61"/>
  <c r="I79" i="61"/>
  <c r="H79" i="61"/>
  <c r="G79" i="61"/>
  <c r="F79" i="61"/>
  <c r="E79" i="61"/>
  <c r="D79" i="61"/>
  <c r="C79" i="61"/>
  <c r="M78" i="61"/>
  <c r="L78" i="61"/>
  <c r="K78" i="61"/>
  <c r="J78" i="61"/>
  <c r="I78" i="61"/>
  <c r="H78" i="61"/>
  <c r="G78" i="61"/>
  <c r="F78" i="61"/>
  <c r="E78" i="61"/>
  <c r="D78" i="61"/>
  <c r="C78" i="61"/>
  <c r="M77" i="61"/>
  <c r="L77" i="61"/>
  <c r="K77" i="61"/>
  <c r="J77" i="61"/>
  <c r="I77" i="61"/>
  <c r="H77" i="61"/>
  <c r="G77" i="61"/>
  <c r="F77" i="61"/>
  <c r="E77" i="61"/>
  <c r="D77" i="61"/>
  <c r="C77" i="61"/>
  <c r="M76" i="61"/>
  <c r="L76" i="61"/>
  <c r="K76" i="61"/>
  <c r="J76" i="61"/>
  <c r="I76" i="61"/>
  <c r="H76" i="61"/>
  <c r="G76" i="61"/>
  <c r="F76" i="61"/>
  <c r="E76" i="61"/>
  <c r="D76" i="61"/>
  <c r="C76" i="61"/>
  <c r="M75" i="61"/>
  <c r="L75" i="61"/>
  <c r="K75" i="61"/>
  <c r="J75" i="61"/>
  <c r="I75" i="61"/>
  <c r="H75" i="61"/>
  <c r="G75" i="61"/>
  <c r="F75" i="61"/>
  <c r="E75" i="61"/>
  <c r="D75" i="61"/>
  <c r="C75" i="61"/>
  <c r="M74" i="61"/>
  <c r="L74" i="61"/>
  <c r="K74" i="61"/>
  <c r="J74" i="61"/>
  <c r="I74" i="61"/>
  <c r="H74" i="61"/>
  <c r="G74" i="61"/>
  <c r="F74" i="61"/>
  <c r="E74" i="61"/>
  <c r="D74" i="61"/>
  <c r="C74" i="61"/>
  <c r="M73" i="61"/>
  <c r="L73" i="61"/>
  <c r="K73" i="61"/>
  <c r="J73" i="61"/>
  <c r="I73" i="61"/>
  <c r="H73" i="61"/>
  <c r="G73" i="61"/>
  <c r="F73" i="61"/>
  <c r="E73" i="61"/>
  <c r="D73" i="61"/>
  <c r="C73" i="61"/>
  <c r="M72" i="61"/>
  <c r="L72" i="61"/>
  <c r="K72" i="61"/>
  <c r="J72" i="61"/>
  <c r="I72" i="61"/>
  <c r="H72" i="61"/>
  <c r="G72" i="61"/>
  <c r="F72" i="61"/>
  <c r="E72" i="61"/>
  <c r="D72" i="61"/>
  <c r="C72" i="61"/>
  <c r="M71" i="61"/>
  <c r="L71" i="61"/>
  <c r="K71" i="61"/>
  <c r="J71" i="61"/>
  <c r="I71" i="61"/>
  <c r="H71" i="61"/>
  <c r="G71" i="61"/>
  <c r="F71" i="61"/>
  <c r="E71" i="61"/>
  <c r="D71" i="61"/>
  <c r="C71" i="61"/>
  <c r="M70" i="61"/>
  <c r="L70" i="61"/>
  <c r="K70" i="61"/>
  <c r="J70" i="61"/>
  <c r="I70" i="61"/>
  <c r="H70" i="61"/>
  <c r="G70" i="61"/>
  <c r="F70" i="61"/>
  <c r="E70" i="61"/>
  <c r="D70" i="61"/>
  <c r="C70" i="61"/>
  <c r="M69" i="61"/>
  <c r="L69" i="61"/>
  <c r="K69" i="61"/>
  <c r="J69" i="61"/>
  <c r="I69" i="61"/>
  <c r="H69" i="61"/>
  <c r="G69" i="61"/>
  <c r="F69" i="61"/>
  <c r="E69" i="61"/>
  <c r="D69" i="61"/>
  <c r="C69" i="61"/>
  <c r="M68" i="61"/>
  <c r="L68" i="61"/>
  <c r="K68" i="61"/>
  <c r="J68" i="61"/>
  <c r="I68" i="61"/>
  <c r="H68" i="61"/>
  <c r="G68" i="61"/>
  <c r="F68" i="61"/>
  <c r="E68" i="61"/>
  <c r="D68" i="61"/>
  <c r="C68" i="61"/>
  <c r="M67" i="61"/>
  <c r="L67" i="61"/>
  <c r="K67" i="61"/>
  <c r="J67" i="61"/>
  <c r="I67" i="61"/>
  <c r="H67" i="61"/>
  <c r="G67" i="61"/>
  <c r="F67" i="61"/>
  <c r="E67" i="61"/>
  <c r="D67" i="61"/>
  <c r="C67" i="61"/>
  <c r="M66" i="61"/>
  <c r="L66" i="61"/>
  <c r="K66" i="61"/>
  <c r="J66" i="61"/>
  <c r="I66" i="61"/>
  <c r="H66" i="61"/>
  <c r="G66" i="61"/>
  <c r="F66" i="61"/>
  <c r="E66" i="61"/>
  <c r="D66" i="61"/>
  <c r="C66" i="61"/>
  <c r="M65" i="61"/>
  <c r="L65" i="61"/>
  <c r="K65" i="61"/>
  <c r="J65" i="61"/>
  <c r="I65" i="61"/>
  <c r="H65" i="61"/>
  <c r="G65" i="61"/>
  <c r="F65" i="61"/>
  <c r="E65" i="61"/>
  <c r="D65" i="61"/>
  <c r="C65" i="61"/>
  <c r="M64" i="61"/>
  <c r="L64" i="61"/>
  <c r="K64" i="61"/>
  <c r="J64" i="61"/>
  <c r="I64" i="61"/>
  <c r="H64" i="61"/>
  <c r="G64" i="61"/>
  <c r="F64" i="61"/>
  <c r="E64" i="61"/>
  <c r="D64" i="61"/>
  <c r="C64" i="61"/>
  <c r="M63" i="61"/>
  <c r="L63" i="61"/>
  <c r="K63" i="61"/>
  <c r="J63" i="61"/>
  <c r="I63" i="61"/>
  <c r="H63" i="61"/>
  <c r="G63" i="61"/>
  <c r="F63" i="61"/>
  <c r="E63" i="61"/>
  <c r="D63" i="61"/>
  <c r="C63" i="61"/>
  <c r="M62" i="61"/>
  <c r="L62" i="61"/>
  <c r="K62" i="61"/>
  <c r="J62" i="61"/>
  <c r="I62" i="61"/>
  <c r="H62" i="61"/>
  <c r="G62" i="61"/>
  <c r="F62" i="61"/>
  <c r="E62" i="61"/>
  <c r="D62" i="61"/>
  <c r="C62" i="61"/>
  <c r="M61" i="61"/>
  <c r="L61" i="61"/>
  <c r="K61" i="61"/>
  <c r="J61" i="61"/>
  <c r="I61" i="61"/>
  <c r="H61" i="61"/>
  <c r="G61" i="61"/>
  <c r="F61" i="61"/>
  <c r="E61" i="61"/>
  <c r="D61" i="61"/>
  <c r="C61" i="61"/>
  <c r="M60" i="61"/>
  <c r="L60" i="61"/>
  <c r="K60" i="61"/>
  <c r="J60" i="61"/>
  <c r="I60" i="61"/>
  <c r="H60" i="61"/>
  <c r="G60" i="61"/>
  <c r="F60" i="61"/>
  <c r="E60" i="61"/>
  <c r="D60" i="61"/>
  <c r="C60" i="61"/>
  <c r="M59" i="61"/>
  <c r="L59" i="61"/>
  <c r="K59" i="61"/>
  <c r="J59" i="61"/>
  <c r="I59" i="61"/>
  <c r="H59" i="61"/>
  <c r="G59" i="61"/>
  <c r="F59" i="61"/>
  <c r="E59" i="61"/>
  <c r="D59" i="61"/>
  <c r="C59" i="61"/>
  <c r="M58" i="61"/>
  <c r="L58" i="61"/>
  <c r="K58" i="61"/>
  <c r="J58" i="61"/>
  <c r="I58" i="61"/>
  <c r="H58" i="61"/>
  <c r="G58" i="61"/>
  <c r="F58" i="61"/>
  <c r="E58" i="61"/>
  <c r="D58" i="61"/>
  <c r="C58" i="61"/>
  <c r="M57" i="61"/>
  <c r="L57" i="61"/>
  <c r="K57" i="61"/>
  <c r="J57" i="61"/>
  <c r="I57" i="61"/>
  <c r="H57" i="61"/>
  <c r="G57" i="61"/>
  <c r="F57" i="61"/>
  <c r="E57" i="61"/>
  <c r="D57" i="61"/>
  <c r="C57" i="61"/>
  <c r="M56" i="61"/>
  <c r="L56" i="61"/>
  <c r="K56" i="61"/>
  <c r="J56" i="61"/>
  <c r="I56" i="61"/>
  <c r="H56" i="61"/>
  <c r="G56" i="61"/>
  <c r="F56" i="61"/>
  <c r="E56" i="61"/>
  <c r="D56" i="61"/>
  <c r="C56" i="61"/>
  <c r="M55" i="61"/>
  <c r="L55" i="61"/>
  <c r="K55" i="61"/>
  <c r="J55" i="61"/>
  <c r="I55" i="61"/>
  <c r="H55" i="61"/>
  <c r="G55" i="61"/>
  <c r="F55" i="61"/>
  <c r="E55" i="61"/>
  <c r="D55" i="61"/>
  <c r="C55" i="61"/>
  <c r="M54" i="61"/>
  <c r="L54" i="61"/>
  <c r="K54" i="61"/>
  <c r="J54" i="61"/>
  <c r="I54" i="61"/>
  <c r="H54" i="61"/>
  <c r="G54" i="61"/>
  <c r="F54" i="61"/>
  <c r="E54" i="61"/>
  <c r="D54" i="61"/>
  <c r="C54" i="61"/>
  <c r="M53" i="61"/>
  <c r="L53" i="61"/>
  <c r="K53" i="61"/>
  <c r="J53" i="61"/>
  <c r="I53" i="61"/>
  <c r="H53" i="61"/>
  <c r="G53" i="61"/>
  <c r="F53" i="61"/>
  <c r="E53" i="61"/>
  <c r="D53" i="61"/>
  <c r="C53" i="61"/>
  <c r="M52" i="61"/>
  <c r="L52" i="61"/>
  <c r="K52" i="61"/>
  <c r="J52" i="61"/>
  <c r="I52" i="61"/>
  <c r="H52" i="61"/>
  <c r="G52" i="61"/>
  <c r="F52" i="61"/>
  <c r="E52" i="61"/>
  <c r="D52" i="61"/>
  <c r="C52" i="61"/>
  <c r="M51" i="61"/>
  <c r="L51" i="61"/>
  <c r="K51" i="61"/>
  <c r="J51" i="61"/>
  <c r="I51" i="61"/>
  <c r="H51" i="61"/>
  <c r="G51" i="61"/>
  <c r="F51" i="61"/>
  <c r="E51" i="61"/>
  <c r="D51" i="61"/>
  <c r="C51" i="61"/>
  <c r="M50" i="61"/>
  <c r="L50" i="61"/>
  <c r="K50" i="61"/>
  <c r="J50" i="61"/>
  <c r="I50" i="61"/>
  <c r="H50" i="61"/>
  <c r="G50" i="61"/>
  <c r="F50" i="61"/>
  <c r="E50" i="61"/>
  <c r="D50" i="61"/>
  <c r="C50" i="61"/>
  <c r="M49" i="61"/>
  <c r="L49" i="61"/>
  <c r="K49" i="61"/>
  <c r="J49" i="61"/>
  <c r="I49" i="61"/>
  <c r="H49" i="61"/>
  <c r="G49" i="61"/>
  <c r="F49" i="61"/>
  <c r="E49" i="61"/>
  <c r="D49" i="61"/>
  <c r="C49" i="61"/>
  <c r="M48" i="61"/>
  <c r="L48" i="61"/>
  <c r="K48" i="61"/>
  <c r="J48" i="61"/>
  <c r="I48" i="61"/>
  <c r="H48" i="61"/>
  <c r="G48" i="61"/>
  <c r="F48" i="61"/>
  <c r="E48" i="61"/>
  <c r="D48" i="61"/>
  <c r="C48" i="61"/>
  <c r="M47" i="61"/>
  <c r="L47" i="61"/>
  <c r="K47" i="61"/>
  <c r="J47" i="61"/>
  <c r="I47" i="61"/>
  <c r="H47" i="61"/>
  <c r="G47" i="61"/>
  <c r="F47" i="61"/>
  <c r="E47" i="61"/>
  <c r="D47" i="61"/>
  <c r="C47" i="61"/>
  <c r="M46" i="61"/>
  <c r="L46" i="61"/>
  <c r="K46" i="61"/>
  <c r="J46" i="61"/>
  <c r="I46" i="61"/>
  <c r="H46" i="61"/>
  <c r="G46" i="61"/>
  <c r="F46" i="61"/>
  <c r="E46" i="61"/>
  <c r="D46" i="61"/>
  <c r="C46" i="61"/>
  <c r="M45" i="61"/>
  <c r="L45" i="61"/>
  <c r="K45" i="61"/>
  <c r="J45" i="61"/>
  <c r="I45" i="61"/>
  <c r="H45" i="61"/>
  <c r="G45" i="61"/>
  <c r="F45" i="61"/>
  <c r="E45" i="61"/>
  <c r="D45" i="61"/>
  <c r="C45" i="61"/>
  <c r="M44" i="61"/>
  <c r="L44" i="61"/>
  <c r="K44" i="61"/>
  <c r="J44" i="61"/>
  <c r="I44" i="61"/>
  <c r="H44" i="61"/>
  <c r="G44" i="61"/>
  <c r="F44" i="61"/>
  <c r="E44" i="61"/>
  <c r="D44" i="61"/>
  <c r="C44" i="61"/>
  <c r="M43" i="61"/>
  <c r="L43" i="61"/>
  <c r="K43" i="61"/>
  <c r="J43" i="61"/>
  <c r="I43" i="61"/>
  <c r="H43" i="61"/>
  <c r="G43" i="61"/>
  <c r="F43" i="61"/>
  <c r="E43" i="61"/>
  <c r="D43" i="61"/>
  <c r="C43" i="61"/>
  <c r="M42" i="61"/>
  <c r="L42" i="61"/>
  <c r="K42" i="61"/>
  <c r="J42" i="61"/>
  <c r="I42" i="61"/>
  <c r="H42" i="61"/>
  <c r="G42" i="61"/>
  <c r="F42" i="61"/>
  <c r="E42" i="61"/>
  <c r="D42" i="61"/>
  <c r="C42" i="61"/>
  <c r="M41" i="61"/>
  <c r="L41" i="61"/>
  <c r="K41" i="61"/>
  <c r="J41" i="61"/>
  <c r="I41" i="61"/>
  <c r="H41" i="61"/>
  <c r="G41" i="61"/>
  <c r="F41" i="61"/>
  <c r="E41" i="61"/>
  <c r="D41" i="61"/>
  <c r="C41" i="61"/>
  <c r="M40" i="61"/>
  <c r="L40" i="61"/>
  <c r="K40" i="61"/>
  <c r="J40" i="61"/>
  <c r="I40" i="61"/>
  <c r="H40" i="61"/>
  <c r="G40" i="61"/>
  <c r="F40" i="61"/>
  <c r="E40" i="61"/>
  <c r="D40" i="61"/>
  <c r="C40" i="61"/>
  <c r="M39" i="61"/>
  <c r="L39" i="61"/>
  <c r="K39" i="61"/>
  <c r="J39" i="61"/>
  <c r="I39" i="61"/>
  <c r="H39" i="61"/>
  <c r="G39" i="61"/>
  <c r="F39" i="61"/>
  <c r="E39" i="61"/>
  <c r="D39" i="61"/>
  <c r="C39" i="61"/>
  <c r="M38" i="61"/>
  <c r="L38" i="61"/>
  <c r="K38" i="61"/>
  <c r="J38" i="61"/>
  <c r="I38" i="61"/>
  <c r="H38" i="61"/>
  <c r="G38" i="61"/>
  <c r="F38" i="61"/>
  <c r="E38" i="61"/>
  <c r="D38" i="61"/>
  <c r="C38" i="61"/>
  <c r="M37" i="61"/>
  <c r="L37" i="61"/>
  <c r="K37" i="61"/>
  <c r="J37" i="61"/>
  <c r="I37" i="61"/>
  <c r="H37" i="61"/>
  <c r="G37" i="61"/>
  <c r="F37" i="61"/>
  <c r="E37" i="61"/>
  <c r="D37" i="61"/>
  <c r="C37" i="61"/>
  <c r="M36" i="61"/>
  <c r="L36" i="61"/>
  <c r="K36" i="61"/>
  <c r="J36" i="61"/>
  <c r="I36" i="61"/>
  <c r="H36" i="61"/>
  <c r="G36" i="61"/>
  <c r="F36" i="61"/>
  <c r="E36" i="61"/>
  <c r="D36" i="61"/>
  <c r="C36" i="61"/>
  <c r="M35" i="61"/>
  <c r="L35" i="61"/>
  <c r="K35" i="61"/>
  <c r="J35" i="61"/>
  <c r="I35" i="61"/>
  <c r="H35" i="61"/>
  <c r="G35" i="61"/>
  <c r="F35" i="61"/>
  <c r="E35" i="61"/>
  <c r="D35" i="61"/>
  <c r="C35" i="61"/>
  <c r="M34" i="61"/>
  <c r="L34" i="61"/>
  <c r="K34" i="61"/>
  <c r="J34" i="61"/>
  <c r="I34" i="61"/>
  <c r="H34" i="61"/>
  <c r="G34" i="61"/>
  <c r="F34" i="61"/>
  <c r="E34" i="61"/>
  <c r="D34" i="61"/>
  <c r="C34" i="61"/>
  <c r="M33" i="61"/>
  <c r="L33" i="61"/>
  <c r="K33" i="61"/>
  <c r="J33" i="61"/>
  <c r="I33" i="61"/>
  <c r="H33" i="61"/>
  <c r="G33" i="61"/>
  <c r="F33" i="61"/>
  <c r="E33" i="61"/>
  <c r="D33" i="61"/>
  <c r="C33" i="61"/>
  <c r="M32" i="61"/>
  <c r="L32" i="61"/>
  <c r="K32" i="61"/>
  <c r="J32" i="61"/>
  <c r="I32" i="61"/>
  <c r="H32" i="61"/>
  <c r="G32" i="61"/>
  <c r="F32" i="61"/>
  <c r="E32" i="61"/>
  <c r="D32" i="61"/>
  <c r="C32" i="61"/>
  <c r="M31" i="61"/>
  <c r="L31" i="61"/>
  <c r="K31" i="61"/>
  <c r="J31" i="61"/>
  <c r="I31" i="61"/>
  <c r="H31" i="61"/>
  <c r="G31" i="61"/>
  <c r="F31" i="61"/>
  <c r="E31" i="61"/>
  <c r="D31" i="61"/>
  <c r="C31" i="61"/>
  <c r="M30" i="61"/>
  <c r="L30" i="61"/>
  <c r="K30" i="61"/>
  <c r="J30" i="61"/>
  <c r="I30" i="61"/>
  <c r="H30" i="61"/>
  <c r="G30" i="61"/>
  <c r="F30" i="61"/>
  <c r="E30" i="61"/>
  <c r="D30" i="61"/>
  <c r="C30" i="61"/>
  <c r="M29" i="61"/>
  <c r="L29" i="61"/>
  <c r="K29" i="61"/>
  <c r="J29" i="61"/>
  <c r="I29" i="61"/>
  <c r="H29" i="61"/>
  <c r="G29" i="61"/>
  <c r="F29" i="61"/>
  <c r="E29" i="61"/>
  <c r="D29" i="61"/>
  <c r="C29" i="61"/>
  <c r="M28" i="61"/>
  <c r="L28" i="61"/>
  <c r="K28" i="61"/>
  <c r="J28" i="61"/>
  <c r="I28" i="61"/>
  <c r="H28" i="61"/>
  <c r="G28" i="61"/>
  <c r="F28" i="61"/>
  <c r="E28" i="61"/>
  <c r="D28" i="61"/>
  <c r="C28" i="61"/>
  <c r="M27" i="61"/>
  <c r="L27" i="61"/>
  <c r="K27" i="61"/>
  <c r="J27" i="61"/>
  <c r="I27" i="61"/>
  <c r="H27" i="61"/>
  <c r="G27" i="61"/>
  <c r="F27" i="61"/>
  <c r="E27" i="61"/>
  <c r="D27" i="61"/>
  <c r="C27" i="61"/>
  <c r="M26" i="61"/>
  <c r="L26" i="61"/>
  <c r="K26" i="61"/>
  <c r="J26" i="61"/>
  <c r="I26" i="61"/>
  <c r="H26" i="61"/>
  <c r="G26" i="61"/>
  <c r="F26" i="61"/>
  <c r="E26" i="61"/>
  <c r="D26" i="61"/>
  <c r="C26" i="61"/>
  <c r="M25" i="61"/>
  <c r="L25" i="61"/>
  <c r="K25" i="61"/>
  <c r="J25" i="61"/>
  <c r="I25" i="61"/>
  <c r="H25" i="61"/>
  <c r="G25" i="61"/>
  <c r="F25" i="61"/>
  <c r="E25" i="61"/>
  <c r="D25" i="61"/>
  <c r="C25" i="61"/>
  <c r="M24" i="61"/>
  <c r="L24" i="61"/>
  <c r="K24" i="61"/>
  <c r="J24" i="61"/>
  <c r="I24" i="61"/>
  <c r="H24" i="61"/>
  <c r="G24" i="61"/>
  <c r="F24" i="61"/>
  <c r="E24" i="61"/>
  <c r="D24" i="61"/>
  <c r="C24" i="61"/>
  <c r="M23" i="61"/>
  <c r="L23" i="61"/>
  <c r="K23" i="61"/>
  <c r="J23" i="61"/>
  <c r="I23" i="61"/>
  <c r="H23" i="61"/>
  <c r="G23" i="61"/>
  <c r="F23" i="61"/>
  <c r="E23" i="61"/>
  <c r="D23" i="61"/>
  <c r="C23" i="61"/>
  <c r="M22" i="61"/>
  <c r="L22" i="61"/>
  <c r="K22" i="61"/>
  <c r="J22" i="61"/>
  <c r="I22" i="61"/>
  <c r="H22" i="61"/>
  <c r="G22" i="61"/>
  <c r="F22" i="61"/>
  <c r="E22" i="61"/>
  <c r="D22" i="61"/>
  <c r="C22" i="61"/>
  <c r="M21" i="61"/>
  <c r="L21" i="61"/>
  <c r="K21" i="61"/>
  <c r="J21" i="61"/>
  <c r="I21" i="61"/>
  <c r="H21" i="61"/>
  <c r="G21" i="61"/>
  <c r="F21" i="61"/>
  <c r="E21" i="61"/>
  <c r="D21" i="61"/>
  <c r="C21" i="61"/>
  <c r="M20" i="61"/>
  <c r="L20" i="61"/>
  <c r="K20" i="61"/>
  <c r="J20" i="61"/>
  <c r="I20" i="61"/>
  <c r="H20" i="61"/>
  <c r="G20" i="61"/>
  <c r="F20" i="61"/>
  <c r="E20" i="61"/>
  <c r="D20" i="61"/>
  <c r="C20" i="61"/>
  <c r="M19" i="61"/>
  <c r="L19" i="61"/>
  <c r="K19" i="61"/>
  <c r="J19" i="61"/>
  <c r="I19" i="61"/>
  <c r="H19" i="61"/>
  <c r="G19" i="61"/>
  <c r="F19" i="61"/>
  <c r="E19" i="61"/>
  <c r="D19" i="61"/>
  <c r="C19" i="61"/>
  <c r="M18" i="61"/>
  <c r="L18" i="61"/>
  <c r="K18" i="61"/>
  <c r="J18" i="61"/>
  <c r="I18" i="61"/>
  <c r="H18" i="61"/>
  <c r="G18" i="61"/>
  <c r="F18" i="61"/>
  <c r="E18" i="61"/>
  <c r="D18" i="61"/>
  <c r="C18" i="61"/>
  <c r="M17" i="61"/>
  <c r="L17" i="61"/>
  <c r="K17" i="61"/>
  <c r="J17" i="61"/>
  <c r="I17" i="61"/>
  <c r="H17" i="61"/>
  <c r="G17" i="61"/>
  <c r="F17" i="61"/>
  <c r="E17" i="61"/>
  <c r="D17" i="61"/>
  <c r="C17" i="61"/>
  <c r="M16" i="61"/>
  <c r="L16" i="61"/>
  <c r="K16" i="61"/>
  <c r="J16" i="61"/>
  <c r="I16" i="61"/>
  <c r="H16" i="61"/>
  <c r="G16" i="61"/>
  <c r="F16" i="61"/>
  <c r="E16" i="61"/>
  <c r="D16" i="61"/>
  <c r="C16" i="61"/>
  <c r="M15" i="61"/>
  <c r="L15" i="61"/>
  <c r="K15" i="61"/>
  <c r="J15" i="61"/>
  <c r="I15" i="61"/>
  <c r="H15" i="61"/>
  <c r="G15" i="61"/>
  <c r="F15" i="61"/>
  <c r="E15" i="61"/>
  <c r="D15" i="61"/>
  <c r="C15" i="61"/>
  <c r="M14" i="61"/>
  <c r="L14" i="61"/>
  <c r="K14" i="61"/>
  <c r="J14" i="61"/>
  <c r="I14" i="61"/>
  <c r="H14" i="61"/>
  <c r="G14" i="61"/>
  <c r="F14" i="61"/>
  <c r="E14" i="61"/>
  <c r="D14" i="61"/>
  <c r="C14" i="61"/>
  <c r="M13" i="61"/>
  <c r="L13" i="61"/>
  <c r="K13" i="61"/>
  <c r="J13" i="61"/>
  <c r="I13" i="61"/>
  <c r="H13" i="61"/>
  <c r="G13" i="61"/>
  <c r="F13" i="61"/>
  <c r="E13" i="61"/>
  <c r="D13" i="61"/>
  <c r="C13" i="61"/>
  <c r="M12" i="61"/>
  <c r="L12" i="61"/>
  <c r="K12" i="61"/>
  <c r="J12" i="61"/>
  <c r="I12" i="61"/>
  <c r="H12" i="61"/>
  <c r="G12" i="61"/>
  <c r="F12" i="61"/>
  <c r="E12" i="61"/>
  <c r="D12" i="61"/>
  <c r="C12" i="61"/>
  <c r="M11" i="61"/>
  <c r="L11" i="61"/>
  <c r="K11" i="61"/>
  <c r="J11" i="61"/>
  <c r="I11" i="61"/>
  <c r="H11" i="61"/>
  <c r="G11" i="61"/>
  <c r="F11" i="61"/>
  <c r="E11" i="61"/>
  <c r="D11" i="61"/>
  <c r="C11" i="61"/>
  <c r="M10" i="61"/>
  <c r="L10" i="61"/>
  <c r="K10" i="61"/>
  <c r="J10" i="61"/>
  <c r="I10" i="61"/>
  <c r="H10" i="61"/>
  <c r="G10" i="61"/>
  <c r="F10" i="61"/>
  <c r="E10" i="61"/>
  <c r="D10" i="61"/>
  <c r="C10" i="61"/>
  <c r="M9" i="61"/>
  <c r="L9" i="61"/>
  <c r="K9" i="61"/>
  <c r="J9" i="61"/>
  <c r="I9" i="61"/>
  <c r="H9" i="61"/>
  <c r="G9" i="61"/>
  <c r="F9" i="61"/>
  <c r="E9" i="61"/>
  <c r="D9" i="61"/>
  <c r="C9" i="61"/>
  <c r="M8" i="61"/>
  <c r="L8" i="61"/>
  <c r="K8" i="61"/>
  <c r="J8" i="61"/>
  <c r="I8" i="61"/>
  <c r="H8" i="61"/>
  <c r="G8" i="61"/>
  <c r="F8" i="61"/>
  <c r="E8" i="61"/>
  <c r="D8" i="61"/>
  <c r="C8" i="61"/>
  <c r="M7" i="61"/>
  <c r="L7" i="61"/>
  <c r="K7" i="61"/>
  <c r="J7" i="61"/>
  <c r="I7" i="61"/>
  <c r="H7" i="61"/>
  <c r="G7" i="61"/>
  <c r="F7" i="61"/>
  <c r="E7" i="61"/>
  <c r="D7" i="61"/>
  <c r="C7" i="61"/>
  <c r="M6" i="61"/>
  <c r="L6" i="61"/>
  <c r="K6" i="61"/>
  <c r="J6" i="61"/>
  <c r="I6" i="61"/>
  <c r="H6" i="61"/>
  <c r="G6" i="61"/>
  <c r="F6" i="61"/>
  <c r="E6" i="61"/>
  <c r="D6" i="61"/>
  <c r="C6" i="61"/>
  <c r="M5" i="61"/>
  <c r="L5" i="61"/>
  <c r="K5" i="61"/>
  <c r="J5" i="61"/>
  <c r="I5" i="61"/>
  <c r="H5" i="61"/>
  <c r="G5" i="61"/>
  <c r="F5" i="61"/>
  <c r="E5" i="61"/>
  <c r="D5" i="61"/>
  <c r="C5" i="61"/>
  <c r="J6" i="35"/>
  <c r="K6" i="35"/>
  <c r="L6" i="35"/>
  <c r="M6" i="35"/>
  <c r="N6" i="35"/>
  <c r="J7" i="35"/>
  <c r="K7" i="35"/>
  <c r="L7" i="35"/>
  <c r="M7" i="35"/>
  <c r="N7" i="35"/>
  <c r="J8" i="35"/>
  <c r="K8" i="35"/>
  <c r="L8" i="35"/>
  <c r="M8" i="35"/>
  <c r="N8" i="35"/>
  <c r="J9" i="35"/>
  <c r="K9" i="35"/>
  <c r="L9" i="35"/>
  <c r="M9" i="35"/>
  <c r="N9" i="35"/>
  <c r="J10" i="35"/>
  <c r="K10" i="35"/>
  <c r="L10" i="35"/>
  <c r="M10" i="35"/>
  <c r="N10" i="35"/>
  <c r="J11" i="35"/>
  <c r="K11" i="35"/>
  <c r="L11" i="35"/>
  <c r="M11" i="35"/>
  <c r="N11" i="35"/>
  <c r="J12" i="35"/>
  <c r="K12" i="35"/>
  <c r="L12" i="35"/>
  <c r="M12" i="35"/>
  <c r="N12" i="35"/>
  <c r="J13" i="35"/>
  <c r="K13" i="35"/>
  <c r="L13" i="35"/>
  <c r="M13" i="35"/>
  <c r="N13" i="35"/>
  <c r="J14" i="35"/>
  <c r="K14" i="35"/>
  <c r="L14" i="35"/>
  <c r="M14" i="35"/>
  <c r="N14" i="35"/>
  <c r="J15" i="35"/>
  <c r="K15" i="35"/>
  <c r="L15" i="35"/>
  <c r="M15" i="35"/>
  <c r="N15" i="35"/>
  <c r="J16" i="35"/>
  <c r="K16" i="35"/>
  <c r="L16" i="35"/>
  <c r="M16" i="35"/>
  <c r="N16" i="35"/>
  <c r="J17" i="35"/>
  <c r="K17" i="35"/>
  <c r="L17" i="35"/>
  <c r="M17" i="35"/>
  <c r="N17" i="35"/>
  <c r="J18" i="35"/>
  <c r="K18" i="35"/>
  <c r="L18" i="35"/>
  <c r="M18" i="35"/>
  <c r="N18" i="35"/>
  <c r="J19" i="35"/>
  <c r="K19" i="35"/>
  <c r="L19" i="35"/>
  <c r="M19" i="35"/>
  <c r="N19" i="35"/>
  <c r="J20" i="35"/>
  <c r="K20" i="35"/>
  <c r="L20" i="35"/>
  <c r="M20" i="35"/>
  <c r="N20" i="35"/>
  <c r="J21" i="35"/>
  <c r="K21" i="35"/>
  <c r="L21" i="35"/>
  <c r="M21" i="35"/>
  <c r="N21" i="35"/>
  <c r="J22" i="35"/>
  <c r="K22" i="35"/>
  <c r="L22" i="35"/>
  <c r="M22" i="35"/>
  <c r="N22" i="35"/>
  <c r="J23" i="35"/>
  <c r="K23" i="35"/>
  <c r="L23" i="35"/>
  <c r="M23" i="35"/>
  <c r="N23" i="35"/>
  <c r="J24" i="35"/>
  <c r="Q5" i="35" s="1"/>
  <c r="K24" i="35"/>
  <c r="L24" i="35"/>
  <c r="M24" i="35"/>
  <c r="N24" i="35"/>
  <c r="J25" i="35"/>
  <c r="K25" i="35"/>
  <c r="L25" i="35"/>
  <c r="M25" i="35"/>
  <c r="N25" i="35"/>
  <c r="J26" i="35"/>
  <c r="K26" i="35"/>
  <c r="L26" i="35"/>
  <c r="M26" i="35"/>
  <c r="N26" i="35"/>
  <c r="J27" i="35"/>
  <c r="K27" i="35"/>
  <c r="L27" i="35"/>
  <c r="M27" i="35"/>
  <c r="N27" i="35"/>
  <c r="J28" i="35"/>
  <c r="K28" i="35"/>
  <c r="L28" i="35"/>
  <c r="M28" i="35"/>
  <c r="N28" i="35"/>
  <c r="J29" i="35"/>
  <c r="K29" i="35"/>
  <c r="L29" i="35"/>
  <c r="M29" i="35"/>
  <c r="N29" i="35"/>
  <c r="J30" i="35"/>
  <c r="K30" i="35"/>
  <c r="L30" i="35"/>
  <c r="M30" i="35"/>
  <c r="N30" i="35"/>
  <c r="J31" i="35"/>
  <c r="K31" i="35"/>
  <c r="L31" i="35"/>
  <c r="M31" i="35"/>
  <c r="N31" i="35"/>
  <c r="J32" i="35"/>
  <c r="K32" i="35"/>
  <c r="L32" i="35"/>
  <c r="M32" i="35"/>
  <c r="N32" i="35"/>
  <c r="J33" i="35"/>
  <c r="K33" i="35"/>
  <c r="L33" i="35"/>
  <c r="M33" i="35"/>
  <c r="N33" i="35"/>
  <c r="J34" i="35"/>
  <c r="K34" i="35"/>
  <c r="Q6" i="35" s="1"/>
  <c r="L34" i="35"/>
  <c r="M34" i="35"/>
  <c r="N34" i="35"/>
  <c r="J35" i="35"/>
  <c r="K35" i="35"/>
  <c r="L35" i="35"/>
  <c r="M35" i="35"/>
  <c r="N35" i="35"/>
  <c r="J36" i="35"/>
  <c r="K36" i="35"/>
  <c r="L36" i="35"/>
  <c r="M36" i="35"/>
  <c r="N36" i="35"/>
  <c r="J37" i="35"/>
  <c r="K37" i="35"/>
  <c r="L37" i="35"/>
  <c r="M37" i="35"/>
  <c r="N37" i="35"/>
  <c r="J38" i="35"/>
  <c r="K38" i="35"/>
  <c r="L38" i="35"/>
  <c r="M38" i="35"/>
  <c r="N38" i="35"/>
  <c r="J39" i="35"/>
  <c r="K39" i="35"/>
  <c r="L39" i="35"/>
  <c r="M39" i="35"/>
  <c r="N39" i="35"/>
  <c r="J40" i="35"/>
  <c r="K40" i="35"/>
  <c r="L40" i="35"/>
  <c r="M40" i="35"/>
  <c r="N40" i="35"/>
  <c r="J41" i="35"/>
  <c r="K41" i="35"/>
  <c r="L41" i="35"/>
  <c r="M41" i="35"/>
  <c r="N41" i="35"/>
  <c r="J42" i="35"/>
  <c r="K42" i="35"/>
  <c r="L42" i="35"/>
  <c r="M42" i="35"/>
  <c r="N42" i="35"/>
  <c r="J43" i="35"/>
  <c r="K43" i="35"/>
  <c r="L43" i="35"/>
  <c r="M43" i="35"/>
  <c r="N43" i="35"/>
  <c r="J44" i="35"/>
  <c r="K44" i="35"/>
  <c r="Q7" i="35" s="1"/>
  <c r="AE9" i="35" s="1"/>
  <c r="L44" i="35"/>
  <c r="Q8" i="35" s="1"/>
  <c r="M44" i="35"/>
  <c r="N44" i="35"/>
  <c r="J45" i="35"/>
  <c r="K45" i="35"/>
  <c r="L45" i="35"/>
  <c r="M45" i="35"/>
  <c r="N45" i="35"/>
  <c r="J46" i="35"/>
  <c r="K46" i="35"/>
  <c r="L46" i="35"/>
  <c r="M46" i="35"/>
  <c r="N46" i="35"/>
  <c r="J47" i="35"/>
  <c r="K47" i="35"/>
  <c r="L47" i="35"/>
  <c r="M47" i="35"/>
  <c r="N47" i="35"/>
  <c r="J48" i="35"/>
  <c r="K48" i="35"/>
  <c r="L48" i="35"/>
  <c r="M48" i="35"/>
  <c r="N48" i="35"/>
  <c r="J49" i="35"/>
  <c r="K49" i="35"/>
  <c r="L49" i="35"/>
  <c r="M49" i="35"/>
  <c r="N49" i="35"/>
  <c r="J50" i="35"/>
  <c r="K50" i="35"/>
  <c r="L50" i="35"/>
  <c r="M50" i="35"/>
  <c r="N50" i="35"/>
  <c r="J51" i="35"/>
  <c r="K51" i="35"/>
  <c r="L51" i="35"/>
  <c r="M51" i="35"/>
  <c r="N51" i="35"/>
  <c r="J52" i="35"/>
  <c r="K52" i="35"/>
  <c r="L52" i="35"/>
  <c r="M52" i="35"/>
  <c r="N52" i="35"/>
  <c r="J53" i="35"/>
  <c r="K53" i="35"/>
  <c r="L53" i="35"/>
  <c r="M53" i="35"/>
  <c r="N53" i="35"/>
  <c r="J54" i="35"/>
  <c r="K54" i="35"/>
  <c r="L54" i="35"/>
  <c r="Q9" i="35" s="1"/>
  <c r="M54" i="35"/>
  <c r="Q11" i="35" s="1"/>
  <c r="N54" i="35"/>
  <c r="J55" i="35"/>
  <c r="K55" i="35"/>
  <c r="L55" i="35"/>
  <c r="M55" i="35"/>
  <c r="N55" i="35"/>
  <c r="J56" i="35"/>
  <c r="K56" i="35"/>
  <c r="L56" i="35"/>
  <c r="M56" i="35"/>
  <c r="N56" i="35"/>
  <c r="J57" i="35"/>
  <c r="K57" i="35"/>
  <c r="L57" i="35"/>
  <c r="M57" i="35"/>
  <c r="N57" i="35"/>
  <c r="J58" i="35"/>
  <c r="K58" i="35"/>
  <c r="L58" i="35"/>
  <c r="M58" i="35"/>
  <c r="N58" i="35"/>
  <c r="J59" i="35"/>
  <c r="K59" i="35"/>
  <c r="L59" i="35"/>
  <c r="M59" i="35"/>
  <c r="N59" i="35"/>
  <c r="J60" i="35"/>
  <c r="K60" i="35"/>
  <c r="L60" i="35"/>
  <c r="M60" i="35"/>
  <c r="N60" i="35"/>
  <c r="J61" i="35"/>
  <c r="K61" i="35"/>
  <c r="L61" i="35"/>
  <c r="M61" i="35"/>
  <c r="N61" i="35"/>
  <c r="J62" i="35"/>
  <c r="K62" i="35"/>
  <c r="L62" i="35"/>
  <c r="M62" i="35"/>
  <c r="N62" i="35"/>
  <c r="J63" i="35"/>
  <c r="K63" i="35"/>
  <c r="L63" i="35"/>
  <c r="M63" i="35"/>
  <c r="N63" i="35"/>
  <c r="J64" i="35"/>
  <c r="K64" i="35"/>
  <c r="L64" i="35"/>
  <c r="Q10" i="35" s="1"/>
  <c r="M64" i="35"/>
  <c r="Q12" i="35" s="1"/>
  <c r="AE13" i="35" s="1"/>
  <c r="N64" i="35"/>
  <c r="Q15" i="35" s="1"/>
  <c r="AD16" i="35" s="1"/>
  <c r="J65" i="35"/>
  <c r="K65" i="35"/>
  <c r="L65" i="35"/>
  <c r="M65" i="35"/>
  <c r="N65" i="35"/>
  <c r="J66" i="35"/>
  <c r="K66" i="35"/>
  <c r="L66" i="35"/>
  <c r="M66" i="35"/>
  <c r="N66" i="35"/>
  <c r="J67" i="35"/>
  <c r="K67" i="35"/>
  <c r="L67" i="35"/>
  <c r="M67" i="35"/>
  <c r="N67" i="35"/>
  <c r="J68" i="35"/>
  <c r="K68" i="35"/>
  <c r="L68" i="35"/>
  <c r="M68" i="35"/>
  <c r="N68" i="35"/>
  <c r="J69" i="35"/>
  <c r="K69" i="35"/>
  <c r="L69" i="35"/>
  <c r="M69" i="35"/>
  <c r="N69" i="35"/>
  <c r="J70" i="35"/>
  <c r="K70" i="35"/>
  <c r="L70" i="35"/>
  <c r="M70" i="35"/>
  <c r="N70" i="35"/>
  <c r="J71" i="35"/>
  <c r="K71" i="35"/>
  <c r="L71" i="35"/>
  <c r="M71" i="35"/>
  <c r="N71" i="35"/>
  <c r="J72" i="35"/>
  <c r="K72" i="35"/>
  <c r="L72" i="35"/>
  <c r="M72" i="35"/>
  <c r="N72" i="35"/>
  <c r="J73" i="35"/>
  <c r="K73" i="35"/>
  <c r="L73" i="35"/>
  <c r="M73" i="35"/>
  <c r="N73" i="35"/>
  <c r="J74" i="35"/>
  <c r="K74" i="35"/>
  <c r="L74" i="35"/>
  <c r="M74" i="35"/>
  <c r="Q13" i="35" s="1"/>
  <c r="N74" i="35"/>
  <c r="Q16" i="35" s="1"/>
  <c r="J75" i="35"/>
  <c r="K75" i="35"/>
  <c r="L75" i="35"/>
  <c r="M75" i="35"/>
  <c r="N75" i="35"/>
  <c r="J76" i="35"/>
  <c r="K76" i="35"/>
  <c r="L76" i="35"/>
  <c r="M76" i="35"/>
  <c r="N76" i="35"/>
  <c r="J77" i="35"/>
  <c r="K77" i="35"/>
  <c r="L77" i="35"/>
  <c r="M77" i="35"/>
  <c r="N77" i="35"/>
  <c r="J78" i="35"/>
  <c r="K78" i="35"/>
  <c r="L78" i="35"/>
  <c r="M78" i="35"/>
  <c r="N78" i="35"/>
  <c r="J79" i="35"/>
  <c r="K79" i="35"/>
  <c r="L79" i="35"/>
  <c r="M79" i="35"/>
  <c r="N79" i="35"/>
  <c r="J80" i="35"/>
  <c r="K80" i="35"/>
  <c r="L80" i="35"/>
  <c r="M80" i="35"/>
  <c r="N80" i="35"/>
  <c r="J81" i="35"/>
  <c r="K81" i="35"/>
  <c r="L81" i="35"/>
  <c r="M81" i="35"/>
  <c r="N81" i="35"/>
  <c r="J82" i="35"/>
  <c r="K82" i="35"/>
  <c r="L82" i="35"/>
  <c r="M82" i="35"/>
  <c r="N82" i="35"/>
  <c r="J83" i="35"/>
  <c r="K83" i="35"/>
  <c r="L83" i="35"/>
  <c r="M83" i="35"/>
  <c r="N83" i="35"/>
  <c r="J84" i="35"/>
  <c r="K84" i="35"/>
  <c r="L84" i="35"/>
  <c r="M84" i="35"/>
  <c r="Q14" i="35" s="1"/>
  <c r="N84" i="35"/>
  <c r="Q17" i="35" s="1"/>
  <c r="J85" i="35"/>
  <c r="K85" i="35"/>
  <c r="L85" i="35"/>
  <c r="M85" i="35"/>
  <c r="N85" i="35"/>
  <c r="J86" i="35"/>
  <c r="K86" i="35"/>
  <c r="L86" i="35"/>
  <c r="M86" i="35"/>
  <c r="N86" i="35"/>
  <c r="J87" i="35"/>
  <c r="K87" i="35"/>
  <c r="L87" i="35"/>
  <c r="M87" i="35"/>
  <c r="N87" i="35"/>
  <c r="J88" i="35"/>
  <c r="K88" i="35"/>
  <c r="L88" i="35"/>
  <c r="M88" i="35"/>
  <c r="N88" i="35"/>
  <c r="J89" i="35"/>
  <c r="K89" i="35"/>
  <c r="L89" i="35"/>
  <c r="M89" i="35"/>
  <c r="N89" i="35"/>
  <c r="J90" i="35"/>
  <c r="K90" i="35"/>
  <c r="L90" i="35"/>
  <c r="M90" i="35"/>
  <c r="N90" i="35"/>
  <c r="J91" i="35"/>
  <c r="K91" i="35"/>
  <c r="L91" i="35"/>
  <c r="M91" i="35"/>
  <c r="N91" i="35"/>
  <c r="J92" i="35"/>
  <c r="K92" i="35"/>
  <c r="L92" i="35"/>
  <c r="M92" i="35"/>
  <c r="N92" i="35"/>
  <c r="J93" i="35"/>
  <c r="K93" i="35"/>
  <c r="L93" i="35"/>
  <c r="M93" i="35"/>
  <c r="N93" i="35"/>
  <c r="J94" i="35"/>
  <c r="K94" i="35"/>
  <c r="L94" i="35"/>
  <c r="M94" i="35"/>
  <c r="N94" i="35"/>
  <c r="Q18" i="35" s="1"/>
  <c r="AD21" i="35" s="1"/>
  <c r="J95" i="35"/>
  <c r="K95" i="35"/>
  <c r="L95" i="35"/>
  <c r="M95" i="35"/>
  <c r="N95" i="35"/>
  <c r="J96" i="35"/>
  <c r="K96" i="35"/>
  <c r="L96" i="35"/>
  <c r="M96" i="35"/>
  <c r="N96" i="35"/>
  <c r="J97" i="35"/>
  <c r="K97" i="35"/>
  <c r="L97" i="35"/>
  <c r="M97" i="35"/>
  <c r="N97" i="35"/>
  <c r="J98" i="35"/>
  <c r="K98" i="35"/>
  <c r="L98" i="35"/>
  <c r="M98" i="35"/>
  <c r="N98" i="35"/>
  <c r="J99" i="35"/>
  <c r="K99" i="35"/>
  <c r="L99" i="35"/>
  <c r="M99" i="35"/>
  <c r="N99" i="35"/>
  <c r="J100" i="35"/>
  <c r="K100" i="35"/>
  <c r="L100" i="35"/>
  <c r="M100" i="35"/>
  <c r="N100" i="35"/>
  <c r="J101" i="35"/>
  <c r="K101" i="35"/>
  <c r="L101" i="35"/>
  <c r="M101" i="35"/>
  <c r="N101" i="35"/>
  <c r="J102" i="35"/>
  <c r="K102" i="35"/>
  <c r="L102" i="35"/>
  <c r="M102" i="35"/>
  <c r="N102" i="35"/>
  <c r="J103" i="35"/>
  <c r="K103" i="35"/>
  <c r="L103" i="35"/>
  <c r="M103" i="35"/>
  <c r="N103" i="35"/>
  <c r="J104" i="35"/>
  <c r="K104" i="35"/>
  <c r="L104" i="35"/>
  <c r="M104" i="35"/>
  <c r="N104" i="35"/>
  <c r="Q19" i="35" s="1"/>
  <c r="AE17" i="35" s="1"/>
  <c r="J105" i="35"/>
  <c r="K105" i="35"/>
  <c r="L105" i="35"/>
  <c r="M105" i="35"/>
  <c r="N105" i="35"/>
  <c r="J106" i="35"/>
  <c r="K106" i="35"/>
  <c r="L106" i="35"/>
  <c r="M106" i="35"/>
  <c r="N106" i="35"/>
  <c r="J107" i="35"/>
  <c r="K107" i="35"/>
  <c r="L107" i="35"/>
  <c r="M107" i="35"/>
  <c r="N107" i="35"/>
  <c r="J108" i="35"/>
  <c r="K108" i="35"/>
  <c r="L108" i="35"/>
  <c r="M108" i="35"/>
  <c r="N108" i="35"/>
  <c r="J109" i="35"/>
  <c r="K109" i="35"/>
  <c r="L109" i="35"/>
  <c r="M109" i="35"/>
  <c r="N109" i="35"/>
  <c r="J110" i="35"/>
  <c r="K110" i="35"/>
  <c r="L110" i="35"/>
  <c r="M110" i="35"/>
  <c r="N110" i="35"/>
  <c r="J111" i="35"/>
  <c r="K111" i="35"/>
  <c r="L111" i="35"/>
  <c r="M111" i="35"/>
  <c r="N111" i="35"/>
  <c r="J112" i="35"/>
  <c r="K112" i="35"/>
  <c r="L112" i="35"/>
  <c r="M112" i="35"/>
  <c r="N112" i="35"/>
  <c r="J113" i="35"/>
  <c r="K113" i="35"/>
  <c r="L113" i="35"/>
  <c r="M113" i="35"/>
  <c r="N113" i="35"/>
  <c r="J114" i="35"/>
  <c r="K114" i="35"/>
  <c r="L114" i="35"/>
  <c r="M114" i="35"/>
  <c r="N114" i="35"/>
  <c r="Q20" i="35" s="1"/>
  <c r="K5" i="35"/>
  <c r="L5" i="35"/>
  <c r="M5" i="35"/>
  <c r="N5" i="35"/>
  <c r="J5" i="35"/>
  <c r="AI17" i="35"/>
  <c r="AI39" i="35"/>
  <c r="AH68" i="35"/>
  <c r="AH12" i="35"/>
  <c r="AH44" i="35"/>
  <c r="AI58" i="35"/>
  <c r="AI77" i="35"/>
  <c r="AH53" i="35"/>
  <c r="AI19" i="35"/>
  <c r="AI27" i="35"/>
  <c r="AI20" i="35"/>
  <c r="AH9" i="35"/>
  <c r="AI54" i="35"/>
  <c r="AH50" i="35"/>
  <c r="AH74" i="35"/>
  <c r="AH5" i="35"/>
  <c r="AH63" i="35"/>
  <c r="AH72" i="35"/>
  <c r="AI46" i="35"/>
  <c r="AI11" i="35"/>
  <c r="AH73" i="35"/>
  <c r="AI76" i="35"/>
  <c r="AI22" i="35"/>
  <c r="AH17" i="35"/>
  <c r="AI81" i="35"/>
  <c r="AI24" i="35"/>
  <c r="AI23" i="35"/>
  <c r="AH60" i="35"/>
  <c r="AI51" i="35"/>
  <c r="AH78" i="35"/>
  <c r="AI70" i="35"/>
  <c r="AH39" i="35"/>
  <c r="AI83" i="35"/>
  <c r="AH87" i="35"/>
  <c r="AI79" i="35"/>
  <c r="AI30" i="35"/>
  <c r="AH81" i="35"/>
  <c r="AI18" i="35"/>
  <c r="AI74" i="35"/>
  <c r="AI85" i="35"/>
  <c r="AH86" i="35"/>
  <c r="AI40" i="35"/>
  <c r="AI59" i="35"/>
  <c r="AI15" i="35"/>
  <c r="AH77" i="35"/>
  <c r="AI61" i="35"/>
  <c r="AI37" i="35"/>
  <c r="AH29" i="35"/>
  <c r="AI41" i="35"/>
  <c r="AI67" i="35"/>
  <c r="AI29" i="35"/>
  <c r="AH80" i="35"/>
  <c r="AH57" i="35"/>
  <c r="AH10" i="35"/>
  <c r="AI45" i="35"/>
  <c r="AH54" i="35"/>
  <c r="AI31" i="35"/>
  <c r="AI62" i="35"/>
  <c r="AH27" i="35"/>
  <c r="AH58" i="35"/>
  <c r="AI14" i="35"/>
  <c r="AI12" i="35"/>
  <c r="AI42" i="35"/>
  <c r="AH25" i="35"/>
  <c r="AH28" i="35"/>
  <c r="AI32" i="35"/>
  <c r="AH61" i="35"/>
  <c r="AH62" i="35"/>
  <c r="AI8" i="35"/>
  <c r="AI55" i="35"/>
  <c r="AH6" i="35"/>
  <c r="AH51" i="35"/>
  <c r="AI16" i="35"/>
  <c r="AI87" i="35"/>
  <c r="AH26" i="35"/>
  <c r="AH46" i="35"/>
  <c r="AH59" i="35"/>
  <c r="AI68" i="35"/>
  <c r="AH52" i="35"/>
  <c r="AH8" i="35"/>
  <c r="AH37" i="35"/>
  <c r="AH65" i="35"/>
  <c r="AI71" i="35"/>
  <c r="AH11" i="35"/>
  <c r="AH16" i="35"/>
  <c r="AH79" i="35"/>
  <c r="AH34" i="35"/>
  <c r="AI53" i="35"/>
  <c r="AI48" i="35"/>
  <c r="AH22" i="35"/>
  <c r="AI78" i="35"/>
  <c r="AI52" i="35"/>
  <c r="AI26" i="35"/>
  <c r="AI7" i="35"/>
  <c r="AH85" i="35"/>
  <c r="AI43" i="35"/>
  <c r="AH31" i="35"/>
  <c r="AH30" i="35"/>
  <c r="AH49" i="35"/>
  <c r="AI21" i="35"/>
  <c r="AH14" i="35"/>
  <c r="AI9" i="35"/>
  <c r="AH33" i="35"/>
  <c r="AI86" i="35"/>
  <c r="AH76" i="35"/>
  <c r="AI5" i="35"/>
  <c r="AI36" i="35"/>
  <c r="AI50" i="35"/>
  <c r="AI49" i="35"/>
  <c r="AH55" i="35"/>
  <c r="AH69" i="35"/>
  <c r="AI66" i="35"/>
  <c r="AH41" i="35"/>
  <c r="AH66" i="35"/>
  <c r="AI80" i="35"/>
  <c r="AI6" i="35"/>
  <c r="AH82" i="35"/>
  <c r="AH20" i="35"/>
  <c r="AI13" i="35"/>
  <c r="AI25" i="35"/>
  <c r="AH56" i="35"/>
  <c r="AI10" i="35"/>
  <c r="AH23" i="35"/>
  <c r="AH21" i="35"/>
  <c r="AI56" i="35"/>
  <c r="AI69" i="35"/>
  <c r="AH13" i="35"/>
  <c r="AI35" i="35"/>
  <c r="AH48" i="35"/>
  <c r="AH36" i="35"/>
  <c r="AH42" i="35"/>
  <c r="AH32" i="35"/>
  <c r="AI73" i="35"/>
  <c r="AH45" i="35"/>
  <c r="AI65" i="35"/>
  <c r="AH24" i="35"/>
  <c r="AI34" i="35"/>
  <c r="AI38" i="35"/>
  <c r="AH19" i="35"/>
  <c r="AI82" i="35"/>
  <c r="AI72" i="35"/>
  <c r="AH67" i="35"/>
  <c r="AH7" i="35"/>
  <c r="AH84" i="35"/>
  <c r="AH40" i="35"/>
  <c r="AH71" i="35"/>
  <c r="AI47" i="35"/>
  <c r="AH83" i="35"/>
  <c r="AI60" i="35"/>
  <c r="AI75" i="35"/>
  <c r="AI63" i="35"/>
  <c r="AI84" i="35"/>
  <c r="AH70" i="35"/>
  <c r="AH43" i="35"/>
  <c r="AI44" i="35"/>
  <c r="AI64" i="35"/>
  <c r="AH47" i="35"/>
  <c r="AH35" i="35"/>
  <c r="AH75" i="35"/>
  <c r="AI33" i="35"/>
  <c r="AI57" i="35"/>
  <c r="AH64" i="35"/>
  <c r="AH38" i="35"/>
  <c r="AH15" i="35"/>
  <c r="AI28" i="35"/>
  <c r="AH18" i="35"/>
  <c r="AE58" i="66"/>
  <c r="AF30" i="66"/>
  <c r="AF97" i="66"/>
  <c r="AE102" i="66"/>
  <c r="AE66" i="66"/>
  <c r="AD76" i="66"/>
  <c r="AD41" i="66"/>
  <c r="AE41" i="66"/>
  <c r="AE65" i="66"/>
  <c r="AE5" i="66"/>
  <c r="AD65" i="66"/>
  <c r="AD59" i="66"/>
  <c r="AD98" i="66"/>
  <c r="AC47" i="66"/>
  <c r="AF70" i="66"/>
  <c r="AD13" i="66"/>
  <c r="AC101" i="66"/>
  <c r="AG95" i="66"/>
  <c r="AF37" i="66"/>
  <c r="AD88" i="66"/>
  <c r="AE87" i="66"/>
  <c r="AE99" i="66"/>
  <c r="AD27" i="66"/>
  <c r="AC48" i="66"/>
  <c r="AD40" i="66"/>
  <c r="AC82" i="66"/>
  <c r="AF80" i="66"/>
  <c r="AF64" i="66"/>
  <c r="AD61" i="66"/>
  <c r="AG41" i="66"/>
  <c r="AF6" i="66"/>
  <c r="AF26" i="66"/>
  <c r="AG90" i="66"/>
  <c r="AC94" i="66"/>
  <c r="AG100" i="66"/>
  <c r="AD54" i="66"/>
  <c r="AF22" i="66"/>
  <c r="AF39" i="66"/>
  <c r="AG29" i="66"/>
  <c r="AG73" i="66"/>
  <c r="AF62" i="66"/>
  <c r="AE30" i="66"/>
  <c r="AG8" i="66"/>
  <c r="AF71" i="66"/>
  <c r="AE45" i="66"/>
  <c r="AG99" i="66"/>
  <c r="AC92" i="66"/>
  <c r="AG63" i="66"/>
  <c r="AF27" i="66"/>
  <c r="AC33" i="66"/>
  <c r="AG22" i="66"/>
  <c r="AD68" i="66"/>
  <c r="AF59" i="66"/>
  <c r="AC35" i="66"/>
  <c r="AE72" i="66"/>
  <c r="AG42" i="66"/>
  <c r="AE56" i="66"/>
  <c r="AG61" i="66"/>
  <c r="AG77" i="66"/>
  <c r="AG33" i="66"/>
  <c r="AF43" i="66"/>
  <c r="AD101" i="66"/>
  <c r="AC55" i="66"/>
  <c r="AD66" i="66"/>
  <c r="AE11" i="66"/>
  <c r="AE82" i="66"/>
  <c r="AF14" i="66"/>
  <c r="AD19" i="66"/>
  <c r="AF45" i="66"/>
  <c r="AC31" i="66"/>
  <c r="AF101" i="66"/>
  <c r="AG57" i="66"/>
  <c r="AE22" i="66"/>
  <c r="AF98" i="66"/>
  <c r="AG102" i="66"/>
  <c r="AG91" i="66"/>
  <c r="AD84" i="66"/>
  <c r="AF69" i="66"/>
  <c r="AG80" i="66"/>
  <c r="AF57" i="66"/>
  <c r="AF38" i="66"/>
  <c r="AC88" i="66"/>
  <c r="AC52" i="66"/>
  <c r="AC39" i="66"/>
  <c r="AD96" i="66"/>
  <c r="AG59" i="66"/>
  <c r="AG34" i="66"/>
  <c r="AC53" i="66"/>
  <c r="AG75" i="66"/>
  <c r="AF53" i="66"/>
  <c r="AD48" i="66"/>
  <c r="AD51" i="66"/>
  <c r="AE55" i="66"/>
  <c r="AD46" i="66"/>
  <c r="AD42" i="66"/>
  <c r="AC81" i="66"/>
  <c r="AG67" i="66"/>
  <c r="AG27" i="66"/>
  <c r="AG51" i="66"/>
  <c r="AD79" i="66"/>
  <c r="AC91" i="66"/>
  <c r="AE95" i="66"/>
  <c r="AD35" i="66"/>
  <c r="AD12" i="66"/>
  <c r="AG85" i="66"/>
  <c r="AD85" i="66"/>
  <c r="AC73" i="66"/>
  <c r="AC42" i="66"/>
  <c r="AG89" i="66"/>
  <c r="AE21" i="66"/>
  <c r="AF67" i="66"/>
  <c r="AG48" i="66"/>
  <c r="AF18" i="66"/>
  <c r="AC24" i="66"/>
  <c r="AD97" i="66"/>
  <c r="AC29" i="66"/>
  <c r="AE12" i="66"/>
  <c r="AC21" i="66"/>
  <c r="AD73" i="66"/>
  <c r="AD93" i="66"/>
  <c r="AC22" i="66"/>
  <c r="AC72" i="66"/>
  <c r="AE62" i="66"/>
  <c r="AD62" i="66"/>
  <c r="AC93" i="66"/>
  <c r="AD38" i="66"/>
  <c r="AD69" i="66"/>
  <c r="AD82" i="66"/>
  <c r="AD64" i="66"/>
  <c r="AD16" i="66"/>
  <c r="AE80" i="66"/>
  <c r="AD29" i="66"/>
  <c r="AC67" i="66"/>
  <c r="AG5" i="66"/>
  <c r="AD32" i="66"/>
  <c r="AE36" i="66"/>
  <c r="AC16" i="66"/>
  <c r="AE85" i="66"/>
  <c r="AE75" i="66"/>
  <c r="AF78" i="66"/>
  <c r="AF92" i="66"/>
  <c r="AG17" i="66"/>
  <c r="AF33" i="66"/>
  <c r="AF25" i="66"/>
  <c r="AC102" i="66"/>
  <c r="AE37" i="66"/>
  <c r="AF44" i="66"/>
  <c r="AE34" i="66"/>
  <c r="AF8" i="66"/>
  <c r="AD17" i="66"/>
  <c r="AG97" i="66"/>
  <c r="AD86" i="66"/>
  <c r="AG55" i="66"/>
  <c r="AC100" i="66"/>
  <c r="AF102" i="66"/>
  <c r="AC43" i="66"/>
  <c r="AG88" i="66"/>
  <c r="AD56" i="66"/>
  <c r="AD30" i="66"/>
  <c r="AF42" i="66"/>
  <c r="AD75" i="66"/>
  <c r="AG9" i="66"/>
  <c r="AC78" i="66"/>
  <c r="AC9" i="66"/>
  <c r="AG32" i="66"/>
  <c r="AC10" i="66"/>
  <c r="AF34" i="66"/>
  <c r="AC11" i="66"/>
  <c r="AC70" i="66"/>
  <c r="AE76" i="66"/>
  <c r="AD91" i="66"/>
  <c r="AG103" i="66"/>
  <c r="AG54" i="66"/>
  <c r="AF63" i="66"/>
  <c r="AF93" i="66"/>
  <c r="AE24" i="66"/>
  <c r="AC7" i="66"/>
  <c r="AC27" i="66"/>
  <c r="AG83" i="66"/>
  <c r="AF5" i="66"/>
  <c r="AC95" i="66"/>
  <c r="AF29" i="66"/>
  <c r="AE93" i="66"/>
  <c r="AG10" i="66"/>
  <c r="AE91" i="66"/>
  <c r="AC15" i="66"/>
  <c r="AC25" i="66"/>
  <c r="AF72" i="66"/>
  <c r="AF60" i="66"/>
  <c r="AF83" i="66"/>
  <c r="AF47" i="66"/>
  <c r="AD95" i="66"/>
  <c r="AE94" i="66"/>
  <c r="AD57" i="66"/>
  <c r="AC30" i="66"/>
  <c r="AC98" i="66"/>
  <c r="AD39" i="66"/>
  <c r="AE67" i="66"/>
  <c r="AD8" i="66"/>
  <c r="AG81" i="66"/>
  <c r="AC103" i="66"/>
  <c r="AG76" i="66"/>
  <c r="AE31" i="66"/>
  <c r="AC45" i="66"/>
  <c r="AE6" i="66"/>
  <c r="AE35" i="66"/>
  <c r="AC77" i="66"/>
  <c r="AE71" i="66"/>
  <c r="AG71" i="66"/>
  <c r="AD43" i="66"/>
  <c r="AD58" i="66"/>
  <c r="AD89" i="66"/>
  <c r="AE81" i="66"/>
  <c r="AG19" i="66"/>
  <c r="AC74" i="66"/>
  <c r="AC41" i="66"/>
  <c r="AC66" i="66"/>
  <c r="AD47" i="66"/>
  <c r="AD7" i="66"/>
  <c r="AF103" i="66"/>
  <c r="AG52" i="66"/>
  <c r="AF35" i="66"/>
  <c r="AE79" i="66"/>
  <c r="AG53" i="66"/>
  <c r="AC80" i="66"/>
  <c r="AG66" i="66"/>
  <c r="AG94" i="66"/>
  <c r="AF28" i="66"/>
  <c r="AD21" i="66"/>
  <c r="AC49" i="66"/>
  <c r="AG12" i="66"/>
  <c r="AD70" i="66"/>
  <c r="AC13" i="66"/>
  <c r="AG36" i="66"/>
  <c r="AG26" i="66"/>
  <c r="AC59" i="66"/>
  <c r="AG20" i="66"/>
  <c r="AE40" i="66"/>
  <c r="AE89" i="66"/>
  <c r="AF74" i="66"/>
  <c r="AF65" i="66"/>
  <c r="AD34" i="66"/>
  <c r="AG82" i="66"/>
  <c r="AD72" i="66"/>
  <c r="AG7" i="66"/>
  <c r="AC69" i="66"/>
  <c r="AF77" i="66"/>
  <c r="AF21" i="66"/>
  <c r="AD102" i="66"/>
  <c r="AE100" i="66"/>
  <c r="AF16" i="66"/>
  <c r="AE48" i="66"/>
  <c r="AD63" i="66"/>
  <c r="AC62" i="66"/>
  <c r="AC12" i="66"/>
  <c r="AG13" i="66"/>
  <c r="AC58" i="66"/>
  <c r="AD24" i="66"/>
  <c r="AG39" i="66"/>
  <c r="AD103" i="66"/>
  <c r="AF95" i="66"/>
  <c r="AF61" i="66"/>
  <c r="AD26" i="66"/>
  <c r="AD52" i="66"/>
  <c r="AG46" i="66"/>
  <c r="AE68" i="66"/>
  <c r="AE60" i="66"/>
  <c r="AF73" i="66"/>
  <c r="AE20" i="66"/>
  <c r="AF11" i="66"/>
  <c r="AF9" i="66"/>
  <c r="AC60" i="66"/>
  <c r="AE103" i="66"/>
  <c r="AF48" i="66"/>
  <c r="AE92" i="66"/>
  <c r="AE97" i="66"/>
  <c r="AC84" i="66"/>
  <c r="AD94" i="66"/>
  <c r="AD71" i="66"/>
  <c r="AG87" i="66"/>
  <c r="AC79" i="66"/>
  <c r="AF19" i="66"/>
  <c r="AG37" i="66"/>
  <c r="AC46" i="66"/>
  <c r="AF84" i="66"/>
  <c r="AF51" i="66"/>
  <c r="AE44" i="66"/>
  <c r="AE15" i="66"/>
  <c r="AE59" i="66"/>
  <c r="AF46" i="66"/>
  <c r="AD53" i="66"/>
  <c r="AC97" i="66"/>
  <c r="AC19" i="66"/>
  <c r="AC14" i="66"/>
  <c r="AG28" i="66"/>
  <c r="AC63" i="66"/>
  <c r="AC40" i="66"/>
  <c r="AF82" i="66"/>
  <c r="AG24" i="66"/>
  <c r="AD20" i="66"/>
  <c r="AF94" i="66"/>
  <c r="AD50" i="66"/>
  <c r="AG84" i="66"/>
  <c r="AC96" i="66"/>
  <c r="AG44" i="66"/>
  <c r="AC36" i="66"/>
  <c r="AE9" i="66"/>
  <c r="AC87" i="66"/>
  <c r="AE28" i="66"/>
  <c r="AD99" i="66"/>
  <c r="AF41" i="66"/>
  <c r="AG30" i="66"/>
  <c r="AC89" i="66"/>
  <c r="AC5" i="66"/>
  <c r="AE96" i="66"/>
  <c r="AD100" i="66"/>
  <c r="AG40" i="66"/>
  <c r="AG60" i="66"/>
  <c r="AC86" i="66"/>
  <c r="AF88" i="66"/>
  <c r="AC37" i="66"/>
  <c r="AG92" i="66"/>
  <c r="AG11" i="66"/>
  <c r="AC18" i="66"/>
  <c r="AD78" i="66"/>
  <c r="AF58" i="66"/>
  <c r="AF96" i="66"/>
  <c r="AD60" i="66"/>
  <c r="AG64" i="66"/>
  <c r="AE53" i="66"/>
  <c r="AG50" i="66"/>
  <c r="AE18" i="66"/>
  <c r="AE47" i="66"/>
  <c r="AE33" i="66"/>
  <c r="AE77" i="66"/>
  <c r="AF66" i="66"/>
  <c r="AG62" i="66"/>
  <c r="AG69" i="66"/>
  <c r="AF55" i="66"/>
  <c r="AD33" i="66"/>
  <c r="AF13" i="66"/>
  <c r="AD25" i="66"/>
  <c r="AD10" i="66"/>
  <c r="AF12" i="66"/>
  <c r="AE7" i="66"/>
  <c r="AD15" i="66"/>
  <c r="AE13" i="66"/>
  <c r="AD67" i="66"/>
  <c r="AE29" i="66"/>
  <c r="AG49" i="66"/>
  <c r="AC50" i="66"/>
  <c r="AC44" i="66"/>
  <c r="AF99" i="66"/>
  <c r="AD5" i="66"/>
  <c r="AG74" i="66"/>
  <c r="AG86" i="66"/>
  <c r="AE23" i="66"/>
  <c r="AC68" i="66"/>
  <c r="AE16" i="66"/>
  <c r="AD77" i="66"/>
  <c r="AG45" i="66"/>
  <c r="AF56" i="66"/>
  <c r="AC38" i="66"/>
  <c r="AI164" i="66"/>
  <c r="AE163" i="66"/>
  <c r="AI156" i="66"/>
  <c r="AG160" i="66"/>
  <c r="AC153" i="66"/>
  <c r="AD163" i="66"/>
  <c r="AF164" i="66"/>
  <c r="AH162" i="66"/>
  <c r="AJ149" i="66"/>
  <c r="AE161" i="66"/>
  <c r="AJ160" i="66"/>
  <c r="AK157" i="66"/>
  <c r="AL160" i="66"/>
  <c r="AC164" i="66"/>
  <c r="AH158" i="66"/>
  <c r="AE158" i="66"/>
  <c r="AF160" i="66"/>
  <c r="AD149" i="66"/>
  <c r="AD162" i="66"/>
  <c r="AH161" i="66"/>
  <c r="AE162" i="66"/>
  <c r="AK163" i="66"/>
  <c r="AE153" i="66"/>
  <c r="AD157" i="66"/>
  <c r="AE159" i="66"/>
  <c r="AJ159" i="66"/>
  <c r="AH160" i="66"/>
  <c r="AE160" i="66"/>
  <c r="AH152" i="66"/>
  <c r="AJ158" i="66"/>
  <c r="AH157" i="66"/>
  <c r="AJ162" i="66"/>
  <c r="AK160" i="66"/>
  <c r="AG145" i="66"/>
  <c r="AF158" i="66"/>
  <c r="AD148" i="66"/>
  <c r="AF144" i="66"/>
  <c r="AJ164" i="66"/>
  <c r="AC161" i="66"/>
  <c r="AK159" i="66"/>
  <c r="AK164" i="66"/>
  <c r="AE156" i="66"/>
  <c r="AL151" i="66"/>
  <c r="AI157" i="66"/>
  <c r="AK147" i="66"/>
  <c r="AC157" i="66"/>
  <c r="AL150" i="66"/>
  <c r="AF150" i="66"/>
  <c r="AF159" i="66"/>
  <c r="AG159" i="66"/>
  <c r="AE157" i="66"/>
  <c r="AJ154" i="66"/>
  <c r="AI162" i="66"/>
  <c r="AI161" i="66"/>
  <c r="AG151" i="66"/>
  <c r="AL159" i="66"/>
  <c r="AJ155" i="66"/>
  <c r="AJ157" i="66"/>
  <c r="AI163" i="66"/>
  <c r="AE149" i="66"/>
  <c r="AG161" i="66"/>
  <c r="AH156" i="66"/>
  <c r="AL158" i="66"/>
  <c r="AG155" i="66"/>
  <c r="AJ163" i="66"/>
  <c r="AD158" i="66"/>
  <c r="AK158" i="66"/>
  <c r="AD164" i="66"/>
  <c r="AE164" i="66"/>
  <c r="AL142" i="66"/>
  <c r="AJ152" i="66"/>
  <c r="AG152" i="66"/>
  <c r="AC162" i="66"/>
  <c r="AL154" i="66"/>
  <c r="AC141" i="66"/>
  <c r="AL164" i="66"/>
  <c r="AC163" i="66"/>
  <c r="AI151" i="66"/>
  <c r="AD145" i="66"/>
  <c r="AC148" i="66"/>
  <c r="AC158" i="66"/>
  <c r="AI140" i="66"/>
  <c r="AC159" i="66"/>
  <c r="AG143" i="66"/>
  <c r="AI160" i="66"/>
  <c r="AI148" i="66"/>
  <c r="AC155" i="66"/>
  <c r="AI147" i="66"/>
  <c r="AH155" i="66"/>
  <c r="AF147" i="66"/>
  <c r="AL148" i="66"/>
  <c r="AL155" i="66"/>
  <c r="AK148" i="66"/>
  <c r="AF136" i="66"/>
  <c r="AI142" i="66"/>
  <c r="AH135" i="66"/>
  <c r="AI143" i="66"/>
  <c r="AH136" i="66"/>
  <c r="AL141" i="66"/>
  <c r="AK134" i="66"/>
  <c r="AE136" i="66"/>
  <c r="AF130" i="66"/>
  <c r="AE126" i="66"/>
  <c r="AI129" i="66"/>
  <c r="AD131" i="66"/>
  <c r="AG130" i="66"/>
  <c r="AE124" i="66"/>
  <c r="AH126" i="66"/>
  <c r="AL125" i="66"/>
  <c r="AK127" i="66"/>
  <c r="AG116" i="66"/>
  <c r="AC113" i="66"/>
  <c r="AJ117" i="66"/>
  <c r="AE119" i="66"/>
  <c r="AL114" i="66"/>
  <c r="AE117" i="66"/>
  <c r="AD106" i="66"/>
  <c r="AH118" i="66"/>
  <c r="AD116" i="66"/>
  <c r="AH115" i="66"/>
  <c r="AL109" i="66"/>
  <c r="AL110" i="66"/>
  <c r="AJ109" i="66"/>
  <c r="AK111" i="66"/>
  <c r="AJ104" i="66"/>
  <c r="AH140" i="66"/>
  <c r="AC160" i="66"/>
  <c r="AC146" i="66"/>
  <c r="AH154" i="66"/>
  <c r="AJ146" i="66"/>
  <c r="AG154" i="66"/>
  <c r="AI146" i="66"/>
  <c r="AF148" i="66"/>
  <c r="AF155" i="66"/>
  <c r="AE148" i="66"/>
  <c r="AH134" i="66"/>
  <c r="AC142" i="66"/>
  <c r="AG134" i="66"/>
  <c r="AC143" i="66"/>
  <c r="AG135" i="66"/>
  <c r="AF141" i="66"/>
  <c r="AE134" i="66"/>
  <c r="AJ135" i="66"/>
  <c r="AF126" i="66"/>
  <c r="AK125" i="66"/>
  <c r="AC129" i="66"/>
  <c r="AI130" i="66"/>
  <c r="AL129" i="66"/>
  <c r="AG123" i="66"/>
  <c r="AG125" i="66"/>
  <c r="AF125" i="66"/>
  <c r="AE127" i="66"/>
  <c r="AJ115" i="66"/>
  <c r="AG124" i="66"/>
  <c r="AH116" i="66"/>
  <c r="AK118" i="66"/>
  <c r="AD114" i="66"/>
  <c r="AK116" i="66"/>
  <c r="AJ105" i="66"/>
  <c r="AG117" i="66"/>
  <c r="AI115" i="66"/>
  <c r="AG114" i="66"/>
  <c r="AF109" i="66"/>
  <c r="AF110" i="66"/>
  <c r="AD109" i="66"/>
  <c r="AE111" i="66"/>
  <c r="AD104" i="66"/>
  <c r="AK142" i="66"/>
  <c r="AG157" i="66"/>
  <c r="AI135" i="66"/>
  <c r="AH159" i="66"/>
  <c r="AG144" i="66"/>
  <c r="AG153" i="66"/>
  <c r="AC145" i="66"/>
  <c r="AL153" i="66"/>
  <c r="AJ145" i="66"/>
  <c r="AE147" i="66"/>
  <c r="AK154" i="66"/>
  <c r="AL147" i="66"/>
  <c r="AK135" i="66"/>
  <c r="AH141" i="66"/>
  <c r="AI133" i="66"/>
  <c r="AH142" i="66"/>
  <c r="AL134" i="66"/>
  <c r="AK140" i="66"/>
  <c r="AC133" i="66"/>
  <c r="AD135" i="66"/>
  <c r="AD125" i="66"/>
  <c r="AH124" i="66"/>
  <c r="AH128" i="66"/>
  <c r="AC130" i="66"/>
  <c r="AF129" i="66"/>
  <c r="AD122" i="66"/>
  <c r="AL124" i="66"/>
  <c r="AK124" i="66"/>
  <c r="AJ126" i="66"/>
  <c r="AG108" i="66"/>
  <c r="AL123" i="66"/>
  <c r="AK112" i="66"/>
  <c r="AD117" i="66"/>
  <c r="AE113" i="66"/>
  <c r="AK115" i="66"/>
  <c r="AF116" i="66"/>
  <c r="AE116" i="66"/>
  <c r="AC115" i="66"/>
  <c r="AL113" i="66"/>
  <c r="AK108" i="66"/>
  <c r="AK109" i="66"/>
  <c r="AI108" i="66"/>
  <c r="AJ110" i="66"/>
  <c r="AH163" i="66"/>
  <c r="AD155" i="66"/>
  <c r="AH164" i="66"/>
  <c r="AL156" i="66"/>
  <c r="AK149" i="66"/>
  <c r="AG158" i="66"/>
  <c r="AD141" i="66"/>
  <c r="AL152" i="66"/>
  <c r="AF143" i="66"/>
  <c r="AF153" i="66"/>
  <c r="AE143" i="66"/>
  <c r="AH146" i="66"/>
  <c r="AE154" i="66"/>
  <c r="AD147" i="66"/>
  <c r="AD134" i="66"/>
  <c r="AG140" i="66"/>
  <c r="AI131" i="66"/>
  <c r="AG141" i="66"/>
  <c r="AF134" i="66"/>
  <c r="AE140" i="66"/>
  <c r="AC131" i="66"/>
  <c r="AI134" i="66"/>
  <c r="AH133" i="66"/>
  <c r="AK123" i="66"/>
  <c r="AL127" i="66"/>
  <c r="AH129" i="66"/>
  <c r="AK126" i="66"/>
  <c r="AI121" i="66"/>
  <c r="AC124" i="66"/>
  <c r="AD123" i="66"/>
  <c r="AD126" i="66"/>
  <c r="AC105" i="66"/>
  <c r="AF123" i="66"/>
  <c r="AJ124" i="66"/>
  <c r="AI114" i="66"/>
  <c r="AD112" i="66"/>
  <c r="AK114" i="66"/>
  <c r="AF115" i="66"/>
  <c r="AE115" i="66"/>
  <c r="AH114" i="66"/>
  <c r="AF113" i="66"/>
  <c r="AE108" i="66"/>
  <c r="AE109" i="66"/>
  <c r="AC108" i="66"/>
  <c r="AD110" i="66"/>
  <c r="AF156" i="66"/>
  <c r="AG162" i="66"/>
  <c r="AF154" i="66"/>
  <c r="AG163" i="66"/>
  <c r="AC156" i="66"/>
  <c r="AJ147" i="66"/>
  <c r="AL157" i="66"/>
  <c r="AI139" i="66"/>
  <c r="AF152" i="66"/>
  <c r="AJ142" i="66"/>
  <c r="AK152" i="66"/>
  <c r="AF142" i="66"/>
  <c r="AI145" i="66"/>
  <c r="AJ153" i="66"/>
  <c r="AE146" i="66"/>
  <c r="AH147" i="66"/>
  <c r="AL139" i="66"/>
  <c r="AK129" i="66"/>
  <c r="AL140" i="66"/>
  <c r="AE133" i="66"/>
  <c r="AJ139" i="66"/>
  <c r="AE129" i="66"/>
  <c r="AC134" i="66"/>
  <c r="AG132" i="66"/>
  <c r="AI122" i="66"/>
  <c r="AJ125" i="66"/>
  <c r="AG128" i="66"/>
  <c r="AC121" i="66"/>
  <c r="AH117" i="66"/>
  <c r="AE123" i="66"/>
  <c r="AF121" i="66"/>
  <c r="AI125" i="66"/>
  <c r="AL122" i="66"/>
  <c r="AK122" i="66"/>
  <c r="AD124" i="66"/>
  <c r="AK113" i="66"/>
  <c r="AL111" i="66"/>
  <c r="AC114" i="66"/>
  <c r="AF114" i="66"/>
  <c r="AE114" i="66"/>
  <c r="AG113" i="66"/>
  <c r="AI112" i="66"/>
  <c r="AJ107" i="66"/>
  <c r="AJ108" i="66"/>
  <c r="AH107" i="66"/>
  <c r="AI109" i="66"/>
  <c r="AE155" i="66"/>
  <c r="AL161" i="66"/>
  <c r="AK153" i="66"/>
  <c r="AL162" i="66"/>
  <c r="AD154" i="66"/>
  <c r="AG164" i="66"/>
  <c r="AF157" i="66"/>
  <c r="AF138" i="66"/>
  <c r="AK151" i="66"/>
  <c r="AK141" i="66"/>
  <c r="AE152" i="66"/>
  <c r="AJ141" i="66"/>
  <c r="AL144" i="66"/>
  <c r="AD153" i="66"/>
  <c r="AH145" i="66"/>
  <c r="AG146" i="66"/>
  <c r="AF139" i="66"/>
  <c r="AG147" i="66"/>
  <c r="AF140" i="66"/>
  <c r="AG131" i="66"/>
  <c r="AD139" i="66"/>
  <c r="AC128" i="66"/>
  <c r="AH132" i="66"/>
  <c r="AL131" i="66"/>
  <c r="AG133" i="66"/>
  <c r="AJ123" i="66"/>
  <c r="AG127" i="66"/>
  <c r="AK128" i="66"/>
  <c r="AG115" i="66"/>
  <c r="AC122" i="66"/>
  <c r="AK120" i="66"/>
  <c r="AC125" i="66"/>
  <c r="AF122" i="66"/>
  <c r="AE122" i="66"/>
  <c r="AI123" i="66"/>
  <c r="AF111" i="66"/>
  <c r="AC110" i="66"/>
  <c r="AD113" i="66"/>
  <c r="AI113" i="66"/>
  <c r="AH113" i="66"/>
  <c r="AJ112" i="66"/>
  <c r="AC111" i="66"/>
  <c r="AD107" i="66"/>
  <c r="AD108" i="66"/>
  <c r="AG106" i="66"/>
  <c r="AC109" i="66"/>
  <c r="AI154" i="66"/>
  <c r="AF161" i="66"/>
  <c r="AD152" i="66"/>
  <c r="AF162" i="66"/>
  <c r="AI153" i="66"/>
  <c r="AL163" i="66"/>
  <c r="AK156" i="66"/>
  <c r="AK137" i="66"/>
  <c r="AE151" i="66"/>
  <c r="AD140" i="66"/>
  <c r="AJ151" i="66"/>
  <c r="AC140" i="66"/>
  <c r="AE142" i="66"/>
  <c r="AI152" i="66"/>
  <c r="AH144" i="66"/>
  <c r="AL145" i="66"/>
  <c r="AK138" i="66"/>
  <c r="AL146" i="66"/>
  <c r="AK139" i="66"/>
  <c r="AG129" i="66"/>
  <c r="AI138" i="66"/>
  <c r="AC118" i="66"/>
  <c r="AH130" i="66"/>
  <c r="AF131" i="66"/>
  <c r="AL132" i="66"/>
  <c r="AF119" i="66"/>
  <c r="AE125" i="66"/>
  <c r="AE128" i="66"/>
  <c r="AJ114" i="66"/>
  <c r="AH121" i="66"/>
  <c r="AH119" i="66"/>
  <c r="AF124" i="66"/>
  <c r="AK121" i="66"/>
  <c r="AJ121" i="66"/>
  <c r="AC123" i="66"/>
  <c r="AG118" i="66"/>
  <c r="AJ106" i="66"/>
  <c r="AC112" i="66"/>
  <c r="AG112" i="66"/>
  <c r="AE112" i="66"/>
  <c r="AD111" i="66"/>
  <c r="AH110" i="66"/>
  <c r="AI106" i="66"/>
  <c r="AI107" i="66"/>
  <c r="AL105" i="66"/>
  <c r="AH108" i="66"/>
  <c r="AK161" i="66"/>
  <c r="AF151" i="66"/>
  <c r="AF163" i="66"/>
  <c r="AK155" i="66"/>
  <c r="AD136" i="66"/>
  <c r="AJ150" i="66"/>
  <c r="AG139" i="66"/>
  <c r="AD151" i="66"/>
  <c r="AC139" i="66"/>
  <c r="AI141" i="66"/>
  <c r="AC152" i="66"/>
  <c r="AL143" i="66"/>
  <c r="AF145" i="66"/>
  <c r="AE138" i="66"/>
  <c r="AF146" i="66"/>
  <c r="AE139" i="66"/>
  <c r="AH120" i="66"/>
  <c r="AC138" i="66"/>
  <c r="AH139" i="66"/>
  <c r="AF127" i="66"/>
  <c r="AK130" i="66"/>
  <c r="AF132" i="66"/>
  <c r="AL133" i="66"/>
  <c r="AJ133" i="66"/>
  <c r="AJ127" i="66"/>
  <c r="AJ113" i="66"/>
  <c r="AK119" i="66"/>
  <c r="AD118" i="66"/>
  <c r="AH123" i="66"/>
  <c r="AE121" i="66"/>
  <c r="AD121" i="66"/>
  <c r="AH122" i="66"/>
  <c r="AL117" i="66"/>
  <c r="AC104" i="66"/>
  <c r="AJ111" i="66"/>
  <c r="AK110" i="66"/>
  <c r="AE110" i="66"/>
  <c r="AI110" i="66"/>
  <c r="AH109" i="66"/>
  <c r="AC106" i="66"/>
  <c r="AC107" i="66"/>
  <c r="AF105" i="66"/>
  <c r="AG107" i="66"/>
  <c r="AK150" i="66"/>
  <c r="AK162" i="66"/>
  <c r="AC154" i="66"/>
  <c r="AL130" i="66"/>
  <c r="AD150" i="66"/>
  <c r="AG137" i="66"/>
  <c r="AI150" i="66"/>
  <c r="AE137" i="66"/>
  <c r="AL138" i="66"/>
  <c r="AH151" i="66"/>
  <c r="AD142" i="66"/>
  <c r="AK144" i="66"/>
  <c r="AJ137" i="66"/>
  <c r="AK145" i="66"/>
  <c r="AJ138" i="66"/>
  <c r="AI144" i="66"/>
  <c r="AH137" i="66"/>
  <c r="AG138" i="66"/>
  <c r="AL126" i="66"/>
  <c r="AE130" i="66"/>
  <c r="AK131" i="66"/>
  <c r="AF133" i="66"/>
  <c r="AD133" i="66"/>
  <c r="AD127" i="66"/>
  <c r="AJ128" i="66"/>
  <c r="AJ118" i="66"/>
  <c r="AG120" i="66"/>
  <c r="AG122" i="66"/>
  <c r="AJ120" i="66"/>
  <c r="AI120" i="66"/>
  <c r="AG121" i="66"/>
  <c r="AF117" i="66"/>
  <c r="AG119" i="66"/>
  <c r="AG109" i="66"/>
  <c r="AF108" i="66"/>
  <c r="AE107" i="66"/>
  <c r="AK107" i="66"/>
  <c r="AF107" i="66"/>
  <c r="AH105" i="66"/>
  <c r="AH106" i="66"/>
  <c r="AK104" i="66"/>
  <c r="AL106" i="66"/>
  <c r="AH153" i="66"/>
  <c r="AJ156" i="66"/>
  <c r="AI149" i="66"/>
  <c r="AE135" i="66"/>
  <c r="AC150" i="66"/>
  <c r="AL136" i="66"/>
  <c r="AJ136" i="66"/>
  <c r="AG150" i="66"/>
  <c r="AE141" i="66"/>
  <c r="AE144" i="66"/>
  <c r="AD137" i="66"/>
  <c r="AE145" i="66"/>
  <c r="AD138" i="66"/>
  <c r="AC144" i="66"/>
  <c r="AG136" i="66"/>
  <c r="AL137" i="66"/>
  <c r="AI124" i="66"/>
  <c r="AJ129" i="66"/>
  <c r="AE131" i="66"/>
  <c r="AK132" i="66"/>
  <c r="AI132" i="66"/>
  <c r="AI126" i="66"/>
  <c r="AD128" i="66"/>
  <c r="AC117" i="66"/>
  <c r="AD119" i="66"/>
  <c r="AL121" i="66"/>
  <c r="AD120" i="66"/>
  <c r="AC120" i="66"/>
  <c r="AL120" i="66"/>
  <c r="AL116" i="66"/>
  <c r="AL118" i="66"/>
  <c r="AE106" i="66"/>
  <c r="AL107" i="66"/>
  <c r="AK106" i="66"/>
  <c r="AI105" i="66"/>
  <c r="AD105" i="66"/>
  <c r="AG104" i="66"/>
  <c r="AG105" i="66"/>
  <c r="AE104" i="66"/>
  <c r="AF106" i="66"/>
  <c r="AC147" i="66"/>
  <c r="AD159" i="66"/>
  <c r="AK146" i="66"/>
  <c r="AD160" i="66"/>
  <c r="AJ148" i="66"/>
  <c r="AJ161" i="66"/>
  <c r="AC151" i="66"/>
  <c r="AD156" i="66"/>
  <c r="AC149" i="66"/>
  <c r="AK133" i="66"/>
  <c r="AH149" i="66"/>
  <c r="AC135" i="66"/>
  <c r="AJ134" i="66"/>
  <c r="AL149" i="66"/>
  <c r="AJ140" i="66"/>
  <c r="AJ143" i="66"/>
  <c r="AI136" i="66"/>
  <c r="AJ144" i="66"/>
  <c r="AI137" i="66"/>
  <c r="AH143" i="66"/>
  <c r="AL135" i="66"/>
  <c r="AF137" i="66"/>
  <c r="AJ122" i="66"/>
  <c r="AD129" i="66"/>
  <c r="AJ130" i="66"/>
  <c r="AE132" i="66"/>
  <c r="AC132" i="66"/>
  <c r="AC126" i="66"/>
  <c r="AI127" i="66"/>
  <c r="AH127" i="66"/>
  <c r="AL128" i="66"/>
  <c r="AE120" i="66"/>
  <c r="AJ119" i="66"/>
  <c r="AI119" i="66"/>
  <c r="AF120" i="66"/>
  <c r="AL115" i="66"/>
  <c r="AF118" i="66"/>
  <c r="AI111" i="66"/>
  <c r="AI104" i="66"/>
  <c r="AH104" i="66"/>
  <c r="AI116" i="66"/>
  <c r="AH111" i="66"/>
  <c r="AH112" i="66"/>
  <c r="AL104" i="66"/>
  <c r="AL112" i="66"/>
  <c r="AK105" i="66"/>
  <c r="AE150" i="66"/>
  <c r="AI158" i="66"/>
  <c r="AK143" i="66"/>
  <c r="AI159" i="66"/>
  <c r="AD146" i="66"/>
  <c r="AD161" i="66"/>
  <c r="AH150" i="66"/>
  <c r="AI155" i="66"/>
  <c r="AH148" i="66"/>
  <c r="AJ132" i="66"/>
  <c r="AG148" i="66"/>
  <c r="AG149" i="66"/>
  <c r="AG156" i="66"/>
  <c r="AF149" i="66"/>
  <c r="AH138" i="66"/>
  <c r="AD143" i="66"/>
  <c r="AC136" i="66"/>
  <c r="AD144" i="66"/>
  <c r="AC137" i="66"/>
  <c r="AG142" i="66"/>
  <c r="AF135" i="66"/>
  <c r="AK136" i="66"/>
  <c r="AD132" i="66"/>
  <c r="AI128" i="66"/>
  <c r="AD130" i="66"/>
  <c r="AJ131" i="66"/>
  <c r="AH131" i="66"/>
  <c r="AH125" i="66"/>
  <c r="AC127" i="66"/>
  <c r="AG126" i="66"/>
  <c r="AF128" i="66"/>
  <c r="AI117" i="66"/>
  <c r="AI118" i="66"/>
  <c r="AE118" i="66"/>
  <c r="AL119" i="66"/>
  <c r="AD115" i="66"/>
  <c r="AK117" i="66"/>
  <c r="AL108" i="66"/>
  <c r="AC119" i="66"/>
  <c r="AJ116" i="66"/>
  <c r="AC116" i="66"/>
  <c r="AG110" i="66"/>
  <c r="AG111" i="66"/>
  <c r="AF104" i="66"/>
  <c r="AF112" i="66"/>
  <c r="AE105" i="66"/>
  <c r="AD55" i="66"/>
  <c r="AD87" i="66"/>
  <c r="AC32" i="66"/>
  <c r="AF91" i="66"/>
  <c r="AE69" i="66"/>
  <c r="AD44" i="66"/>
  <c r="AG21" i="66"/>
  <c r="AG38" i="66"/>
  <c r="AC85" i="66"/>
  <c r="AF15" i="66"/>
  <c r="AE46" i="66"/>
  <c r="AC34" i="66"/>
  <c r="AG56" i="66"/>
  <c r="AE32" i="66"/>
  <c r="AE25" i="66"/>
  <c r="AG93" i="66"/>
  <c r="AF79" i="66"/>
  <c r="AE63" i="66"/>
  <c r="AF32" i="66"/>
  <c r="AF68" i="66"/>
  <c r="AF54" i="66"/>
  <c r="AF100" i="66"/>
  <c r="AE39" i="66"/>
  <c r="AG23" i="66"/>
  <c r="AF75" i="66"/>
  <c r="AE10" i="66"/>
  <c r="AC8" i="66"/>
  <c r="AG72" i="66"/>
  <c r="AF50" i="66"/>
  <c r="AC71" i="66"/>
  <c r="AG47" i="66"/>
  <c r="AC6" i="66"/>
  <c r="AG18" i="66"/>
  <c r="AC20" i="66"/>
  <c r="AG16" i="66"/>
  <c r="AF10" i="66"/>
  <c r="AF31" i="66"/>
  <c r="AD28" i="66"/>
  <c r="AE98" i="66"/>
  <c r="AD81" i="66"/>
  <c r="AF24" i="66"/>
  <c r="AE73" i="66"/>
  <c r="AG35" i="66"/>
  <c r="AD11" i="66"/>
  <c r="AE38" i="66"/>
  <c r="AE84" i="66"/>
  <c r="AF49" i="66"/>
  <c r="AG15" i="66"/>
  <c r="AC61" i="66"/>
  <c r="AF89" i="66"/>
  <c r="AC28" i="66"/>
  <c r="AE51" i="66"/>
  <c r="AD49" i="66"/>
  <c r="AF7" i="66"/>
  <c r="AD36" i="66"/>
  <c r="AE83" i="66"/>
  <c r="AC83" i="66"/>
  <c r="AC65" i="66"/>
  <c r="AC56" i="66"/>
  <c r="AG98" i="66"/>
  <c r="AF76" i="66"/>
  <c r="AE19" i="66"/>
  <c r="AG78" i="66"/>
  <c r="AE88" i="66"/>
  <c r="AD22" i="66"/>
  <c r="AE26" i="66"/>
  <c r="AE101" i="66"/>
  <c r="AD45" i="66"/>
  <c r="AF81" i="66"/>
  <c r="AC17" i="66"/>
  <c r="AF90" i="66"/>
  <c r="AE86" i="66"/>
  <c r="AC26" i="66"/>
  <c r="AG14" i="66"/>
  <c r="AE27" i="66"/>
  <c r="AE54" i="66"/>
  <c r="AF17" i="66"/>
  <c r="AG96" i="66"/>
  <c r="AD37" i="66"/>
  <c r="AC23" i="66"/>
  <c r="AD23" i="66"/>
  <c r="AD14" i="66"/>
  <c r="AC76" i="66"/>
  <c r="AE64" i="66"/>
  <c r="AC54" i="66"/>
  <c r="AC64" i="66"/>
  <c r="AE49" i="66"/>
  <c r="AD18" i="66"/>
  <c r="AD90" i="66"/>
  <c r="AE50" i="66"/>
  <c r="AE52" i="66"/>
  <c r="AG6" i="66"/>
  <c r="AE14" i="66"/>
  <c r="AD83" i="66"/>
  <c r="AG101" i="66"/>
  <c r="AG25" i="66"/>
  <c r="AE61" i="66"/>
  <c r="AC57" i="66"/>
  <c r="AC90" i="66"/>
  <c r="AC51" i="66"/>
  <c r="AG58" i="66"/>
  <c r="AD9" i="66"/>
  <c r="AG65" i="66"/>
  <c r="AF40" i="66"/>
  <c r="AG70" i="66"/>
  <c r="AE90" i="66"/>
  <c r="AD6" i="66"/>
  <c r="AE8" i="66"/>
  <c r="AF36" i="66"/>
  <c r="AC75" i="66"/>
  <c r="AC99" i="66"/>
  <c r="AF87" i="66"/>
  <c r="AD74" i="66"/>
  <c r="AE70" i="66"/>
  <c r="AG68" i="66"/>
  <c r="AE42" i="66"/>
  <c r="AG43" i="66"/>
  <c r="AD80" i="66"/>
  <c r="AF20" i="66"/>
  <c r="AF52" i="66"/>
  <c r="AD31" i="66"/>
  <c r="AG79" i="66"/>
  <c r="AE17" i="66"/>
  <c r="AE78" i="66"/>
  <c r="AD92" i="66"/>
  <c r="AE43" i="66"/>
  <c r="AF86" i="66"/>
  <c r="AE57" i="66"/>
  <c r="AE74" i="66"/>
  <c r="AF23" i="66"/>
  <c r="AF85" i="66"/>
  <c r="AG31" i="66"/>
  <c r="E35" i="67"/>
  <c r="E44" i="67"/>
  <c r="H54" i="67"/>
  <c r="I52" i="67"/>
  <c r="I44" i="67"/>
  <c r="E52" i="67"/>
  <c r="G51" i="67"/>
  <c r="G54" i="67"/>
  <c r="I50" i="67"/>
  <c r="E48" i="67"/>
  <c r="I53" i="67"/>
  <c r="I36" i="67"/>
  <c r="H35" i="67"/>
  <c r="H37" i="67"/>
  <c r="I42" i="67"/>
  <c r="G42" i="67"/>
  <c r="I39" i="67"/>
  <c r="F43" i="67"/>
  <c r="E53" i="67"/>
  <c r="G43" i="67"/>
  <c r="H47" i="67"/>
  <c r="G52" i="67"/>
  <c r="F39" i="67"/>
  <c r="F40" i="67"/>
  <c r="F49" i="67"/>
  <c r="G46" i="67"/>
  <c r="F55" i="67"/>
  <c r="G49" i="67"/>
  <c r="I37" i="67"/>
  <c r="G44" i="67"/>
  <c r="F48" i="67"/>
  <c r="I51" i="67"/>
  <c r="F42" i="67"/>
  <c r="E47" i="67"/>
  <c r="F50" i="67"/>
  <c r="G41" i="67"/>
  <c r="F38" i="67"/>
  <c r="E39" i="67"/>
  <c r="F51" i="67"/>
  <c r="I54" i="67"/>
  <c r="I38" i="67"/>
  <c r="G48" i="67"/>
  <c r="F47" i="67"/>
  <c r="F41" i="67"/>
  <c r="G45" i="67"/>
  <c r="E54" i="67"/>
  <c r="F46" i="67"/>
  <c r="E45" i="67"/>
  <c r="H49" i="67"/>
  <c r="G37" i="67"/>
  <c r="H52" i="67"/>
  <c r="I35" i="67"/>
  <c r="E38" i="67"/>
  <c r="G38" i="67"/>
  <c r="H40" i="67"/>
  <c r="H42" i="67"/>
  <c r="E36" i="67"/>
  <c r="I43" i="67"/>
  <c r="F37" i="67"/>
  <c r="H55" i="67"/>
  <c r="H53" i="67"/>
  <c r="I46" i="67"/>
  <c r="H39" i="67"/>
  <c r="H45" i="67"/>
  <c r="F54" i="67"/>
  <c r="E46" i="67"/>
  <c r="I45" i="67"/>
  <c r="F53" i="67"/>
  <c r="E49" i="67"/>
  <c r="E43" i="67"/>
  <c r="E40" i="67"/>
  <c r="H36" i="67"/>
  <c r="E50" i="67"/>
  <c r="G39" i="67"/>
  <c r="E41" i="67"/>
  <c r="G36" i="67"/>
  <c r="I48" i="67"/>
  <c r="I55" i="67"/>
  <c r="I49" i="67"/>
  <c r="F45" i="67"/>
  <c r="H41" i="67"/>
  <c r="I40" i="67"/>
  <c r="F44" i="67"/>
  <c r="E55" i="67"/>
  <c r="F52" i="67"/>
  <c r="H44" i="67"/>
  <c r="G35" i="67"/>
  <c r="G40" i="67"/>
  <c r="H43" i="67"/>
  <c r="G50" i="67"/>
  <c r="H50" i="67"/>
  <c r="I41" i="67"/>
  <c r="F36" i="67"/>
  <c r="H46" i="67"/>
  <c r="G47" i="67"/>
  <c r="E42" i="67"/>
  <c r="E51" i="67"/>
  <c r="H51" i="67"/>
  <c r="G53" i="67"/>
  <c r="E37" i="67"/>
  <c r="G55" i="67"/>
  <c r="H38" i="67"/>
  <c r="I47" i="67"/>
  <c r="F35" i="67"/>
  <c r="H48" i="67"/>
  <c r="N26" i="66" l="1"/>
  <c r="CG116" i="64"/>
  <c r="AC116" i="64"/>
  <c r="V115" i="62"/>
  <c r="F115" i="62" s="1"/>
  <c r="C115" i="65" s="1"/>
  <c r="X115" i="65" s="1"/>
  <c r="W118" i="62"/>
  <c r="G118" i="62" s="1"/>
  <c r="D118" i="65" s="1"/>
  <c r="Z127" i="62"/>
  <c r="J127" i="62" s="1"/>
  <c r="G127" i="65" s="1"/>
  <c r="Y128" i="62"/>
  <c r="I128" i="62" s="1"/>
  <c r="F128" i="65" s="1"/>
  <c r="X129" i="62"/>
  <c r="H129" i="62" s="1"/>
  <c r="E129" i="65" s="1"/>
  <c r="W130" i="62"/>
  <c r="G130" i="62" s="1"/>
  <c r="D130" i="65" s="1"/>
  <c r="V131" i="62"/>
  <c r="F131" i="62" s="1"/>
  <c r="C131" i="65" s="1"/>
  <c r="X131" i="65" s="1"/>
  <c r="Z133" i="62"/>
  <c r="J133" i="62" s="1"/>
  <c r="G133" i="65" s="1"/>
  <c r="W134" i="62"/>
  <c r="G134" i="62" s="1"/>
  <c r="D134" i="65" s="1"/>
  <c r="Z136" i="62"/>
  <c r="J136" i="62" s="1"/>
  <c r="G136" i="65" s="1"/>
  <c r="X137" i="62"/>
  <c r="H137" i="62" s="1"/>
  <c r="E137" i="65" s="1"/>
  <c r="W138" i="62"/>
  <c r="G138" i="62" s="1"/>
  <c r="D138" i="65" s="1"/>
  <c r="V139" i="62"/>
  <c r="F139" i="62" s="1"/>
  <c r="C139" i="65" s="1"/>
  <c r="X139" i="65" s="1"/>
  <c r="Z140" i="62"/>
  <c r="J140" i="62" s="1"/>
  <c r="G140" i="65" s="1"/>
  <c r="Y141" i="62"/>
  <c r="I141" i="62" s="1"/>
  <c r="F141" i="65" s="1"/>
  <c r="X142" i="62"/>
  <c r="H142" i="62" s="1"/>
  <c r="E142" i="65" s="1"/>
  <c r="Y144" i="62"/>
  <c r="I144" i="62" s="1"/>
  <c r="F144" i="65" s="1"/>
  <c r="X145" i="62"/>
  <c r="H145" i="62" s="1"/>
  <c r="E145" i="65" s="1"/>
  <c r="Z147" i="62"/>
  <c r="J147" i="62" s="1"/>
  <c r="G147" i="65" s="1"/>
  <c r="Z148" i="62"/>
  <c r="J148" i="62" s="1"/>
  <c r="G148" i="65" s="1"/>
  <c r="Z149" i="62"/>
  <c r="J149" i="62" s="1"/>
  <c r="G149" i="65" s="1"/>
  <c r="Z150" i="62"/>
  <c r="J150" i="62" s="1"/>
  <c r="G150" i="65" s="1"/>
  <c r="Y151" i="62"/>
  <c r="I151" i="62" s="1"/>
  <c r="F151" i="65" s="1"/>
  <c r="Y152" i="62"/>
  <c r="I152" i="62" s="1"/>
  <c r="F152" i="65" s="1"/>
  <c r="X153" i="62"/>
  <c r="H153" i="62" s="1"/>
  <c r="E153" i="65" s="1"/>
  <c r="W154" i="62"/>
  <c r="G154" i="62" s="1"/>
  <c r="D154" i="65" s="1"/>
  <c r="Z156" i="62"/>
  <c r="J156" i="62" s="1"/>
  <c r="G156" i="65" s="1"/>
  <c r="Y157" i="62"/>
  <c r="I157" i="62" s="1"/>
  <c r="F157" i="65" s="1"/>
  <c r="W158" i="62"/>
  <c r="G158" i="62" s="1"/>
  <c r="D158" i="65" s="1"/>
  <c r="W159" i="62"/>
  <c r="G159" i="62" s="1"/>
  <c r="D159" i="65" s="1"/>
  <c r="V160" i="62"/>
  <c r="F160" i="62" s="1"/>
  <c r="C160" i="65" s="1"/>
  <c r="X160" i="65" s="1"/>
  <c r="V161" i="62"/>
  <c r="F161" i="62" s="1"/>
  <c r="C161" i="65" s="1"/>
  <c r="X161" i="65" s="1"/>
  <c r="Z162" i="62"/>
  <c r="J162" i="62" s="1"/>
  <c r="G162" i="65" s="1"/>
  <c r="Y163" i="62"/>
  <c r="I163" i="62" s="1"/>
  <c r="F163" i="65" s="1"/>
  <c r="Y164" i="62"/>
  <c r="I164" i="62" s="1"/>
  <c r="F164" i="65" s="1"/>
  <c r="V125" i="62"/>
  <c r="F125" i="62" s="1"/>
  <c r="C125" i="65" s="1"/>
  <c r="X125" i="65" s="1"/>
  <c r="V126" i="62"/>
  <c r="F126" i="62" s="1"/>
  <c r="C126" i="65" s="1"/>
  <c r="X126" i="65" s="1"/>
  <c r="Z128" i="62"/>
  <c r="J128" i="62" s="1"/>
  <c r="G128" i="65" s="1"/>
  <c r="Y129" i="62"/>
  <c r="I129" i="62" s="1"/>
  <c r="F129" i="65" s="1"/>
  <c r="X130" i="62"/>
  <c r="H130" i="62" s="1"/>
  <c r="E130" i="65" s="1"/>
  <c r="W131" i="62"/>
  <c r="G131" i="62" s="1"/>
  <c r="D131" i="65" s="1"/>
  <c r="V132" i="62"/>
  <c r="F132" i="62" s="1"/>
  <c r="C132" i="65" s="1"/>
  <c r="X132" i="65" s="1"/>
  <c r="X134" i="62"/>
  <c r="H134" i="62" s="1"/>
  <c r="E134" i="65" s="1"/>
  <c r="V135" i="62"/>
  <c r="F135" i="62" s="1"/>
  <c r="C135" i="65" s="1"/>
  <c r="X135" i="65" s="1"/>
  <c r="Y137" i="62"/>
  <c r="I137" i="62" s="1"/>
  <c r="F137" i="65" s="1"/>
  <c r="X138" i="62"/>
  <c r="H138" i="62" s="1"/>
  <c r="E138" i="65" s="1"/>
  <c r="W139" i="62"/>
  <c r="G139" i="62" s="1"/>
  <c r="D139" i="65" s="1"/>
  <c r="Z141" i="62"/>
  <c r="J141" i="62" s="1"/>
  <c r="G141" i="65" s="1"/>
  <c r="Y142" i="62"/>
  <c r="I142" i="62" s="1"/>
  <c r="F142" i="65" s="1"/>
  <c r="V143" i="62"/>
  <c r="F143" i="62" s="1"/>
  <c r="C143" i="65" s="1"/>
  <c r="X143" i="65" s="1"/>
  <c r="Z144" i="62"/>
  <c r="J144" i="62" s="1"/>
  <c r="G144" i="65" s="1"/>
  <c r="Y145" i="62"/>
  <c r="I145" i="62" s="1"/>
  <c r="F145" i="65" s="1"/>
  <c r="V146" i="62"/>
  <c r="F146" i="62" s="1"/>
  <c r="C146" i="65" s="1"/>
  <c r="X146" i="65" s="1"/>
  <c r="Z151" i="62"/>
  <c r="J151" i="62" s="1"/>
  <c r="G151" i="65" s="1"/>
  <c r="Z152" i="62"/>
  <c r="J152" i="62" s="1"/>
  <c r="G152" i="65" s="1"/>
  <c r="Y153" i="62"/>
  <c r="I153" i="62" s="1"/>
  <c r="F153" i="65" s="1"/>
  <c r="X154" i="62"/>
  <c r="H154" i="62" s="1"/>
  <c r="E154" i="65" s="1"/>
  <c r="V155" i="62"/>
  <c r="F155" i="62" s="1"/>
  <c r="C155" i="65" s="1"/>
  <c r="X155" i="65" s="1"/>
  <c r="Z157" i="62"/>
  <c r="J157" i="62" s="1"/>
  <c r="G157" i="65" s="1"/>
  <c r="X158" i="62"/>
  <c r="H158" i="62" s="1"/>
  <c r="E158" i="65" s="1"/>
  <c r="X159" i="62"/>
  <c r="H159" i="62" s="1"/>
  <c r="E159" i="65" s="1"/>
  <c r="W160" i="62"/>
  <c r="G160" i="62" s="1"/>
  <c r="D160" i="65" s="1"/>
  <c r="W161" i="62"/>
  <c r="G161" i="62" s="1"/>
  <c r="D161" i="65" s="1"/>
  <c r="Z163" i="62"/>
  <c r="J163" i="62" s="1"/>
  <c r="G163" i="65" s="1"/>
  <c r="Z164" i="62"/>
  <c r="J164" i="62" s="1"/>
  <c r="G164" i="65" s="1"/>
  <c r="W125" i="62"/>
  <c r="G125" i="62" s="1"/>
  <c r="D125" i="65" s="1"/>
  <c r="W126" i="62"/>
  <c r="G126" i="62" s="1"/>
  <c r="D126" i="65" s="1"/>
  <c r="V127" i="62"/>
  <c r="F127" i="62" s="1"/>
  <c r="C127" i="65" s="1"/>
  <c r="X127" i="65" s="1"/>
  <c r="Z129" i="62"/>
  <c r="J129" i="62" s="1"/>
  <c r="G129" i="65" s="1"/>
  <c r="Y130" i="62"/>
  <c r="I130" i="62" s="1"/>
  <c r="F130" i="65" s="1"/>
  <c r="X131" i="62"/>
  <c r="H131" i="62" s="1"/>
  <c r="E131" i="65" s="1"/>
  <c r="W132" i="62"/>
  <c r="G132" i="62" s="1"/>
  <c r="D132" i="65" s="1"/>
  <c r="V133" i="62"/>
  <c r="F133" i="62" s="1"/>
  <c r="C133" i="65" s="1"/>
  <c r="X133" i="65" s="1"/>
  <c r="Y134" i="62"/>
  <c r="I134" i="62" s="1"/>
  <c r="F134" i="65" s="1"/>
  <c r="W135" i="62"/>
  <c r="G135" i="62" s="1"/>
  <c r="D135" i="65" s="1"/>
  <c r="V136" i="62"/>
  <c r="F136" i="62" s="1"/>
  <c r="C136" i="65" s="1"/>
  <c r="X136" i="65" s="1"/>
  <c r="Z137" i="62"/>
  <c r="J137" i="62" s="1"/>
  <c r="G137" i="65" s="1"/>
  <c r="Y138" i="62"/>
  <c r="I138" i="62" s="1"/>
  <c r="F138" i="65" s="1"/>
  <c r="X139" i="62"/>
  <c r="H139" i="62" s="1"/>
  <c r="E139" i="65" s="1"/>
  <c r="V140" i="62"/>
  <c r="F140" i="62" s="1"/>
  <c r="C140" i="65" s="1"/>
  <c r="X140" i="65" s="1"/>
  <c r="Z142" i="62"/>
  <c r="J142" i="62" s="1"/>
  <c r="G142" i="65" s="1"/>
  <c r="W143" i="62"/>
  <c r="G143" i="62" s="1"/>
  <c r="D143" i="65" s="1"/>
  <c r="Z145" i="62"/>
  <c r="J145" i="62" s="1"/>
  <c r="G145" i="65" s="1"/>
  <c r="W146" i="62"/>
  <c r="G146" i="62" s="1"/>
  <c r="D146" i="65" s="1"/>
  <c r="V147" i="62"/>
  <c r="F147" i="62" s="1"/>
  <c r="C147" i="65" s="1"/>
  <c r="X147" i="65" s="1"/>
  <c r="V148" i="62"/>
  <c r="F148" i="62" s="1"/>
  <c r="C148" i="65" s="1"/>
  <c r="X148" i="65" s="1"/>
  <c r="V149" i="62"/>
  <c r="F149" i="62" s="1"/>
  <c r="C149" i="65" s="1"/>
  <c r="X149" i="65" s="1"/>
  <c r="V150" i="62"/>
  <c r="F150" i="62" s="1"/>
  <c r="C150" i="65" s="1"/>
  <c r="X150" i="65" s="1"/>
  <c r="Z153" i="62"/>
  <c r="J153" i="62" s="1"/>
  <c r="G153" i="65" s="1"/>
  <c r="Y154" i="62"/>
  <c r="I154" i="62" s="1"/>
  <c r="F154" i="65" s="1"/>
  <c r="W155" i="62"/>
  <c r="G155" i="62" s="1"/>
  <c r="D155" i="65" s="1"/>
  <c r="V156" i="62"/>
  <c r="F156" i="62" s="1"/>
  <c r="C156" i="65" s="1"/>
  <c r="X156" i="65" s="1"/>
  <c r="Y158" i="62"/>
  <c r="I158" i="62" s="1"/>
  <c r="F158" i="65" s="1"/>
  <c r="Y159" i="62"/>
  <c r="I159" i="62" s="1"/>
  <c r="F159" i="65" s="1"/>
  <c r="X160" i="62"/>
  <c r="H160" i="62" s="1"/>
  <c r="E160" i="65" s="1"/>
  <c r="X161" i="62"/>
  <c r="H161" i="62" s="1"/>
  <c r="E161" i="65" s="1"/>
  <c r="V162" i="62"/>
  <c r="F162" i="62" s="1"/>
  <c r="C162" i="65" s="1"/>
  <c r="X162" i="65" s="1"/>
  <c r="X125" i="62"/>
  <c r="H125" i="62" s="1"/>
  <c r="E125" i="65" s="1"/>
  <c r="X126" i="62"/>
  <c r="H126" i="62" s="1"/>
  <c r="E126" i="65" s="1"/>
  <c r="W127" i="62"/>
  <c r="G127" i="62" s="1"/>
  <c r="D127" i="65" s="1"/>
  <c r="V128" i="62"/>
  <c r="F128" i="62" s="1"/>
  <c r="C128" i="65" s="1"/>
  <c r="X128" i="65" s="1"/>
  <c r="Z130" i="62"/>
  <c r="J130" i="62" s="1"/>
  <c r="G130" i="65" s="1"/>
  <c r="Y131" i="62"/>
  <c r="I131" i="62" s="1"/>
  <c r="F131" i="65" s="1"/>
  <c r="X132" i="62"/>
  <c r="H132" i="62" s="1"/>
  <c r="E132" i="65" s="1"/>
  <c r="W133" i="62"/>
  <c r="G133" i="62" s="1"/>
  <c r="D133" i="65" s="1"/>
  <c r="Z134" i="62"/>
  <c r="J134" i="62" s="1"/>
  <c r="G134" i="65" s="1"/>
  <c r="X135" i="62"/>
  <c r="H135" i="62" s="1"/>
  <c r="E135" i="65" s="1"/>
  <c r="W136" i="62"/>
  <c r="G136" i="62" s="1"/>
  <c r="D136" i="65" s="1"/>
  <c r="Z138" i="62"/>
  <c r="J138" i="62" s="1"/>
  <c r="G138" i="65" s="1"/>
  <c r="Y139" i="62"/>
  <c r="I139" i="62" s="1"/>
  <c r="F139" i="65" s="1"/>
  <c r="W140" i="62"/>
  <c r="G140" i="62" s="1"/>
  <c r="D140" i="65" s="1"/>
  <c r="V141" i="62"/>
  <c r="F141" i="62" s="1"/>
  <c r="C141" i="65" s="1"/>
  <c r="X141" i="65" s="1"/>
  <c r="X143" i="62"/>
  <c r="H143" i="62" s="1"/>
  <c r="E143" i="65" s="1"/>
  <c r="V144" i="62"/>
  <c r="F144" i="62" s="1"/>
  <c r="C144" i="65" s="1"/>
  <c r="X144" i="65" s="1"/>
  <c r="X146" i="62"/>
  <c r="H146" i="62" s="1"/>
  <c r="E146" i="65" s="1"/>
  <c r="W147" i="62"/>
  <c r="G147" i="62" s="1"/>
  <c r="D147" i="65" s="1"/>
  <c r="W148" i="62"/>
  <c r="G148" i="62" s="1"/>
  <c r="D148" i="65" s="1"/>
  <c r="W149" i="62"/>
  <c r="G149" i="62" s="1"/>
  <c r="D149" i="65" s="1"/>
  <c r="W150" i="62"/>
  <c r="G150" i="62" s="1"/>
  <c r="D150" i="65" s="1"/>
  <c r="V151" i="62"/>
  <c r="F151" i="62" s="1"/>
  <c r="C151" i="65" s="1"/>
  <c r="X151" i="65" s="1"/>
  <c r="V152" i="62"/>
  <c r="F152" i="62" s="1"/>
  <c r="C152" i="65" s="1"/>
  <c r="X152" i="65" s="1"/>
  <c r="Z154" i="62"/>
  <c r="J154" i="62" s="1"/>
  <c r="G154" i="65" s="1"/>
  <c r="X155" i="62"/>
  <c r="H155" i="62" s="1"/>
  <c r="E155" i="65" s="1"/>
  <c r="W156" i="62"/>
  <c r="G156" i="62" s="1"/>
  <c r="D156" i="65" s="1"/>
  <c r="V157" i="62"/>
  <c r="F157" i="62" s="1"/>
  <c r="C157" i="65" s="1"/>
  <c r="X157" i="65" s="1"/>
  <c r="Z158" i="62"/>
  <c r="J158" i="62" s="1"/>
  <c r="G158" i="65" s="1"/>
  <c r="Z159" i="62"/>
  <c r="J159" i="62" s="1"/>
  <c r="G159" i="65" s="1"/>
  <c r="Y160" i="62"/>
  <c r="I160" i="62" s="1"/>
  <c r="F160" i="65" s="1"/>
  <c r="Y161" i="62"/>
  <c r="I161" i="62" s="1"/>
  <c r="F161" i="65" s="1"/>
  <c r="W162" i="62"/>
  <c r="G162" i="62" s="1"/>
  <c r="D162" i="65" s="1"/>
  <c r="V163" i="62"/>
  <c r="F163" i="62" s="1"/>
  <c r="C163" i="65" s="1"/>
  <c r="X163" i="65" s="1"/>
  <c r="V164" i="62"/>
  <c r="F164" i="62" s="1"/>
  <c r="C164" i="65" s="1"/>
  <c r="X164" i="65" s="1"/>
  <c r="Y125" i="62"/>
  <c r="I125" i="62" s="1"/>
  <c r="F125" i="65" s="1"/>
  <c r="Y126" i="62"/>
  <c r="I126" i="62" s="1"/>
  <c r="F126" i="65" s="1"/>
  <c r="X127" i="62"/>
  <c r="H127" i="62" s="1"/>
  <c r="E127" i="65" s="1"/>
  <c r="W128" i="62"/>
  <c r="G128" i="62" s="1"/>
  <c r="D128" i="65" s="1"/>
  <c r="V129" i="62"/>
  <c r="F129" i="62" s="1"/>
  <c r="C129" i="65" s="1"/>
  <c r="X129" i="65" s="1"/>
  <c r="Z131" i="62"/>
  <c r="J131" i="62" s="1"/>
  <c r="G131" i="65" s="1"/>
  <c r="Y132" i="62"/>
  <c r="I132" i="62" s="1"/>
  <c r="F132" i="65" s="1"/>
  <c r="X133" i="62"/>
  <c r="H133" i="62" s="1"/>
  <c r="E133" i="65" s="1"/>
  <c r="Y135" i="62"/>
  <c r="I135" i="62" s="1"/>
  <c r="F135" i="65" s="1"/>
  <c r="X136" i="62"/>
  <c r="H136" i="62" s="1"/>
  <c r="E136" i="65" s="1"/>
  <c r="V137" i="62"/>
  <c r="F137" i="62" s="1"/>
  <c r="C137" i="65" s="1"/>
  <c r="X137" i="65" s="1"/>
  <c r="Z139" i="62"/>
  <c r="J139" i="62" s="1"/>
  <c r="G139" i="65" s="1"/>
  <c r="X140" i="62"/>
  <c r="H140" i="62" s="1"/>
  <c r="E140" i="65" s="1"/>
  <c r="W141" i="62"/>
  <c r="G141" i="62" s="1"/>
  <c r="D141" i="65" s="1"/>
  <c r="V142" i="62"/>
  <c r="F142" i="62" s="1"/>
  <c r="C142" i="65" s="1"/>
  <c r="X142" i="65" s="1"/>
  <c r="Y143" i="62"/>
  <c r="I143" i="62" s="1"/>
  <c r="F143" i="65" s="1"/>
  <c r="W144" i="62"/>
  <c r="G144" i="62" s="1"/>
  <c r="D144" i="65" s="1"/>
  <c r="V145" i="62"/>
  <c r="F145" i="62" s="1"/>
  <c r="C145" i="65" s="1"/>
  <c r="X145" i="65" s="1"/>
  <c r="Y146" i="62"/>
  <c r="I146" i="62" s="1"/>
  <c r="F146" i="65" s="1"/>
  <c r="X147" i="62"/>
  <c r="H147" i="62" s="1"/>
  <c r="E147" i="65" s="1"/>
  <c r="X148" i="62"/>
  <c r="H148" i="62" s="1"/>
  <c r="E148" i="65" s="1"/>
  <c r="X149" i="62"/>
  <c r="H149" i="62" s="1"/>
  <c r="E149" i="65" s="1"/>
  <c r="X150" i="62"/>
  <c r="H150" i="62" s="1"/>
  <c r="E150" i="65" s="1"/>
  <c r="W151" i="62"/>
  <c r="G151" i="62" s="1"/>
  <c r="D151" i="65" s="1"/>
  <c r="W152" i="62"/>
  <c r="G152" i="62" s="1"/>
  <c r="D152" i="65" s="1"/>
  <c r="V153" i="62"/>
  <c r="F153" i="62" s="1"/>
  <c r="C153" i="65" s="1"/>
  <c r="X153" i="65" s="1"/>
  <c r="Y155" i="62"/>
  <c r="I155" i="62" s="1"/>
  <c r="F155" i="65" s="1"/>
  <c r="X156" i="62"/>
  <c r="H156" i="62" s="1"/>
  <c r="E156" i="65" s="1"/>
  <c r="W157" i="62"/>
  <c r="G157" i="62" s="1"/>
  <c r="D157" i="65" s="1"/>
  <c r="Z160" i="62"/>
  <c r="J160" i="62" s="1"/>
  <c r="G160" i="65" s="1"/>
  <c r="Z161" i="62"/>
  <c r="J161" i="62" s="1"/>
  <c r="G161" i="65" s="1"/>
  <c r="X162" i="62"/>
  <c r="H162" i="62" s="1"/>
  <c r="E162" i="65" s="1"/>
  <c r="W163" i="62"/>
  <c r="G163" i="62" s="1"/>
  <c r="D163" i="65" s="1"/>
  <c r="W164" i="62"/>
  <c r="G164" i="62" s="1"/>
  <c r="D164" i="65" s="1"/>
  <c r="V130" i="62"/>
  <c r="F130" i="62" s="1"/>
  <c r="C130" i="65" s="1"/>
  <c r="X130" i="65" s="1"/>
  <c r="X144" i="62"/>
  <c r="H144" i="62" s="1"/>
  <c r="E144" i="65" s="1"/>
  <c r="Y149" i="62"/>
  <c r="I149" i="62" s="1"/>
  <c r="F149" i="65" s="1"/>
  <c r="Z125" i="62"/>
  <c r="J125" i="62" s="1"/>
  <c r="G125" i="65" s="1"/>
  <c r="Z135" i="62"/>
  <c r="J135" i="62" s="1"/>
  <c r="G135" i="65" s="1"/>
  <c r="Y140" i="62"/>
  <c r="I140" i="62" s="1"/>
  <c r="F140" i="65" s="1"/>
  <c r="W145" i="62"/>
  <c r="G145" i="62" s="1"/>
  <c r="D145" i="65" s="1"/>
  <c r="Y150" i="62"/>
  <c r="I150" i="62" s="1"/>
  <c r="F150" i="65" s="1"/>
  <c r="Z155" i="62"/>
  <c r="J155" i="62" s="1"/>
  <c r="G155" i="65" s="1"/>
  <c r="Z126" i="62"/>
  <c r="J126" i="62" s="1"/>
  <c r="G126" i="65" s="1"/>
  <c r="Y136" i="62"/>
  <c r="I136" i="62" s="1"/>
  <c r="F136" i="65" s="1"/>
  <c r="X141" i="62"/>
  <c r="H141" i="62" s="1"/>
  <c r="E141" i="65" s="1"/>
  <c r="X151" i="62"/>
  <c r="H151" i="62" s="1"/>
  <c r="E151" i="65" s="1"/>
  <c r="Y156" i="62"/>
  <c r="I156" i="62" s="1"/>
  <c r="F156" i="65" s="1"/>
  <c r="Y127" i="62"/>
  <c r="I127" i="62" s="1"/>
  <c r="F127" i="65" s="1"/>
  <c r="Z132" i="62"/>
  <c r="J132" i="62" s="1"/>
  <c r="G132" i="65" s="1"/>
  <c r="W137" i="62"/>
  <c r="G137" i="62" s="1"/>
  <c r="D137" i="65" s="1"/>
  <c r="W142" i="62"/>
  <c r="G142" i="62" s="1"/>
  <c r="D142" i="65" s="1"/>
  <c r="Z146" i="62"/>
  <c r="J146" i="62" s="1"/>
  <c r="G146" i="65" s="1"/>
  <c r="X152" i="62"/>
  <c r="H152" i="62" s="1"/>
  <c r="E152" i="65" s="1"/>
  <c r="X157" i="62"/>
  <c r="H157" i="62" s="1"/>
  <c r="E157" i="65" s="1"/>
  <c r="Y162" i="62"/>
  <c r="I162" i="62" s="1"/>
  <c r="F162" i="65" s="1"/>
  <c r="X128" i="62"/>
  <c r="H128" i="62" s="1"/>
  <c r="E128" i="65" s="1"/>
  <c r="Y133" i="62"/>
  <c r="I133" i="62" s="1"/>
  <c r="F133" i="65" s="1"/>
  <c r="V138" i="62"/>
  <c r="F138" i="62" s="1"/>
  <c r="C138" i="65" s="1"/>
  <c r="X138" i="65" s="1"/>
  <c r="Y147" i="62"/>
  <c r="I147" i="62" s="1"/>
  <c r="F147" i="65" s="1"/>
  <c r="W153" i="62"/>
  <c r="G153" i="62" s="1"/>
  <c r="D153" i="65" s="1"/>
  <c r="V158" i="62"/>
  <c r="F158" i="62" s="1"/>
  <c r="C158" i="65" s="1"/>
  <c r="X158" i="65" s="1"/>
  <c r="X163" i="62"/>
  <c r="H163" i="62" s="1"/>
  <c r="E163" i="65" s="1"/>
  <c r="V154" i="62"/>
  <c r="F154" i="62" s="1"/>
  <c r="C154" i="65" s="1"/>
  <c r="X154" i="65" s="1"/>
  <c r="W129" i="62"/>
  <c r="G129" i="62" s="1"/>
  <c r="D129" i="65" s="1"/>
  <c r="V159" i="62"/>
  <c r="F159" i="62" s="1"/>
  <c r="C159" i="65" s="1"/>
  <c r="X159" i="65" s="1"/>
  <c r="V134" i="62"/>
  <c r="F134" i="62" s="1"/>
  <c r="C134" i="65" s="1"/>
  <c r="X134" i="65" s="1"/>
  <c r="X164" i="62"/>
  <c r="H164" i="62" s="1"/>
  <c r="E164" i="65" s="1"/>
  <c r="Z143" i="62"/>
  <c r="J143" i="62" s="1"/>
  <c r="G143" i="65" s="1"/>
  <c r="Y148" i="62"/>
  <c r="I148" i="62" s="1"/>
  <c r="F148" i="65" s="1"/>
  <c r="Z111" i="62"/>
  <c r="J111" i="62" s="1"/>
  <c r="G111" i="65" s="1"/>
  <c r="Y124" i="62"/>
  <c r="I124" i="62" s="1"/>
  <c r="F124" i="65" s="1"/>
  <c r="X105" i="62"/>
  <c r="H105" i="62" s="1"/>
  <c r="E105" i="65" s="1"/>
  <c r="V123" i="62"/>
  <c r="F123" i="62" s="1"/>
  <c r="C123" i="65" s="1"/>
  <c r="X123" i="65" s="1"/>
  <c r="X121" i="62"/>
  <c r="H121" i="62" s="1"/>
  <c r="E121" i="65" s="1"/>
  <c r="W106" i="62"/>
  <c r="G106" i="62" s="1"/>
  <c r="D106" i="65" s="1"/>
  <c r="W110" i="62"/>
  <c r="G110" i="62" s="1"/>
  <c r="D110" i="65" s="1"/>
  <c r="Y116" i="62"/>
  <c r="I116" i="62" s="1"/>
  <c r="F116" i="65" s="1"/>
  <c r="Y108" i="62"/>
  <c r="I108" i="62" s="1"/>
  <c r="F108" i="65" s="1"/>
  <c r="AE15" i="35"/>
  <c r="AE14" i="35"/>
  <c r="AE10" i="35"/>
  <c r="AD12" i="35"/>
  <c r="Q16" i="66"/>
  <c r="Q19" i="66"/>
  <c r="Z119" i="62"/>
  <c r="J119" i="62" s="1"/>
  <c r="G119" i="65" s="1"/>
  <c r="V107" i="62"/>
  <c r="F107" i="62" s="1"/>
  <c r="C107" i="65" s="1"/>
  <c r="X107" i="65" s="1"/>
  <c r="N27" i="66"/>
  <c r="Q17" i="66"/>
  <c r="N30" i="66"/>
  <c r="N31" i="66"/>
  <c r="J8" i="66"/>
  <c r="P10" i="66" s="1"/>
  <c r="N29" i="66"/>
  <c r="N38" i="66"/>
  <c r="N37" i="66"/>
  <c r="J19" i="66"/>
  <c r="N35" i="66"/>
  <c r="J17" i="66"/>
  <c r="J15" i="66"/>
  <c r="N34" i="66"/>
  <c r="J14" i="66"/>
  <c r="N33" i="66"/>
  <c r="N32" i="66"/>
  <c r="Y123" i="62"/>
  <c r="I123" i="62" s="1"/>
  <c r="F123" i="65" s="1"/>
  <c r="V122" i="62"/>
  <c r="F122" i="62" s="1"/>
  <c r="C122" i="65" s="1"/>
  <c r="X122" i="65" s="1"/>
  <c r="X120" i="62"/>
  <c r="H120" i="62" s="1"/>
  <c r="E120" i="65" s="1"/>
  <c r="Z118" i="62"/>
  <c r="J118" i="62" s="1"/>
  <c r="G118" i="65" s="1"/>
  <c r="W117" i="62"/>
  <c r="G117" i="62" s="1"/>
  <c r="D117" i="65" s="1"/>
  <c r="Y115" i="62"/>
  <c r="I115" i="62" s="1"/>
  <c r="F115" i="65" s="1"/>
  <c r="V114" i="62"/>
  <c r="F114" i="62" s="1"/>
  <c r="C114" i="65" s="1"/>
  <c r="X114" i="65" s="1"/>
  <c r="X112" i="62"/>
  <c r="H112" i="62" s="1"/>
  <c r="E112" i="65" s="1"/>
  <c r="Z110" i="62"/>
  <c r="J110" i="62" s="1"/>
  <c r="G110" i="65" s="1"/>
  <c r="W109" i="62"/>
  <c r="G109" i="62" s="1"/>
  <c r="D109" i="65" s="1"/>
  <c r="Y107" i="62"/>
  <c r="I107" i="62" s="1"/>
  <c r="F107" i="65" s="1"/>
  <c r="V106" i="62"/>
  <c r="F106" i="62" s="1"/>
  <c r="C106" i="65" s="1"/>
  <c r="X106" i="65" s="1"/>
  <c r="X123" i="62"/>
  <c r="H123" i="62" s="1"/>
  <c r="E123" i="65" s="1"/>
  <c r="Z121" i="62"/>
  <c r="J121" i="62" s="1"/>
  <c r="G121" i="65" s="1"/>
  <c r="W120" i="62"/>
  <c r="G120" i="62" s="1"/>
  <c r="D120" i="65" s="1"/>
  <c r="Y118" i="62"/>
  <c r="I118" i="62" s="1"/>
  <c r="F118" i="65" s="1"/>
  <c r="V117" i="62"/>
  <c r="F117" i="62" s="1"/>
  <c r="C117" i="65" s="1"/>
  <c r="X117" i="65" s="1"/>
  <c r="X115" i="62"/>
  <c r="H115" i="62" s="1"/>
  <c r="E115" i="65" s="1"/>
  <c r="Z113" i="62"/>
  <c r="J113" i="62" s="1"/>
  <c r="G113" i="65" s="1"/>
  <c r="W112" i="62"/>
  <c r="G112" i="62" s="1"/>
  <c r="D112" i="65" s="1"/>
  <c r="Y110" i="62"/>
  <c r="I110" i="62" s="1"/>
  <c r="F110" i="65" s="1"/>
  <c r="V109" i="62"/>
  <c r="F109" i="62" s="1"/>
  <c r="C109" i="65" s="1"/>
  <c r="X109" i="65" s="1"/>
  <c r="X107" i="62"/>
  <c r="H107" i="62" s="1"/>
  <c r="E107" i="65" s="1"/>
  <c r="Z105" i="62"/>
  <c r="J105" i="62" s="1"/>
  <c r="G105" i="65" s="1"/>
  <c r="Z124" i="62"/>
  <c r="J124" i="62" s="1"/>
  <c r="G124" i="65" s="1"/>
  <c r="W123" i="62"/>
  <c r="G123" i="62" s="1"/>
  <c r="D123" i="65" s="1"/>
  <c r="Y121" i="62"/>
  <c r="I121" i="62" s="1"/>
  <c r="F121" i="65" s="1"/>
  <c r="V120" i="62"/>
  <c r="F120" i="62" s="1"/>
  <c r="C120" i="65" s="1"/>
  <c r="X120" i="65" s="1"/>
  <c r="X118" i="62"/>
  <c r="H118" i="62" s="1"/>
  <c r="E118" i="65" s="1"/>
  <c r="Z116" i="62"/>
  <c r="J116" i="62" s="1"/>
  <c r="G116" i="65" s="1"/>
  <c r="W115" i="62"/>
  <c r="G115" i="62" s="1"/>
  <c r="D115" i="65" s="1"/>
  <c r="Y113" i="62"/>
  <c r="I113" i="62" s="1"/>
  <c r="F113" i="65" s="1"/>
  <c r="V112" i="62"/>
  <c r="F112" i="62" s="1"/>
  <c r="C112" i="65" s="1"/>
  <c r="X112" i="65" s="1"/>
  <c r="X110" i="62"/>
  <c r="H110" i="62" s="1"/>
  <c r="E110" i="65" s="1"/>
  <c r="Z108" i="62"/>
  <c r="J108" i="62" s="1"/>
  <c r="G108" i="65" s="1"/>
  <c r="W107" i="62"/>
  <c r="G107" i="62" s="1"/>
  <c r="D107" i="65" s="1"/>
  <c r="Y105" i="62"/>
  <c r="I105" i="62" s="1"/>
  <c r="F105" i="65" s="1"/>
  <c r="X124" i="62"/>
  <c r="H124" i="62" s="1"/>
  <c r="E124" i="65" s="1"/>
  <c r="Z122" i="62"/>
  <c r="J122" i="62" s="1"/>
  <c r="G122" i="65" s="1"/>
  <c r="W121" i="62"/>
  <c r="G121" i="62" s="1"/>
  <c r="D121" i="65" s="1"/>
  <c r="Y119" i="62"/>
  <c r="I119" i="62" s="1"/>
  <c r="F119" i="65" s="1"/>
  <c r="V118" i="62"/>
  <c r="F118" i="62" s="1"/>
  <c r="C118" i="65" s="1"/>
  <c r="X118" i="65" s="1"/>
  <c r="X116" i="62"/>
  <c r="H116" i="62" s="1"/>
  <c r="E116" i="65" s="1"/>
  <c r="Z114" i="62"/>
  <c r="J114" i="62" s="1"/>
  <c r="G114" i="65" s="1"/>
  <c r="W113" i="62"/>
  <c r="G113" i="62" s="1"/>
  <c r="D113" i="65" s="1"/>
  <c r="Y111" i="62"/>
  <c r="I111" i="62" s="1"/>
  <c r="F111" i="65" s="1"/>
  <c r="V110" i="62"/>
  <c r="F110" i="62" s="1"/>
  <c r="C110" i="65" s="1"/>
  <c r="X110" i="65" s="1"/>
  <c r="X108" i="62"/>
  <c r="H108" i="62" s="1"/>
  <c r="E108" i="65" s="1"/>
  <c r="Z106" i="62"/>
  <c r="J106" i="62" s="1"/>
  <c r="G106" i="65" s="1"/>
  <c r="W105" i="62"/>
  <c r="G105" i="62" s="1"/>
  <c r="D105" i="65" s="1"/>
  <c r="W124" i="62"/>
  <c r="G124" i="62" s="1"/>
  <c r="D124" i="65" s="1"/>
  <c r="Y122" i="62"/>
  <c r="I122" i="62" s="1"/>
  <c r="F122" i="65" s="1"/>
  <c r="V121" i="62"/>
  <c r="F121" i="62" s="1"/>
  <c r="C121" i="65" s="1"/>
  <c r="X121" i="65" s="1"/>
  <c r="X119" i="62"/>
  <c r="H119" i="62" s="1"/>
  <c r="E119" i="65" s="1"/>
  <c r="Z117" i="62"/>
  <c r="J117" i="62" s="1"/>
  <c r="G117" i="65" s="1"/>
  <c r="W116" i="62"/>
  <c r="G116" i="62" s="1"/>
  <c r="D116" i="65" s="1"/>
  <c r="Y114" i="62"/>
  <c r="I114" i="62" s="1"/>
  <c r="F114" i="65" s="1"/>
  <c r="V113" i="62"/>
  <c r="F113" i="62" s="1"/>
  <c r="C113" i="65" s="1"/>
  <c r="X113" i="65" s="1"/>
  <c r="X111" i="62"/>
  <c r="H111" i="62" s="1"/>
  <c r="E111" i="65" s="1"/>
  <c r="Z109" i="62"/>
  <c r="J109" i="62" s="1"/>
  <c r="G109" i="65" s="1"/>
  <c r="W108" i="62"/>
  <c r="G108" i="62" s="1"/>
  <c r="D108" i="65" s="1"/>
  <c r="Y106" i="62"/>
  <c r="I106" i="62" s="1"/>
  <c r="F106" i="65" s="1"/>
  <c r="V105" i="62"/>
  <c r="F105" i="62" s="1"/>
  <c r="C105" i="65" s="1"/>
  <c r="X105" i="65" s="1"/>
  <c r="V124" i="62"/>
  <c r="F124" i="62" s="1"/>
  <c r="C124" i="65" s="1"/>
  <c r="X124" i="65" s="1"/>
  <c r="X122" i="62"/>
  <c r="H122" i="62" s="1"/>
  <c r="E122" i="65" s="1"/>
  <c r="Z120" i="62"/>
  <c r="J120" i="62" s="1"/>
  <c r="G120" i="65" s="1"/>
  <c r="W119" i="62"/>
  <c r="G119" i="62" s="1"/>
  <c r="D119" i="65" s="1"/>
  <c r="Y117" i="62"/>
  <c r="I117" i="62" s="1"/>
  <c r="F117" i="65" s="1"/>
  <c r="V116" i="62"/>
  <c r="F116" i="62" s="1"/>
  <c r="C116" i="65" s="1"/>
  <c r="X116" i="65" s="1"/>
  <c r="X114" i="62"/>
  <c r="H114" i="62" s="1"/>
  <c r="E114" i="65" s="1"/>
  <c r="Z112" i="62"/>
  <c r="J112" i="62" s="1"/>
  <c r="G112" i="65" s="1"/>
  <c r="W111" i="62"/>
  <c r="G111" i="62" s="1"/>
  <c r="D111" i="65" s="1"/>
  <c r="Y109" i="62"/>
  <c r="I109" i="62" s="1"/>
  <c r="F109" i="65" s="1"/>
  <c r="V108" i="62"/>
  <c r="F108" i="62" s="1"/>
  <c r="C108" i="65" s="1"/>
  <c r="X108" i="65" s="1"/>
  <c r="X106" i="62"/>
  <c r="H106" i="62" s="1"/>
  <c r="E106" i="65" s="1"/>
  <c r="Z123" i="62"/>
  <c r="J123" i="62" s="1"/>
  <c r="G123" i="65" s="1"/>
  <c r="W122" i="62"/>
  <c r="G122" i="62" s="1"/>
  <c r="D122" i="65" s="1"/>
  <c r="Y120" i="62"/>
  <c r="I120" i="62" s="1"/>
  <c r="F120" i="65" s="1"/>
  <c r="V119" i="62"/>
  <c r="F119" i="62" s="1"/>
  <c r="C119" i="65" s="1"/>
  <c r="X119" i="65" s="1"/>
  <c r="X117" i="62"/>
  <c r="H117" i="62" s="1"/>
  <c r="E117" i="65" s="1"/>
  <c r="Z115" i="62"/>
  <c r="J115" i="62" s="1"/>
  <c r="G115" i="65" s="1"/>
  <c r="W114" i="62"/>
  <c r="G114" i="62" s="1"/>
  <c r="D114" i="65" s="1"/>
  <c r="Y112" i="62"/>
  <c r="I112" i="62" s="1"/>
  <c r="F112" i="65" s="1"/>
  <c r="V111" i="62"/>
  <c r="F111" i="62" s="1"/>
  <c r="C111" i="65" s="1"/>
  <c r="X111" i="65" s="1"/>
  <c r="X109" i="62"/>
  <c r="H109" i="62" s="1"/>
  <c r="E109" i="65" s="1"/>
  <c r="Z107" i="62"/>
  <c r="J107" i="62" s="1"/>
  <c r="G107" i="65" s="1"/>
  <c r="X7" i="64"/>
  <c r="CB7" i="64" s="1"/>
  <c r="T7" i="64"/>
  <c r="BX7" i="64" s="1"/>
  <c r="BX8" i="64"/>
  <c r="AE12" i="35"/>
  <c r="AE11" i="35"/>
  <c r="AD9" i="35"/>
  <c r="AD11" i="35"/>
  <c r="AE8" i="35"/>
  <c r="AD8" i="35"/>
  <c r="AD10" i="35"/>
  <c r="AD20" i="35"/>
  <c r="AE16" i="35"/>
  <c r="AD13" i="35"/>
  <c r="AD15" i="35"/>
  <c r="AD14" i="35"/>
  <c r="AD22" i="35"/>
  <c r="AE18" i="35"/>
  <c r="AD17" i="35"/>
  <c r="AD18" i="35"/>
  <c r="AD19" i="35"/>
  <c r="H9" i="66"/>
  <c r="G9" i="66" s="1"/>
  <c r="P6" i="66"/>
  <c r="P7" i="66"/>
  <c r="P11" i="66"/>
  <c r="N28" i="66"/>
  <c r="Q18" i="66"/>
  <c r="N36" i="66"/>
  <c r="P16" i="66" l="1"/>
  <c r="P14" i="66"/>
  <c r="P15" i="66"/>
  <c r="P13" i="66"/>
  <c r="AB117" i="64"/>
  <c r="CF117" i="64"/>
  <c r="AA127" i="64"/>
  <c r="CE127" i="64"/>
  <c r="CF124" i="64"/>
  <c r="AB124" i="64"/>
  <c r="AA112" i="64"/>
  <c r="CE112" i="64"/>
  <c r="CI121" i="64"/>
  <c r="AE121" i="64"/>
  <c r="AB132" i="64"/>
  <c r="CF132" i="64"/>
  <c r="AC154" i="64"/>
  <c r="CG154" i="64"/>
  <c r="AA133" i="64"/>
  <c r="CE133" i="64"/>
  <c r="AB147" i="64"/>
  <c r="CF147" i="64"/>
  <c r="AA132" i="64"/>
  <c r="CE132" i="64"/>
  <c r="CE160" i="64"/>
  <c r="AA160" i="64"/>
  <c r="CG138" i="64"/>
  <c r="AC138" i="64"/>
  <c r="CG163" i="64"/>
  <c r="AC163" i="64"/>
  <c r="CI148" i="64"/>
  <c r="AE148" i="64"/>
  <c r="AC134" i="64"/>
  <c r="CG134" i="64"/>
  <c r="AE160" i="64"/>
  <c r="CI160" i="64"/>
  <c r="CF142" i="64"/>
  <c r="AB142" i="64"/>
  <c r="CH167" i="64"/>
  <c r="AD167" i="64"/>
  <c r="CH154" i="64"/>
  <c r="AD154" i="64"/>
  <c r="AD147" i="64"/>
  <c r="CH147" i="64"/>
  <c r="CG140" i="64"/>
  <c r="AC140" i="64"/>
  <c r="AE118" i="64"/>
  <c r="CI118" i="64"/>
  <c r="CE119" i="64"/>
  <c r="AA119" i="64"/>
  <c r="AD117" i="64"/>
  <c r="CH117" i="64"/>
  <c r="CF116" i="64"/>
  <c r="AB116" i="64"/>
  <c r="CE115" i="64"/>
  <c r="AA115" i="64"/>
  <c r="AB123" i="64"/>
  <c r="CF123" i="64"/>
  <c r="AE113" i="64"/>
  <c r="CI113" i="64"/>
  <c r="AD151" i="64"/>
  <c r="CH151" i="64"/>
  <c r="AD136" i="64"/>
  <c r="CH136" i="64"/>
  <c r="AD143" i="64"/>
  <c r="CH143" i="64"/>
  <c r="CG159" i="64"/>
  <c r="AC159" i="64"/>
  <c r="AD146" i="64"/>
  <c r="CH146" i="64"/>
  <c r="AB131" i="64"/>
  <c r="CF131" i="64"/>
  <c r="AB159" i="64"/>
  <c r="CF159" i="64"/>
  <c r="CE144" i="64"/>
  <c r="AA144" i="64"/>
  <c r="CI137" i="64"/>
  <c r="AE137" i="64"/>
  <c r="CH162" i="64"/>
  <c r="AD162" i="64"/>
  <c r="CF146" i="64"/>
  <c r="AB146" i="64"/>
  <c r="AE166" i="64"/>
  <c r="CI166" i="64"/>
  <c r="CH148" i="64"/>
  <c r="AD148" i="64"/>
  <c r="CG133" i="64"/>
  <c r="AC133" i="64"/>
  <c r="CH160" i="64"/>
  <c r="AD160" i="64"/>
  <c r="CG145" i="64"/>
  <c r="AC145" i="64"/>
  <c r="CI139" i="64"/>
  <c r="AE139" i="64"/>
  <c r="CG120" i="64"/>
  <c r="AC120" i="64"/>
  <c r="AD120" i="64"/>
  <c r="CH120" i="64"/>
  <c r="AD109" i="64"/>
  <c r="CH109" i="64"/>
  <c r="CF119" i="64"/>
  <c r="AB119" i="64"/>
  <c r="AB108" i="64"/>
  <c r="CF108" i="64"/>
  <c r="CI117" i="64"/>
  <c r="AE117" i="64"/>
  <c r="CG127" i="64"/>
  <c r="AC127" i="64"/>
  <c r="AD116" i="64"/>
  <c r="CH116" i="64"/>
  <c r="CF126" i="64"/>
  <c r="AB126" i="64"/>
  <c r="CF115" i="64"/>
  <c r="AB115" i="64"/>
  <c r="CI124" i="64"/>
  <c r="AE124" i="64"/>
  <c r="AC115" i="64"/>
  <c r="CG115" i="64"/>
  <c r="CE125" i="64"/>
  <c r="AA125" i="64"/>
  <c r="CE110" i="64"/>
  <c r="AA110" i="64"/>
  <c r="AC124" i="64"/>
  <c r="CG124" i="64"/>
  <c r="AE146" i="64"/>
  <c r="CI146" i="64"/>
  <c r="CG166" i="64"/>
  <c r="AC166" i="64"/>
  <c r="CG131" i="64"/>
  <c r="AC131" i="64"/>
  <c r="CF140" i="64"/>
  <c r="AB140" i="64"/>
  <c r="CH139" i="64"/>
  <c r="AD139" i="64"/>
  <c r="AE138" i="64"/>
  <c r="CI138" i="64"/>
  <c r="CF166" i="64"/>
  <c r="AB166" i="64"/>
  <c r="CH158" i="64"/>
  <c r="AD158" i="64"/>
  <c r="AC151" i="64"/>
  <c r="CG151" i="64"/>
  <c r="AA145" i="64"/>
  <c r="CE145" i="64"/>
  <c r="AD138" i="64"/>
  <c r="CH138" i="64"/>
  <c r="CG130" i="64"/>
  <c r="AC130" i="64"/>
  <c r="AD164" i="64"/>
  <c r="CH164" i="64"/>
  <c r="CG158" i="64"/>
  <c r="AC158" i="64"/>
  <c r="AB151" i="64"/>
  <c r="CF151" i="64"/>
  <c r="AB143" i="64"/>
  <c r="CF143" i="64"/>
  <c r="CF136" i="64"/>
  <c r="AB136" i="64"/>
  <c r="AC129" i="64"/>
  <c r="CG129" i="64"/>
  <c r="CH161" i="64"/>
  <c r="AD161" i="64"/>
  <c r="CE152" i="64"/>
  <c r="AA152" i="64"/>
  <c r="CI145" i="64"/>
  <c r="AE145" i="64"/>
  <c r="CF138" i="64"/>
  <c r="AB138" i="64"/>
  <c r="AE132" i="64"/>
  <c r="CI132" i="64"/>
  <c r="CF164" i="64"/>
  <c r="AB164" i="64"/>
  <c r="AC157" i="64"/>
  <c r="CG157" i="64"/>
  <c r="AE147" i="64"/>
  <c r="CI147" i="64"/>
  <c r="CH140" i="64"/>
  <c r="AD140" i="64"/>
  <c r="AD132" i="64"/>
  <c r="CH132" i="64"/>
  <c r="CI165" i="64"/>
  <c r="AE165" i="64"/>
  <c r="CI159" i="64"/>
  <c r="AE159" i="64"/>
  <c r="AE152" i="64"/>
  <c r="CI152" i="64"/>
  <c r="CH144" i="64"/>
  <c r="AD144" i="64"/>
  <c r="AB137" i="64"/>
  <c r="CF137" i="64"/>
  <c r="CI130" i="64"/>
  <c r="AE130" i="64"/>
  <c r="AC117" i="64"/>
  <c r="CG117" i="64"/>
  <c r="CH125" i="64"/>
  <c r="AD125" i="64"/>
  <c r="CG113" i="64"/>
  <c r="AC113" i="64"/>
  <c r="AD121" i="64"/>
  <c r="CH121" i="64"/>
  <c r="CF113" i="64"/>
  <c r="AB113" i="64"/>
  <c r="CE141" i="64"/>
  <c r="AA141" i="64"/>
  <c r="CF148" i="64"/>
  <c r="AB148" i="64"/>
  <c r="AC153" i="64"/>
  <c r="CG153" i="64"/>
  <c r="AA140" i="64"/>
  <c r="CE140" i="64"/>
  <c r="CE166" i="64"/>
  <c r="AA166" i="64"/>
  <c r="AB153" i="64"/>
  <c r="CF153" i="64"/>
  <c r="CE131" i="64"/>
  <c r="AA131" i="64"/>
  <c r="CI156" i="64"/>
  <c r="AE156" i="64"/>
  <c r="AE140" i="64"/>
  <c r="CI140" i="64"/>
  <c r="AE167" i="64"/>
  <c r="CI167" i="64"/>
  <c r="CE149" i="64"/>
  <c r="AA149" i="64"/>
  <c r="AB134" i="64"/>
  <c r="CF134" i="64"/>
  <c r="AB161" i="64"/>
  <c r="CF161" i="64"/>
  <c r="AC132" i="64"/>
  <c r="CG132" i="64"/>
  <c r="AC109" i="64"/>
  <c r="CG109" i="64"/>
  <c r="AA108" i="64"/>
  <c r="CE108" i="64"/>
  <c r="AB127" i="64"/>
  <c r="CF127" i="64"/>
  <c r="CI125" i="64"/>
  <c r="AE125" i="64"/>
  <c r="CH124" i="64"/>
  <c r="AD124" i="64"/>
  <c r="AD113" i="64"/>
  <c r="CH113" i="64"/>
  <c r="CG123" i="64"/>
  <c r="AC123" i="64"/>
  <c r="AB109" i="64"/>
  <c r="CF109" i="64"/>
  <c r="AA157" i="64"/>
  <c r="CE157" i="64"/>
  <c r="CF145" i="64"/>
  <c r="AB145" i="64"/>
  <c r="CG144" i="64"/>
  <c r="AC144" i="64"/>
  <c r="CF167" i="64"/>
  <c r="AB167" i="64"/>
  <c r="AC152" i="64"/>
  <c r="CG152" i="64"/>
  <c r="CG139" i="64"/>
  <c r="AC139" i="64"/>
  <c r="CF165" i="64"/>
  <c r="AB165" i="64"/>
  <c r="CF152" i="64"/>
  <c r="AB152" i="64"/>
  <c r="CF130" i="64"/>
  <c r="AB130" i="64"/>
  <c r="AA153" i="64"/>
  <c r="CE153" i="64"/>
  <c r="CE139" i="64"/>
  <c r="AA139" i="64"/>
  <c r="AD133" i="64"/>
  <c r="CH133" i="64"/>
  <c r="CE158" i="64"/>
  <c r="AA158" i="64"/>
  <c r="AC141" i="64"/>
  <c r="CG141" i="64"/>
  <c r="CH166" i="64"/>
  <c r="AD166" i="64"/>
  <c r="AE153" i="64"/>
  <c r="CI153" i="64"/>
  <c r="CH131" i="64"/>
  <c r="AD131" i="64"/>
  <c r="AE110" i="64"/>
  <c r="CI110" i="64"/>
  <c r="CE111" i="64"/>
  <c r="AA111" i="64"/>
  <c r="CG112" i="64"/>
  <c r="AC112" i="64"/>
  <c r="AA122" i="64"/>
  <c r="CE122" i="64"/>
  <c r="CH112" i="64"/>
  <c r="AD112" i="64"/>
  <c r="AB122" i="64"/>
  <c r="CF122" i="64"/>
  <c r="AB111" i="64"/>
  <c r="CF111" i="64"/>
  <c r="AE120" i="64"/>
  <c r="CI120" i="64"/>
  <c r="AE109" i="64"/>
  <c r="CI109" i="64"/>
  <c r="AC119" i="64"/>
  <c r="CG119" i="64"/>
  <c r="CH108" i="64"/>
  <c r="AD108" i="64"/>
  <c r="CF118" i="64"/>
  <c r="AB118" i="64"/>
  <c r="CI127" i="64"/>
  <c r="AE127" i="64"/>
  <c r="AE116" i="64"/>
  <c r="CI116" i="64"/>
  <c r="CG126" i="64"/>
  <c r="AC126" i="64"/>
  <c r="CE117" i="64"/>
  <c r="AA117" i="64"/>
  <c r="AD126" i="64"/>
  <c r="CH126" i="64"/>
  <c r="CI122" i="64"/>
  <c r="AE122" i="64"/>
  <c r="AA126" i="64"/>
  <c r="CE126" i="64"/>
  <c r="CG167" i="64"/>
  <c r="AC167" i="64"/>
  <c r="CE161" i="64"/>
  <c r="AA161" i="64"/>
  <c r="CH165" i="64"/>
  <c r="AD165" i="64"/>
  <c r="AE135" i="64"/>
  <c r="CI135" i="64"/>
  <c r="CI129" i="64"/>
  <c r="AE129" i="64"/>
  <c r="CI128" i="64"/>
  <c r="AE128" i="64"/>
  <c r="CG165" i="64"/>
  <c r="AC165" i="64"/>
  <c r="CE156" i="64"/>
  <c r="AA156" i="64"/>
  <c r="CG150" i="64"/>
  <c r="AC150" i="64"/>
  <c r="CF144" i="64"/>
  <c r="AB144" i="64"/>
  <c r="AC136" i="64"/>
  <c r="CG136" i="64"/>
  <c r="AD129" i="64"/>
  <c r="CH129" i="64"/>
  <c r="CH163" i="64"/>
  <c r="AD163" i="64"/>
  <c r="CI157" i="64"/>
  <c r="AE157" i="64"/>
  <c r="AB150" i="64"/>
  <c r="CF150" i="64"/>
  <c r="CH142" i="64"/>
  <c r="AD142" i="64"/>
  <c r="CG135" i="64"/>
  <c r="AC135" i="64"/>
  <c r="CG128" i="64"/>
  <c r="AC128" i="64"/>
  <c r="AA159" i="64"/>
  <c r="CE159" i="64"/>
  <c r="AA151" i="64"/>
  <c r="CE151" i="64"/>
  <c r="AA143" i="64"/>
  <c r="CE143" i="64"/>
  <c r="CH137" i="64"/>
  <c r="AD137" i="64"/>
  <c r="AA130" i="64"/>
  <c r="CE130" i="64"/>
  <c r="AB163" i="64"/>
  <c r="CF163" i="64"/>
  <c r="AD156" i="64"/>
  <c r="CH156" i="64"/>
  <c r="CE146" i="64"/>
  <c r="AA146" i="64"/>
  <c r="CE138" i="64"/>
  <c r="AA138" i="64"/>
  <c r="CI131" i="64"/>
  <c r="AE131" i="64"/>
  <c r="CE164" i="64"/>
  <c r="AA164" i="64"/>
  <c r="AB157" i="64"/>
  <c r="CF157" i="64"/>
  <c r="AE151" i="64"/>
  <c r="CI151" i="64"/>
  <c r="CI143" i="64"/>
  <c r="AE143" i="64"/>
  <c r="CI136" i="64"/>
  <c r="AE136" i="64"/>
  <c r="AB121" i="64"/>
  <c r="CF121" i="64"/>
  <c r="AE126" i="64"/>
  <c r="CI126" i="64"/>
  <c r="CE116" i="64"/>
  <c r="AA116" i="64"/>
  <c r="AD114" i="64"/>
  <c r="CH114" i="64"/>
  <c r="AA123" i="64"/>
  <c r="CE123" i="64"/>
  <c r="AB112" i="64"/>
  <c r="CF112" i="64"/>
  <c r="AE114" i="64"/>
  <c r="CI114" i="64"/>
  <c r="CI149" i="64"/>
  <c r="AE149" i="64"/>
  <c r="CF160" i="64"/>
  <c r="AB160" i="64"/>
  <c r="AC146" i="64"/>
  <c r="CG146" i="64"/>
  <c r="CE114" i="64"/>
  <c r="AA114" i="64"/>
  <c r="CH123" i="64"/>
  <c r="AD123" i="64"/>
  <c r="CF114" i="64"/>
  <c r="AB114" i="64"/>
  <c r="CI123" i="64"/>
  <c r="AE123" i="64"/>
  <c r="AE112" i="64"/>
  <c r="CI112" i="64"/>
  <c r="CG122" i="64"/>
  <c r="AC122" i="64"/>
  <c r="AC111" i="64"/>
  <c r="CG111" i="64"/>
  <c r="CE121" i="64"/>
  <c r="AA121" i="64"/>
  <c r="AB110" i="64"/>
  <c r="CF110" i="64"/>
  <c r="CI119" i="64"/>
  <c r="AE119" i="64"/>
  <c r="CI108" i="64"/>
  <c r="AE108" i="64"/>
  <c r="AC118" i="64"/>
  <c r="CG118" i="64"/>
  <c r="CE109" i="64"/>
  <c r="AA109" i="64"/>
  <c r="CH118" i="64"/>
  <c r="AD118" i="64"/>
  <c r="CH111" i="64"/>
  <c r="AD111" i="64"/>
  <c r="CG108" i="64"/>
  <c r="AC108" i="64"/>
  <c r="CE137" i="64"/>
  <c r="AA137" i="64"/>
  <c r="CF156" i="64"/>
  <c r="AB156" i="64"/>
  <c r="CG160" i="64"/>
  <c r="AC160" i="64"/>
  <c r="AD130" i="64"/>
  <c r="CH130" i="64"/>
  <c r="AE158" i="64"/>
  <c r="CI158" i="64"/>
  <c r="AD152" i="64"/>
  <c r="CH152" i="64"/>
  <c r="CI164" i="64"/>
  <c r="AE164" i="64"/>
  <c r="CF155" i="64"/>
  <c r="AB155" i="64"/>
  <c r="CH149" i="64"/>
  <c r="AD149" i="64"/>
  <c r="CG143" i="64"/>
  <c r="AC143" i="64"/>
  <c r="CH135" i="64"/>
  <c r="AD135" i="64"/>
  <c r="AD128" i="64"/>
  <c r="CH128" i="64"/>
  <c r="AE162" i="64"/>
  <c r="CI162" i="64"/>
  <c r="AA155" i="64"/>
  <c r="CE155" i="64"/>
  <c r="AC149" i="64"/>
  <c r="CG149" i="64"/>
  <c r="CI141" i="64"/>
  <c r="AE141" i="64"/>
  <c r="AD134" i="64"/>
  <c r="CH134" i="64"/>
  <c r="AA165" i="64"/>
  <c r="CE165" i="64"/>
  <c r="CF158" i="64"/>
  <c r="AB158" i="64"/>
  <c r="CE150" i="64"/>
  <c r="AA150" i="64"/>
  <c r="CG142" i="64"/>
  <c r="AC142" i="64"/>
  <c r="AA136" i="64"/>
  <c r="CE136" i="64"/>
  <c r="CF129" i="64"/>
  <c r="AB129" i="64"/>
  <c r="CG162" i="64"/>
  <c r="AC162" i="64"/>
  <c r="CI155" i="64"/>
  <c r="AE155" i="64"/>
  <c r="CH145" i="64"/>
  <c r="AD145" i="64"/>
  <c r="CG137" i="64"/>
  <c r="AC137" i="64"/>
  <c r="CE129" i="64"/>
  <c r="AA129" i="64"/>
  <c r="AA163" i="64"/>
  <c r="CE163" i="64"/>
  <c r="CG156" i="64"/>
  <c r="AC156" i="64"/>
  <c r="CI150" i="64"/>
  <c r="AE150" i="64"/>
  <c r="CE142" i="64"/>
  <c r="AA142" i="64"/>
  <c r="CE134" i="64"/>
  <c r="AA134" i="64"/>
  <c r="CE118" i="64"/>
  <c r="AA118" i="64"/>
  <c r="AD115" i="64"/>
  <c r="CH115" i="64"/>
  <c r="CF125" i="64"/>
  <c r="AB125" i="64"/>
  <c r="AE115" i="64"/>
  <c r="CI115" i="64"/>
  <c r="AC125" i="64"/>
  <c r="CG125" i="64"/>
  <c r="AC114" i="64"/>
  <c r="CG114" i="64"/>
  <c r="AA124" i="64"/>
  <c r="CE124" i="64"/>
  <c r="AA113" i="64"/>
  <c r="CE113" i="64"/>
  <c r="CH122" i="64"/>
  <c r="AD122" i="64"/>
  <c r="CI111" i="64"/>
  <c r="AE111" i="64"/>
  <c r="AC121" i="64"/>
  <c r="CG121" i="64"/>
  <c r="AC110" i="64"/>
  <c r="CG110" i="64"/>
  <c r="CE120" i="64"/>
  <c r="AA120" i="64"/>
  <c r="AD110" i="64"/>
  <c r="CH110" i="64"/>
  <c r="CF120" i="64"/>
  <c r="AB120" i="64"/>
  <c r="CH119" i="64"/>
  <c r="AD119" i="64"/>
  <c r="CH127" i="64"/>
  <c r="AD127" i="64"/>
  <c r="AA162" i="64"/>
  <c r="CE162" i="64"/>
  <c r="CH150" i="64"/>
  <c r="AD150" i="64"/>
  <c r="AC155" i="64"/>
  <c r="CG155" i="64"/>
  <c r="CH159" i="64"/>
  <c r="AD159" i="64"/>
  <c r="AD153" i="64"/>
  <c r="CH153" i="64"/>
  <c r="AC147" i="64"/>
  <c r="CG147" i="64"/>
  <c r="CI163" i="64"/>
  <c r="AE163" i="64"/>
  <c r="AB154" i="64"/>
  <c r="CF154" i="64"/>
  <c r="AA148" i="64"/>
  <c r="CE148" i="64"/>
  <c r="AE142" i="64"/>
  <c r="CI142" i="64"/>
  <c r="AE134" i="64"/>
  <c r="CI134" i="64"/>
  <c r="CE167" i="64"/>
  <c r="AA167" i="64"/>
  <c r="CI161" i="64"/>
  <c r="AE161" i="64"/>
  <c r="CE154" i="64"/>
  <c r="AA154" i="64"/>
  <c r="AA147" i="64"/>
  <c r="CE147" i="64"/>
  <c r="AB139" i="64"/>
  <c r="CF139" i="64"/>
  <c r="CI133" i="64"/>
  <c r="AE133" i="64"/>
  <c r="CG164" i="64"/>
  <c r="AC164" i="64"/>
  <c r="CH157" i="64"/>
  <c r="AD157" i="64"/>
  <c r="AB149" i="64"/>
  <c r="CF149" i="64"/>
  <c r="CH141" i="64"/>
  <c r="AD141" i="64"/>
  <c r="AB135" i="64"/>
  <c r="CF135" i="64"/>
  <c r="CF128" i="64"/>
  <c r="AB128" i="64"/>
  <c r="CG161" i="64"/>
  <c r="AC161" i="64"/>
  <c r="CI154" i="64"/>
  <c r="AE154" i="64"/>
  <c r="AE144" i="64"/>
  <c r="CI144" i="64"/>
  <c r="AA135" i="64"/>
  <c r="CE135" i="64"/>
  <c r="AA128" i="64"/>
  <c r="CE128" i="64"/>
  <c r="CF162" i="64"/>
  <c r="AB162" i="64"/>
  <c r="CH155" i="64"/>
  <c r="AD155" i="64"/>
  <c r="AC148" i="64"/>
  <c r="CG148" i="64"/>
  <c r="AB141" i="64"/>
  <c r="CF141" i="64"/>
  <c r="AB133" i="64"/>
  <c r="CF133" i="64"/>
  <c r="P12" i="66"/>
  <c r="P9" i="66"/>
  <c r="P8" i="66"/>
  <c r="P19" i="66"/>
  <c r="P18" i="66"/>
  <c r="P17" i="66"/>
  <c r="H10" i="66"/>
  <c r="H11" i="66" s="1"/>
  <c r="H45" i="66"/>
  <c r="AI98" i="35"/>
  <c r="AI104" i="35"/>
  <c r="AI108" i="35"/>
  <c r="AE19" i="35"/>
  <c r="AE20" i="35" s="1"/>
  <c r="AE21" i="35" s="1"/>
  <c r="AE22" i="35" s="1"/>
  <c r="AI96" i="35"/>
  <c r="AI114" i="35"/>
  <c r="AI105" i="35"/>
  <c r="AI111" i="35"/>
  <c r="AI94" i="35"/>
  <c r="AI100" i="35"/>
  <c r="AI106" i="35"/>
  <c r="AI109" i="35"/>
  <c r="AI101" i="35"/>
  <c r="AI110" i="35"/>
  <c r="AI102" i="35"/>
  <c r="AI95" i="35"/>
  <c r="AI89" i="35"/>
  <c r="AI90" i="35"/>
  <c r="AI107" i="35"/>
  <c r="AI103" i="35"/>
  <c r="AI88" i="35"/>
  <c r="AI99" i="35"/>
  <c r="AI91" i="35"/>
  <c r="AI97" i="35"/>
  <c r="AI92" i="35"/>
  <c r="AI112" i="35"/>
  <c r="AI113" i="35"/>
  <c r="AI93" i="35"/>
  <c r="AH95" i="35"/>
  <c r="AH110" i="35"/>
  <c r="AH113" i="35"/>
  <c r="AH89" i="35"/>
  <c r="AH92" i="35"/>
  <c r="AH107" i="35"/>
  <c r="AH106" i="35"/>
  <c r="AH109" i="35"/>
  <c r="AH112" i="35"/>
  <c r="AH88" i="35"/>
  <c r="AH91" i="35"/>
  <c r="AH102" i="35"/>
  <c r="AH105" i="35"/>
  <c r="AH108" i="35"/>
  <c r="AH99" i="35"/>
  <c r="AH94" i="35"/>
  <c r="AH97" i="35"/>
  <c r="AH100" i="35"/>
  <c r="AH111" i="35"/>
  <c r="AH114" i="35"/>
  <c r="AH90" i="35"/>
  <c r="AH93" i="35"/>
  <c r="AH96" i="35"/>
  <c r="AH103" i="35"/>
  <c r="AH98" i="35"/>
  <c r="AH101" i="35"/>
  <c r="AH104" i="35"/>
  <c r="G10" i="66" l="1"/>
  <c r="G11" i="66" s="1"/>
  <c r="H12" i="66"/>
  <c r="P5" i="63"/>
  <c r="V5" i="61"/>
  <c r="U5" i="61"/>
  <c r="O5" i="63"/>
  <c r="N5" i="63"/>
  <c r="T5" i="61"/>
  <c r="S5" i="61"/>
  <c r="M5" i="63"/>
  <c r="H13" i="66" l="1"/>
  <c r="H14" i="66" s="1"/>
  <c r="H15" i="66" s="1"/>
  <c r="H16" i="66" s="1"/>
  <c r="H17" i="66" s="1"/>
  <c r="H18" i="66" s="1"/>
  <c r="H19" i="66" s="1"/>
  <c r="G12" i="66"/>
  <c r="H46" i="66"/>
  <c r="L5" i="63"/>
  <c r="R5" i="61"/>
  <c r="S5" i="65"/>
  <c r="BI8" i="64"/>
  <c r="BJ8" i="64"/>
  <c r="T5" i="65"/>
  <c r="U5" i="65"/>
  <c r="BK8" i="64"/>
  <c r="V5" i="65"/>
  <c r="BL8" i="64"/>
  <c r="AH6" i="66"/>
  <c r="AJ9" i="66"/>
  <c r="AJ8" i="66"/>
  <c r="AK10" i="66"/>
  <c r="AL7" i="66"/>
  <c r="AJ10" i="66"/>
  <c r="AK12" i="66"/>
  <c r="AJ6" i="66"/>
  <c r="AH5" i="66"/>
  <c r="AL16" i="66"/>
  <c r="AJ5" i="66"/>
  <c r="AK5" i="66"/>
  <c r="AH9" i="66"/>
  <c r="AI5" i="66"/>
  <c r="AL12" i="66"/>
  <c r="AL8" i="66"/>
  <c r="AL10" i="66"/>
  <c r="AL5" i="66"/>
  <c r="AI8" i="66"/>
  <c r="AK14" i="66"/>
  <c r="AK8" i="66"/>
  <c r="AK6" i="66"/>
  <c r="AL17" i="66"/>
  <c r="AH7" i="66"/>
  <c r="AI9" i="66"/>
  <c r="AI7" i="66"/>
  <c r="AK11" i="66"/>
  <c r="AH8" i="66"/>
  <c r="AL18" i="66"/>
  <c r="AK13" i="66"/>
  <c r="AL9" i="66"/>
  <c r="AL6" i="66"/>
  <c r="AL11" i="66"/>
  <c r="AL14" i="66"/>
  <c r="AJ11" i="66"/>
  <c r="AK9" i="66"/>
  <c r="AI6" i="66"/>
  <c r="AJ7" i="66"/>
  <c r="AI10" i="66"/>
  <c r="AL15" i="66"/>
  <c r="AK7" i="66"/>
  <c r="AL13" i="66"/>
  <c r="G13" i="66" l="1"/>
  <c r="G14" i="66" s="1"/>
  <c r="G15" i="66" s="1"/>
  <c r="G16" i="66" s="1"/>
  <c r="G17" i="66" s="1"/>
  <c r="G18" i="66" s="1"/>
  <c r="G19" i="66" s="1"/>
  <c r="H47" i="66"/>
  <c r="BH8" i="64"/>
  <c r="R5" i="65"/>
  <c r="AA5" i="65" s="1"/>
  <c r="AI12" i="66"/>
  <c r="AJ19" i="66"/>
  <c r="AJ18" i="66"/>
  <c r="AI15" i="66"/>
  <c r="AL27" i="66"/>
  <c r="AH16" i="66"/>
  <c r="AL23" i="66"/>
  <c r="AJ15" i="66"/>
  <c r="AH14" i="66"/>
  <c r="AK19" i="66"/>
  <c r="AK16" i="66"/>
  <c r="AL26" i="66"/>
  <c r="AL22" i="66"/>
  <c r="AL19" i="66"/>
  <c r="AK15" i="66"/>
  <c r="AK21" i="66"/>
  <c r="AK22" i="66"/>
  <c r="AL29" i="66"/>
  <c r="AK23" i="66"/>
  <c r="AI11" i="66"/>
  <c r="AI18" i="66"/>
  <c r="AL24" i="66"/>
  <c r="AL20" i="66"/>
  <c r="AI13" i="66"/>
  <c r="AJ14" i="66"/>
  <c r="AJ20" i="66"/>
  <c r="AH10" i="66"/>
  <c r="AH11" i="66"/>
  <c r="AJ17" i="66"/>
  <c r="AK18" i="66"/>
  <c r="AH15" i="66"/>
  <c r="AK17" i="66"/>
  <c r="AJ13" i="66"/>
  <c r="AH17" i="66"/>
  <c r="AL28" i="66"/>
  <c r="AI16" i="66"/>
  <c r="AJ12" i="66"/>
  <c r="AH12" i="66"/>
  <c r="AL30" i="66"/>
  <c r="AK20" i="66"/>
  <c r="AI17" i="66"/>
  <c r="AL21" i="66"/>
  <c r="AJ16" i="66"/>
  <c r="AL25" i="66"/>
  <c r="AI14" i="66"/>
  <c r="AH13" i="66"/>
  <c r="H48" i="66" l="1"/>
  <c r="BD6" i="61"/>
  <c r="BC81" i="61"/>
  <c r="BC65" i="61"/>
  <c r="BD47" i="61"/>
  <c r="BD25" i="61"/>
  <c r="BA9" i="61"/>
  <c r="BA47" i="61"/>
  <c r="BD75" i="61"/>
  <c r="BA20" i="61"/>
  <c r="BB93" i="61"/>
  <c r="BD20" i="61"/>
  <c r="BB92" i="61"/>
  <c r="AZ88" i="61"/>
  <c r="BA23" i="61"/>
  <c r="BC62" i="61"/>
  <c r="AZ60" i="61"/>
  <c r="BB8" i="61"/>
  <c r="BC70" i="61"/>
  <c r="BC68" i="61"/>
  <c r="BD39" i="61"/>
  <c r="BD92" i="61"/>
  <c r="AZ72" i="61"/>
  <c r="BA44" i="61"/>
  <c r="BB76" i="61"/>
  <c r="BB24" i="61"/>
  <c r="BB61" i="61"/>
  <c r="AZ76" i="61"/>
  <c r="AZ58" i="61"/>
  <c r="BD80" i="61"/>
  <c r="BC91" i="61"/>
  <c r="BA49" i="61"/>
  <c r="BC29" i="61"/>
  <c r="BA101" i="61"/>
  <c r="BC102" i="61"/>
  <c r="BD101" i="61"/>
  <c r="BD37" i="61"/>
  <c r="AZ90" i="61"/>
  <c r="BA33" i="61"/>
  <c r="AZ50" i="61"/>
  <c r="AZ40" i="61"/>
  <c r="BC93" i="61"/>
  <c r="BC25" i="61"/>
  <c r="BD97" i="61"/>
  <c r="BC28" i="61"/>
  <c r="BA87" i="61"/>
  <c r="BB49" i="61"/>
  <c r="AZ45" i="61"/>
  <c r="BB6" i="61"/>
  <c r="BB56" i="61"/>
  <c r="BB16" i="61"/>
  <c r="BB83" i="61"/>
  <c r="BA93" i="61"/>
  <c r="BA39" i="61"/>
  <c r="BC90" i="61"/>
  <c r="BD99" i="61"/>
  <c r="BD96" i="61"/>
  <c r="BA32" i="61"/>
  <c r="BB79" i="61"/>
  <c r="BB46" i="61"/>
  <c r="BD62" i="61"/>
  <c r="BC31" i="61"/>
  <c r="AZ96" i="61"/>
  <c r="AZ92" i="61"/>
  <c r="BC38" i="61"/>
  <c r="BA76" i="61"/>
  <c r="BD14" i="61"/>
  <c r="BA95" i="61"/>
  <c r="AZ14" i="61"/>
  <c r="BB60" i="61"/>
  <c r="AZ82" i="61"/>
  <c r="AZ6" i="61"/>
  <c r="AZ69" i="61"/>
  <c r="AZ21" i="61"/>
  <c r="BD58" i="61"/>
  <c r="BA97" i="61"/>
  <c r="BB26" i="61"/>
  <c r="BD11" i="61"/>
  <c r="BB47" i="61"/>
  <c r="BA91" i="61"/>
  <c r="BB77" i="61"/>
  <c r="BA12" i="61"/>
  <c r="BC57" i="61"/>
  <c r="BA34" i="61"/>
  <c r="BB36" i="61"/>
  <c r="BB37" i="61"/>
  <c r="BB35" i="61"/>
  <c r="BD15" i="61"/>
  <c r="BD86" i="61"/>
  <c r="BB22" i="61"/>
  <c r="AZ24" i="61"/>
  <c r="BC6" i="61"/>
  <c r="AZ12" i="61"/>
  <c r="BD28" i="61"/>
  <c r="BC83" i="61"/>
  <c r="AZ27" i="61"/>
  <c r="BA72" i="61"/>
  <c r="BC76" i="61"/>
  <c r="AZ51" i="61"/>
  <c r="BC42" i="61"/>
  <c r="BA84" i="61"/>
  <c r="AZ49" i="61"/>
  <c r="BA50" i="61"/>
  <c r="BB65" i="61"/>
  <c r="BD66" i="61"/>
  <c r="BB88" i="61"/>
  <c r="BD89" i="61"/>
  <c r="BC100" i="61"/>
  <c r="BB18" i="61"/>
  <c r="BC64" i="61"/>
  <c r="AZ86" i="61"/>
  <c r="BC72" i="61"/>
  <c r="BD9" i="61"/>
  <c r="BD84" i="61"/>
  <c r="BA24" i="61"/>
  <c r="BA99" i="61"/>
  <c r="BA69" i="61"/>
  <c r="BD48" i="61"/>
  <c r="BB82" i="61"/>
  <c r="BC26" i="61"/>
  <c r="BB45" i="61"/>
  <c r="BB10" i="61"/>
  <c r="BC101" i="61"/>
  <c r="BB20" i="61"/>
  <c r="BB62" i="61"/>
  <c r="BD61" i="61"/>
  <c r="AZ93" i="61"/>
  <c r="BD17" i="61"/>
  <c r="BA53" i="61"/>
  <c r="BA73" i="61"/>
  <c r="BB94" i="61"/>
  <c r="BB55" i="61"/>
  <c r="BA7" i="61"/>
  <c r="AZ19" i="61"/>
  <c r="BA13" i="61"/>
  <c r="AZ10" i="61"/>
  <c r="BA27" i="61"/>
  <c r="BD42" i="61"/>
  <c r="BB17" i="61"/>
  <c r="BB81" i="61"/>
  <c r="BA82" i="61"/>
  <c r="AZ81" i="61"/>
  <c r="BD53" i="61"/>
  <c r="BD95" i="61"/>
  <c r="BA81" i="61"/>
  <c r="BB67" i="61"/>
  <c r="BD31" i="61"/>
  <c r="BA51" i="61"/>
  <c r="BC21" i="61"/>
  <c r="AZ48" i="61"/>
  <c r="BD91" i="61"/>
  <c r="BB52" i="61"/>
  <c r="BC92" i="61"/>
  <c r="BD23" i="61"/>
  <c r="BB39" i="61"/>
  <c r="BA98" i="61"/>
  <c r="BD10" i="61"/>
  <c r="BB95" i="61"/>
  <c r="BA85" i="61"/>
  <c r="BB71" i="61"/>
  <c r="BD71" i="61"/>
  <c r="BC22" i="61"/>
  <c r="BD51" i="61"/>
  <c r="BC94" i="61"/>
  <c r="AZ53" i="61"/>
  <c r="BD69" i="61"/>
  <c r="BB14" i="61"/>
  <c r="AZ18" i="61"/>
  <c r="BD22" i="61"/>
  <c r="AZ46" i="61"/>
  <c r="BB90" i="61"/>
  <c r="BB19" i="61"/>
  <c r="AZ91" i="61"/>
  <c r="BC35" i="61"/>
  <c r="AZ63" i="61"/>
  <c r="BB7" i="61"/>
  <c r="BB73" i="61"/>
  <c r="AZ59" i="61"/>
  <c r="BC39" i="61"/>
  <c r="AZ67" i="61"/>
  <c r="BD5" i="61"/>
  <c r="BC8" i="61"/>
  <c r="BD70" i="61"/>
  <c r="BD94" i="61"/>
  <c r="BB80" i="61"/>
  <c r="BA75" i="61"/>
  <c r="BD55" i="61"/>
  <c r="AZ83" i="61"/>
  <c r="BD81" i="61"/>
  <c r="BA6" i="61"/>
  <c r="AZ43" i="61"/>
  <c r="BA102" i="61"/>
  <c r="AZ65" i="61"/>
  <c r="BA62" i="61"/>
  <c r="AZ25" i="61"/>
  <c r="BC75" i="61"/>
  <c r="BB63" i="61"/>
  <c r="BB64" i="61"/>
  <c r="BC80" i="61"/>
  <c r="BB75" i="61"/>
  <c r="BA40" i="61"/>
  <c r="BA45" i="61"/>
  <c r="AZ103" i="61"/>
  <c r="BB78" i="61"/>
  <c r="BB96" i="61"/>
  <c r="BD73" i="61"/>
  <c r="BB98" i="61"/>
  <c r="BD63" i="61"/>
  <c r="BD33" i="61"/>
  <c r="BA10" i="61"/>
  <c r="BC95" i="61"/>
  <c r="BA37" i="61"/>
  <c r="BC67" i="61"/>
  <c r="BD49" i="61"/>
  <c r="BA41" i="61"/>
  <c r="BB5" i="61"/>
  <c r="BC10" i="61"/>
  <c r="BC45" i="61"/>
  <c r="BC103" i="61"/>
  <c r="BA78" i="61"/>
  <c r="AZ8" i="61"/>
  <c r="BA83" i="61"/>
  <c r="BC15" i="61"/>
  <c r="AZ97" i="61"/>
  <c r="AZ94" i="61"/>
  <c r="AZ100" i="61"/>
  <c r="BA77" i="61"/>
  <c r="AZ101" i="61"/>
  <c r="BD67" i="61"/>
  <c r="BD59" i="61"/>
  <c r="AZ13" i="61"/>
  <c r="AZ70" i="61"/>
  <c r="BD102" i="61"/>
  <c r="BC50" i="61"/>
  <c r="BB42" i="61"/>
  <c r="BB28" i="61"/>
  <c r="BB84" i="61"/>
  <c r="AZ26" i="61"/>
  <c r="BD41" i="61"/>
  <c r="BD19" i="61"/>
  <c r="BB87" i="61"/>
  <c r="BA60" i="61"/>
  <c r="BD46" i="61"/>
  <c r="BB21" i="61"/>
  <c r="BC84" i="61"/>
  <c r="BA17" i="61"/>
  <c r="BD52" i="61"/>
  <c r="BD78" i="61"/>
  <c r="BC16" i="61"/>
  <c r="BA22" i="61"/>
  <c r="AZ95" i="61"/>
  <c r="BC56" i="61"/>
  <c r="AZ68" i="61"/>
  <c r="AZ41" i="61"/>
  <c r="BB48" i="61"/>
  <c r="BA96" i="61"/>
  <c r="BC96" i="61"/>
  <c r="BD44" i="61"/>
  <c r="BD65" i="61"/>
  <c r="BA70" i="61"/>
  <c r="BC73" i="61"/>
  <c r="BB51" i="61"/>
  <c r="BD83" i="61"/>
  <c r="BA25" i="61"/>
  <c r="BB54" i="61"/>
  <c r="BC23" i="61"/>
  <c r="BB97" i="61"/>
  <c r="BC69" i="61"/>
  <c r="BA56" i="61"/>
  <c r="BD32" i="61"/>
  <c r="BD60" i="61"/>
  <c r="AZ80" i="61"/>
  <c r="BB29" i="61"/>
  <c r="AZ79" i="61"/>
  <c r="BB30" i="61"/>
  <c r="AZ30" i="61"/>
  <c r="BD7" i="61"/>
  <c r="BA21" i="61"/>
  <c r="BA5" i="61"/>
  <c r="BD93" i="61"/>
  <c r="BB68" i="61"/>
  <c r="AZ17" i="61"/>
  <c r="BB9" i="61"/>
  <c r="AZ5" i="61"/>
  <c r="BC11" i="61"/>
  <c r="AZ11" i="61"/>
  <c r="BC24" i="61"/>
  <c r="BC33" i="61"/>
  <c r="AZ87" i="61"/>
  <c r="AZ47" i="61"/>
  <c r="BA86" i="61"/>
  <c r="BA26" i="61"/>
  <c r="BA92" i="61"/>
  <c r="BB25" i="61"/>
  <c r="AZ29" i="61"/>
  <c r="BB104" i="61"/>
  <c r="BC46" i="61"/>
  <c r="BD85" i="61"/>
  <c r="BC5" i="61"/>
  <c r="AZ54" i="61"/>
  <c r="BA103" i="61"/>
  <c r="BD90" i="61"/>
  <c r="BC59" i="61"/>
  <c r="AZ104" i="61"/>
  <c r="BC86" i="61"/>
  <c r="BB100" i="61"/>
  <c r="BA30" i="61"/>
  <c r="AZ22" i="61"/>
  <c r="AZ84" i="61"/>
  <c r="BD82" i="61"/>
  <c r="BA65" i="61"/>
  <c r="BB69" i="61"/>
  <c r="BC49" i="61"/>
  <c r="AZ56" i="61"/>
  <c r="BB32" i="61"/>
  <c r="BB101" i="61"/>
  <c r="BC88" i="61"/>
  <c r="BB50" i="61"/>
  <c r="AZ9" i="61"/>
  <c r="BA48" i="61"/>
  <c r="BA64" i="61"/>
  <c r="BA31" i="61"/>
  <c r="AZ85" i="61"/>
  <c r="BD77" i="61"/>
  <c r="BB70" i="61"/>
  <c r="BA14" i="61"/>
  <c r="BD27" i="61"/>
  <c r="BC12" i="61"/>
  <c r="AZ73" i="61"/>
  <c r="AZ62" i="61"/>
  <c r="BD45" i="61"/>
  <c r="AZ98" i="61"/>
  <c r="BC14" i="61"/>
  <c r="BC104" i="61"/>
  <c r="BB23" i="61"/>
  <c r="AZ102" i="61"/>
  <c r="BB74" i="61"/>
  <c r="AZ23" i="61"/>
  <c r="BA61" i="61"/>
  <c r="BD76" i="61"/>
  <c r="BA18" i="61"/>
  <c r="BB102" i="61"/>
  <c r="BA100" i="61"/>
  <c r="BA38" i="61"/>
  <c r="AZ99" i="61"/>
  <c r="BA35" i="61"/>
  <c r="BD57" i="61"/>
  <c r="BC63" i="61"/>
  <c r="BC37" i="61"/>
  <c r="BC98" i="61"/>
  <c r="BA29" i="61"/>
  <c r="BD43" i="61"/>
  <c r="BD29" i="61"/>
  <c r="BA79" i="61"/>
  <c r="BC87" i="61"/>
  <c r="BC82" i="61"/>
  <c r="BC48" i="61"/>
  <c r="BB89" i="61"/>
  <c r="BC51" i="61"/>
  <c r="BB53" i="61"/>
  <c r="BD13" i="61"/>
  <c r="BB12" i="61"/>
  <c r="BC78" i="61"/>
  <c r="BC20" i="61"/>
  <c r="AZ61" i="61"/>
  <c r="BC77" i="61"/>
  <c r="BC85" i="61"/>
  <c r="BD64" i="61"/>
  <c r="BD100" i="61"/>
  <c r="BC47" i="61"/>
  <c r="AZ66" i="61"/>
  <c r="BA59" i="61"/>
  <c r="AZ75" i="61"/>
  <c r="BA90" i="61"/>
  <c r="BA54" i="61"/>
  <c r="BB85" i="61"/>
  <c r="BB11" i="61"/>
  <c r="AZ89" i="61"/>
  <c r="BA43" i="61"/>
  <c r="BC17" i="61"/>
  <c r="BA71" i="61"/>
  <c r="BC71" i="61"/>
  <c r="BA55" i="61"/>
  <c r="BA46" i="61"/>
  <c r="BC27" i="61"/>
  <c r="BB31" i="61"/>
  <c r="AZ33" i="61"/>
  <c r="BC61" i="61"/>
  <c r="BB72" i="61"/>
  <c r="BB38" i="61"/>
  <c r="BC54" i="61"/>
  <c r="BD18" i="61"/>
  <c r="AZ31" i="61"/>
  <c r="BC79" i="61"/>
  <c r="AZ42" i="61"/>
  <c r="AZ78" i="61"/>
  <c r="AZ44" i="61"/>
  <c r="BB86" i="61"/>
  <c r="AZ36" i="61"/>
  <c r="BC18" i="61"/>
  <c r="BB41" i="61"/>
  <c r="BA19" i="61"/>
  <c r="BB66" i="61"/>
  <c r="BA15" i="61"/>
  <c r="BA11" i="61"/>
  <c r="BC53" i="61"/>
  <c r="BA36" i="61"/>
  <c r="BD74" i="61"/>
  <c r="BA74" i="61"/>
  <c r="BD98" i="61"/>
  <c r="BD87" i="61"/>
  <c r="BB13" i="61"/>
  <c r="AZ71" i="61"/>
  <c r="BA104" i="61"/>
  <c r="BA42" i="61"/>
  <c r="BC66" i="61"/>
  <c r="BA68" i="61"/>
  <c r="BA94" i="61"/>
  <c r="BD35" i="61"/>
  <c r="BD26" i="61"/>
  <c r="BC9" i="61"/>
  <c r="BC32" i="61"/>
  <c r="BA58" i="61"/>
  <c r="BC44" i="61"/>
  <c r="BD36" i="61"/>
  <c r="BD24" i="61"/>
  <c r="BD104" i="61"/>
  <c r="BC19" i="61"/>
  <c r="BB57" i="61"/>
  <c r="AZ57" i="61"/>
  <c r="AZ52" i="61"/>
  <c r="BD21" i="61"/>
  <c r="BA80" i="61"/>
  <c r="BC60" i="61"/>
  <c r="BD8" i="61"/>
  <c r="BC36" i="61"/>
  <c r="BA8" i="61"/>
  <c r="BA63" i="61"/>
  <c r="BC58" i="61"/>
  <c r="BA66" i="61"/>
  <c r="BB27" i="61"/>
  <c r="BC34" i="61"/>
  <c r="AZ39" i="61"/>
  <c r="AZ74" i="61"/>
  <c r="BB15" i="61"/>
  <c r="AZ34" i="61"/>
  <c r="BB34" i="61"/>
  <c r="BB103" i="61"/>
  <c r="BA89" i="61"/>
  <c r="BC99" i="61"/>
  <c r="BD30" i="61"/>
  <c r="BB40" i="61"/>
  <c r="BD72" i="61"/>
  <c r="BA88" i="61"/>
  <c r="BC97" i="61"/>
  <c r="BD16" i="61"/>
  <c r="BA28" i="61"/>
  <c r="AZ32" i="61"/>
  <c r="BD56" i="61"/>
  <c r="AZ55" i="61"/>
  <c r="BD34" i="61"/>
  <c r="BD50" i="61"/>
  <c r="BD38" i="61"/>
  <c r="BC55" i="61"/>
  <c r="BD103" i="61"/>
  <c r="BD12" i="61"/>
  <c r="BD88" i="61"/>
  <c r="AZ77" i="61"/>
  <c r="BA67" i="61"/>
  <c r="AZ35" i="61"/>
  <c r="BD79" i="61"/>
  <c r="BC40" i="61"/>
  <c r="BC89" i="61"/>
  <c r="BB44" i="61"/>
  <c r="BB33" i="61"/>
  <c r="BC7" i="61"/>
  <c r="BD68" i="61"/>
  <c r="AZ37" i="61"/>
  <c r="BD40" i="61"/>
  <c r="AZ7" i="61"/>
  <c r="AZ64" i="61"/>
  <c r="BC13" i="61"/>
  <c r="AZ38" i="61"/>
  <c r="BC41" i="61"/>
  <c r="BC74" i="61"/>
  <c r="BC52" i="61"/>
  <c r="AZ20" i="61"/>
  <c r="BB91" i="61"/>
  <c r="BC30" i="61"/>
  <c r="AZ16" i="61"/>
  <c r="BA57" i="61"/>
  <c r="BA52" i="61"/>
  <c r="AZ15" i="61"/>
  <c r="BD54" i="61"/>
  <c r="BB58" i="61"/>
  <c r="BA16" i="61"/>
  <c r="AZ28" i="61"/>
  <c r="BB43" i="61"/>
  <c r="BC43" i="61"/>
  <c r="BB99" i="61"/>
  <c r="BB59" i="61"/>
  <c r="AL32" i="66"/>
  <c r="AL49" i="66"/>
  <c r="AI30" i="66"/>
  <c r="AK38" i="66"/>
  <c r="AJ31" i="66"/>
  <c r="AH33" i="66"/>
  <c r="AI27" i="66"/>
  <c r="AL45" i="66"/>
  <c r="AJ27" i="66"/>
  <c r="AJ24" i="66"/>
  <c r="AK41" i="66"/>
  <c r="AH20" i="66"/>
  <c r="AI20" i="66"/>
  <c r="AL47" i="66"/>
  <c r="AK31" i="66"/>
  <c r="AK40" i="66"/>
  <c r="AI29" i="66"/>
  <c r="AL33" i="66"/>
  <c r="AI26" i="66"/>
  <c r="AH31" i="66"/>
  <c r="AL51" i="66"/>
  <c r="AH30" i="66"/>
  <c r="AH19" i="66"/>
  <c r="AJ35" i="66"/>
  <c r="AL48" i="66"/>
  <c r="AH25" i="66"/>
  <c r="AJ25" i="66"/>
  <c r="AK25" i="66"/>
  <c r="AH29" i="66"/>
  <c r="AJ30" i="66"/>
  <c r="AI25" i="66"/>
  <c r="AK32" i="66"/>
  <c r="AH21" i="66"/>
  <c r="AI33" i="66"/>
  <c r="AK36" i="66"/>
  <c r="AJ22" i="66"/>
  <c r="AL36" i="66"/>
  <c r="AH27" i="66"/>
  <c r="AK28" i="66"/>
  <c r="AJ33" i="66"/>
  <c r="AH22" i="66"/>
  <c r="AJ21" i="66"/>
  <c r="AH18" i="66"/>
  <c r="AK33" i="66"/>
  <c r="AL40" i="66"/>
  <c r="AK39" i="66"/>
  <c r="AL31" i="66"/>
  <c r="AH24" i="66"/>
  <c r="AL44" i="66"/>
  <c r="AJ32" i="66"/>
  <c r="AK35" i="66"/>
  <c r="AK29" i="66"/>
  <c r="AJ28" i="66"/>
  <c r="AL35" i="66"/>
  <c r="AI22" i="66"/>
  <c r="AJ37" i="66"/>
  <c r="AJ26" i="66"/>
  <c r="AK37" i="66"/>
  <c r="AL37" i="66"/>
  <c r="AJ36" i="66"/>
  <c r="AL50" i="66"/>
  <c r="AI21" i="66"/>
  <c r="AJ23" i="66"/>
  <c r="AI19" i="66"/>
  <c r="AK34" i="66"/>
  <c r="AL41" i="66"/>
  <c r="AL46" i="66"/>
  <c r="AI28" i="66"/>
  <c r="AJ34" i="66"/>
  <c r="AL38" i="66"/>
  <c r="AI34" i="66"/>
  <c r="AK30" i="66"/>
  <c r="AI24" i="66"/>
  <c r="AI32" i="66"/>
  <c r="AL43" i="66"/>
  <c r="AI31" i="66"/>
  <c r="AH26" i="66"/>
  <c r="AH32" i="66"/>
  <c r="AH23" i="66"/>
  <c r="AL34" i="66"/>
  <c r="AI23" i="66"/>
  <c r="AK26" i="66"/>
  <c r="AL42" i="66"/>
  <c r="AK27" i="66"/>
  <c r="AJ29" i="66"/>
  <c r="AH28" i="66"/>
  <c r="AK24" i="66"/>
  <c r="AL39" i="66"/>
  <c r="H49" i="66" l="1"/>
  <c r="AV100" i="61"/>
  <c r="AV99" i="61"/>
  <c r="AV95" i="61"/>
  <c r="AV103" i="61"/>
  <c r="AV96" i="61"/>
  <c r="AV104" i="61"/>
  <c r="AV98" i="61"/>
  <c r="AV94" i="61"/>
  <c r="AV102" i="61"/>
  <c r="AV97" i="61"/>
  <c r="AV101" i="61"/>
  <c r="AU97" i="61"/>
  <c r="AU104" i="61"/>
  <c r="AU103" i="61"/>
  <c r="AU96" i="61"/>
  <c r="AU101" i="61"/>
  <c r="AU98" i="61"/>
  <c r="AU99" i="61"/>
  <c r="AU100" i="61"/>
  <c r="AU95" i="61"/>
  <c r="AU102" i="61"/>
  <c r="AH34" i="66"/>
  <c r="AJ46" i="66"/>
  <c r="AI35" i="66"/>
  <c r="AI39" i="66"/>
  <c r="AL53" i="66"/>
  <c r="AH35" i="66"/>
  <c r="AJ38" i="66"/>
  <c r="AK49" i="66"/>
  <c r="AL55" i="66"/>
  <c r="AH39" i="66"/>
  <c r="AK46" i="66"/>
  <c r="AK42" i="66"/>
  <c r="AI42" i="66"/>
  <c r="AL52" i="66"/>
  <c r="AI40" i="66"/>
  <c r="AH40" i="66"/>
  <c r="AJ42" i="66"/>
  <c r="AK52" i="66"/>
  <c r="AJ41" i="66"/>
  <c r="AI36" i="66"/>
  <c r="AJ39" i="66"/>
  <c r="AL58" i="66"/>
  <c r="AK48" i="66"/>
  <c r="AL60" i="66"/>
  <c r="AJ43" i="66"/>
  <c r="AJ47" i="66"/>
  <c r="AK51" i="66"/>
  <c r="AJ44" i="66"/>
  <c r="AH37" i="66"/>
  <c r="AH36" i="66"/>
  <c r="AH38" i="66"/>
  <c r="AL56" i="66"/>
  <c r="AL57" i="66"/>
  <c r="AI44" i="66"/>
  <c r="AK53" i="66"/>
  <c r="AK47" i="66"/>
  <c r="AI38" i="66"/>
  <c r="AL54" i="66"/>
  <c r="AK44" i="66"/>
  <c r="AK50" i="66"/>
  <c r="AI41" i="66"/>
  <c r="AK45" i="66"/>
  <c r="AL59" i="66"/>
  <c r="AJ40" i="66"/>
  <c r="AH42" i="66"/>
  <c r="AH41" i="66"/>
  <c r="AJ45" i="66"/>
  <c r="AK43" i="66"/>
  <c r="AI43" i="66"/>
  <c r="AI37" i="66"/>
  <c r="H50" i="66" l="1"/>
  <c r="T104" i="61"/>
  <c r="BJ107" i="64"/>
  <c r="T101" i="61"/>
  <c r="N101" i="63"/>
  <c r="O97" i="63"/>
  <c r="U97" i="61"/>
  <c r="O96" i="63"/>
  <c r="U96" i="61"/>
  <c r="T97" i="61"/>
  <c r="N97" i="63"/>
  <c r="U99" i="61"/>
  <c r="O99" i="63"/>
  <c r="T98" i="61"/>
  <c r="N98" i="63"/>
  <c r="N96" i="63"/>
  <c r="T96" i="61"/>
  <c r="U101" i="61"/>
  <c r="O101" i="63"/>
  <c r="N99" i="63"/>
  <c r="T99" i="61"/>
  <c r="U104" i="61"/>
  <c r="BK107" i="64"/>
  <c r="O102" i="63"/>
  <c r="U102" i="61"/>
  <c r="N95" i="63"/>
  <c r="T95" i="61"/>
  <c r="T100" i="61"/>
  <c r="N100" i="63"/>
  <c r="U103" i="61"/>
  <c r="O103" i="63"/>
  <c r="U94" i="61"/>
  <c r="O94" i="63"/>
  <c r="O95" i="63"/>
  <c r="U95" i="61"/>
  <c r="O100" i="63"/>
  <c r="U100" i="61"/>
  <c r="N103" i="63"/>
  <c r="T103" i="61"/>
  <c r="U98" i="61"/>
  <c r="O98" i="63"/>
  <c r="N102" i="63"/>
  <c r="T102" i="61"/>
  <c r="AK56" i="66"/>
  <c r="AL64" i="66"/>
  <c r="AH50" i="66"/>
  <c r="AJ55" i="66"/>
  <c r="AJ53" i="66"/>
  <c r="AK57" i="66"/>
  <c r="AL62" i="66"/>
  <c r="AJ54" i="66"/>
  <c r="AL65" i="66"/>
  <c r="AI50" i="66"/>
  <c r="AI52" i="66"/>
  <c r="AK54" i="66"/>
  <c r="AH45" i="66"/>
  <c r="AL61" i="66"/>
  <c r="AL63" i="66"/>
  <c r="AL66" i="66"/>
  <c r="AI49" i="66"/>
  <c r="AH43" i="66"/>
  <c r="AL68" i="66"/>
  <c r="AH46" i="66"/>
  <c r="AL67" i="66"/>
  <c r="AK59" i="66"/>
  <c r="AJ49" i="66"/>
  <c r="AJ52" i="66"/>
  <c r="AI45" i="66"/>
  <c r="AI46" i="66"/>
  <c r="AI48" i="66"/>
  <c r="AI51" i="66"/>
  <c r="AH49" i="66"/>
  <c r="AK58" i="66"/>
  <c r="AH44" i="66"/>
  <c r="AJ50" i="66"/>
  <c r="AH48" i="66"/>
  <c r="AJ48" i="66"/>
  <c r="AH47" i="66"/>
  <c r="AJ51" i="66"/>
  <c r="AK55" i="66"/>
  <c r="AI47" i="66"/>
  <c r="H51" i="66" l="1"/>
  <c r="BJ105" i="64"/>
  <c r="T102" i="65"/>
  <c r="U98" i="65"/>
  <c r="BK101" i="64"/>
  <c r="T103" i="65"/>
  <c r="BJ106" i="64"/>
  <c r="U100" i="65"/>
  <c r="BK103" i="64"/>
  <c r="BK98" i="64"/>
  <c r="U95" i="65"/>
  <c r="U94" i="65"/>
  <c r="BK97" i="64"/>
  <c r="BK106" i="64"/>
  <c r="U103" i="65"/>
  <c r="BJ103" i="64"/>
  <c r="T100" i="65"/>
  <c r="BJ98" i="64"/>
  <c r="T95" i="65"/>
  <c r="U102" i="65"/>
  <c r="BK105" i="64"/>
  <c r="BJ102" i="64"/>
  <c r="T99" i="65"/>
  <c r="BK104" i="64"/>
  <c r="U101" i="65"/>
  <c r="T96" i="65"/>
  <c r="BJ99" i="64"/>
  <c r="BJ101" i="64"/>
  <c r="T98" i="65"/>
  <c r="U99" i="65"/>
  <c r="BK102" i="64"/>
  <c r="BJ100" i="64"/>
  <c r="T97" i="65"/>
  <c r="U96" i="65"/>
  <c r="BK99" i="64"/>
  <c r="BK100" i="64"/>
  <c r="U97" i="65"/>
  <c r="T101" i="65"/>
  <c r="BJ104" i="64"/>
  <c r="AH53" i="66"/>
  <c r="AH58" i="66"/>
  <c r="AL75" i="66"/>
  <c r="AL73" i="66"/>
  <c r="AL69" i="66"/>
  <c r="AL74" i="66"/>
  <c r="AK70" i="66"/>
  <c r="AI60" i="66"/>
  <c r="AK71" i="66"/>
  <c r="AI63" i="66"/>
  <c r="AJ63" i="66"/>
  <c r="AK60" i="66"/>
  <c r="AH57" i="66"/>
  <c r="AJ56" i="66"/>
  <c r="AK68" i="66"/>
  <c r="AL76" i="66"/>
  <c r="AH52" i="66"/>
  <c r="AJ61" i="66"/>
  <c r="AH51" i="66"/>
  <c r="AH59" i="66"/>
  <c r="AK69" i="66"/>
  <c r="AK64" i="66"/>
  <c r="AI53" i="66"/>
  <c r="AL77" i="66"/>
  <c r="AK63" i="66"/>
  <c r="AK67" i="66"/>
  <c r="AI57" i="66"/>
  <c r="AK61" i="66"/>
  <c r="AK65" i="66"/>
  <c r="AI59" i="66"/>
  <c r="AJ65" i="66"/>
  <c r="AI56" i="66"/>
  <c r="AJ58" i="66"/>
  <c r="AL78" i="66"/>
  <c r="AI61" i="66"/>
  <c r="AJ57" i="66"/>
  <c r="AJ64" i="66"/>
  <c r="AH55" i="66"/>
  <c r="AJ59" i="66"/>
  <c r="AK66" i="66"/>
  <c r="AI54" i="66"/>
  <c r="AH54" i="66"/>
  <c r="AL71" i="66"/>
  <c r="AL70" i="66"/>
  <c r="AI62" i="66"/>
  <c r="AH60" i="66"/>
  <c r="AJ62" i="66"/>
  <c r="AJ60" i="66"/>
  <c r="AL72" i="66"/>
  <c r="AK62" i="66"/>
  <c r="AH61" i="66"/>
  <c r="AI55" i="66"/>
  <c r="AI58" i="66"/>
  <c r="AH56" i="66"/>
  <c r="H52" i="66" l="1"/>
  <c r="AT95" i="61"/>
  <c r="AT99" i="61"/>
  <c r="AS103" i="61"/>
  <c r="AW100" i="61"/>
  <c r="AU88" i="61"/>
  <c r="AS102" i="61"/>
  <c r="AW99" i="61"/>
  <c r="AW92" i="61"/>
  <c r="AW101" i="61"/>
  <c r="AW95" i="61"/>
  <c r="AS99" i="61"/>
  <c r="AW97" i="61"/>
  <c r="AS97" i="61"/>
  <c r="AV90" i="61"/>
  <c r="AS95" i="61"/>
  <c r="AU89" i="61"/>
  <c r="AV92" i="61"/>
  <c r="AW98" i="61"/>
  <c r="AT102" i="61"/>
  <c r="AW103" i="61"/>
  <c r="AU94" i="61"/>
  <c r="AS96" i="61"/>
  <c r="AS100" i="61"/>
  <c r="AV91" i="61"/>
  <c r="AS101" i="61"/>
  <c r="AU91" i="61"/>
  <c r="AU90" i="61"/>
  <c r="AW96" i="61"/>
  <c r="AU87" i="61"/>
  <c r="AU92" i="61"/>
  <c r="AT97" i="61"/>
  <c r="AT100" i="61"/>
  <c r="AW104" i="61"/>
  <c r="AW94" i="61"/>
  <c r="AW93" i="61"/>
  <c r="AT103" i="61"/>
  <c r="AT101" i="61"/>
  <c r="AT98" i="61"/>
  <c r="AW102" i="61"/>
  <c r="AT94" i="61"/>
  <c r="AS98" i="61"/>
  <c r="AT96" i="61"/>
  <c r="AU93" i="61"/>
  <c r="AS104" i="61"/>
  <c r="AT104" i="61"/>
  <c r="M97" i="63"/>
  <c r="S97" i="61"/>
  <c r="N92" i="63"/>
  <c r="T92" i="61"/>
  <c r="P94" i="63"/>
  <c r="V94" i="61"/>
  <c r="M95" i="63"/>
  <c r="S95" i="61"/>
  <c r="S102" i="61"/>
  <c r="M102" i="63"/>
  <c r="P95" i="63"/>
  <c r="V95" i="61"/>
  <c r="P100" i="63"/>
  <c r="V100" i="61"/>
  <c r="V96" i="61"/>
  <c r="P96" i="63"/>
  <c r="V104" i="61"/>
  <c r="BL107" i="64"/>
  <c r="T94" i="61"/>
  <c r="N94" i="63"/>
  <c r="V99" i="61"/>
  <c r="P99" i="63"/>
  <c r="V102" i="61"/>
  <c r="P102" i="63"/>
  <c r="S104" i="61"/>
  <c r="BI107" i="64"/>
  <c r="T93" i="61"/>
  <c r="N93" i="63"/>
  <c r="M101" i="63"/>
  <c r="S101" i="61"/>
  <c r="P103" i="63"/>
  <c r="V103" i="61"/>
  <c r="S96" i="61"/>
  <c r="M96" i="63"/>
  <c r="M94" i="63"/>
  <c r="S94" i="61"/>
  <c r="P101" i="63"/>
  <c r="V101" i="61"/>
  <c r="P93" i="63"/>
  <c r="V93" i="61"/>
  <c r="P97" i="63"/>
  <c r="V97" i="61"/>
  <c r="M103" i="63"/>
  <c r="S103" i="61"/>
  <c r="S100" i="61"/>
  <c r="M100" i="63"/>
  <c r="V98" i="61"/>
  <c r="P98" i="63"/>
  <c r="S98" i="61"/>
  <c r="M98" i="63"/>
  <c r="S99" i="61"/>
  <c r="M99" i="63"/>
  <c r="AL79" i="66"/>
  <c r="AH63" i="66"/>
  <c r="AL81" i="66"/>
  <c r="AJ67" i="66"/>
  <c r="AL82" i="66"/>
  <c r="AH64" i="66"/>
  <c r="AL80" i="66"/>
  <c r="AH62" i="66"/>
  <c r="AJ69" i="66"/>
  <c r="AI65" i="66"/>
  <c r="AJ66" i="66"/>
  <c r="AK73" i="66"/>
  <c r="AJ68" i="66"/>
  <c r="AK72" i="66"/>
  <c r="AI64" i="66"/>
  <c r="H53" i="66" l="1"/>
  <c r="AU83" i="61"/>
  <c r="AU85" i="61"/>
  <c r="AV87" i="61"/>
  <c r="AV88" i="61"/>
  <c r="AU86" i="61"/>
  <c r="L95" i="63"/>
  <c r="R95" i="61"/>
  <c r="L97" i="63"/>
  <c r="R97" i="61"/>
  <c r="L96" i="63"/>
  <c r="R96" i="61"/>
  <c r="L99" i="63"/>
  <c r="R99" i="61"/>
  <c r="AU82" i="61"/>
  <c r="AV89" i="61"/>
  <c r="R103" i="61"/>
  <c r="L103" i="63"/>
  <c r="L98" i="63"/>
  <c r="R98" i="61"/>
  <c r="BH107" i="64"/>
  <c r="R104" i="61"/>
  <c r="R101" i="61"/>
  <c r="L101" i="63"/>
  <c r="AU84" i="61"/>
  <c r="R102" i="61"/>
  <c r="L102" i="63"/>
  <c r="R100" i="61"/>
  <c r="L100" i="63"/>
  <c r="T89" i="61"/>
  <c r="N89" i="63"/>
  <c r="T88" i="61"/>
  <c r="N88" i="63"/>
  <c r="O90" i="63"/>
  <c r="U90" i="61"/>
  <c r="N90" i="63"/>
  <c r="T90" i="61"/>
  <c r="T87" i="61"/>
  <c r="N87" i="63"/>
  <c r="N91" i="63"/>
  <c r="T91" i="61"/>
  <c r="O91" i="63"/>
  <c r="U91" i="61"/>
  <c r="N86" i="63"/>
  <c r="T86" i="61"/>
  <c r="N85" i="63"/>
  <c r="T85" i="61"/>
  <c r="O92" i="63"/>
  <c r="U92" i="61"/>
  <c r="V92" i="61"/>
  <c r="P92" i="63"/>
  <c r="BI102" i="64"/>
  <c r="S99" i="65"/>
  <c r="BI101" i="64"/>
  <c r="S98" i="65"/>
  <c r="V98" i="65"/>
  <c r="BL101" i="64"/>
  <c r="BI103" i="64"/>
  <c r="S100" i="65"/>
  <c r="S103" i="65"/>
  <c r="BI106" i="64"/>
  <c r="BL100" i="64"/>
  <c r="V97" i="65"/>
  <c r="V93" i="65"/>
  <c r="BL96" i="64"/>
  <c r="V101" i="65"/>
  <c r="BL104" i="64"/>
  <c r="S94" i="65"/>
  <c r="BI97" i="64"/>
  <c r="S96" i="65"/>
  <c r="BI99" i="64"/>
  <c r="BL106" i="64"/>
  <c r="V103" i="65"/>
  <c r="S101" i="65"/>
  <c r="BI104" i="64"/>
  <c r="BJ96" i="64"/>
  <c r="T93" i="65"/>
  <c r="V102" i="65"/>
  <c r="BL105" i="64"/>
  <c r="V99" i="65"/>
  <c r="BL102" i="64"/>
  <c r="T94" i="65"/>
  <c r="BJ97" i="64"/>
  <c r="BL99" i="64"/>
  <c r="V96" i="65"/>
  <c r="BL103" i="64"/>
  <c r="V100" i="65"/>
  <c r="BL98" i="64"/>
  <c r="V95" i="65"/>
  <c r="BI105" i="64"/>
  <c r="S102" i="65"/>
  <c r="S95" i="65"/>
  <c r="BI98" i="64"/>
  <c r="BL97" i="64"/>
  <c r="V94" i="65"/>
  <c r="T92" i="65"/>
  <c r="BJ95" i="64"/>
  <c r="S97" i="65"/>
  <c r="BI100" i="64"/>
  <c r="BH100" i="61"/>
  <c r="BG100" i="61"/>
  <c r="BH95" i="61"/>
  <c r="BG95" i="61"/>
  <c r="BH99" i="61"/>
  <c r="BG99" i="61"/>
  <c r="BG98" i="61"/>
  <c r="BH98" i="61"/>
  <c r="BH96" i="61"/>
  <c r="BG96" i="61"/>
  <c r="BG103" i="61"/>
  <c r="BH103" i="61"/>
  <c r="BG104" i="61"/>
  <c r="BH104" i="61"/>
  <c r="BH97" i="61"/>
  <c r="BG97" i="61"/>
  <c r="BG101" i="61"/>
  <c r="BH101" i="61"/>
  <c r="BG102" i="61"/>
  <c r="BH102" i="61"/>
  <c r="AK75" i="66"/>
  <c r="AH65" i="66"/>
  <c r="AL84" i="66"/>
  <c r="AJ72" i="66"/>
  <c r="AL83" i="66"/>
  <c r="AH66" i="66"/>
  <c r="AI66" i="66"/>
  <c r="AI68" i="66"/>
  <c r="AJ71" i="66"/>
  <c r="AJ70" i="66"/>
  <c r="AI67" i="66"/>
  <c r="AK74" i="66"/>
  <c r="H54" i="66" l="1"/>
  <c r="O88" i="63"/>
  <c r="U88" i="61"/>
  <c r="N82" i="63"/>
  <c r="T82" i="61"/>
  <c r="N83" i="63"/>
  <c r="T83" i="61"/>
  <c r="N84" i="63"/>
  <c r="T84" i="61"/>
  <c r="O89" i="63"/>
  <c r="U89" i="61"/>
  <c r="O87" i="63"/>
  <c r="U87" i="61"/>
  <c r="BL95" i="64"/>
  <c r="V92" i="65"/>
  <c r="BK95" i="64"/>
  <c r="U92" i="65"/>
  <c r="BJ88" i="64"/>
  <c r="T85" i="65"/>
  <c r="BJ89" i="64"/>
  <c r="T86" i="65"/>
  <c r="U91" i="65"/>
  <c r="BK94" i="64"/>
  <c r="BJ94" i="64"/>
  <c r="T91" i="65"/>
  <c r="BJ90" i="64"/>
  <c r="T87" i="65"/>
  <c r="T90" i="65"/>
  <c r="BJ93" i="64"/>
  <c r="U90" i="65"/>
  <c r="BK93" i="64"/>
  <c r="T88" i="65"/>
  <c r="BJ91" i="64"/>
  <c r="T89" i="65"/>
  <c r="BJ92" i="64"/>
  <c r="BH103" i="64"/>
  <c r="R100" i="65"/>
  <c r="AA100" i="65" s="1"/>
  <c r="R102" i="65"/>
  <c r="AA102" i="65" s="1"/>
  <c r="BH105" i="64"/>
  <c r="BH104" i="64"/>
  <c r="R101" i="65"/>
  <c r="AA101" i="65" s="1"/>
  <c r="R98" i="65"/>
  <c r="AA98" i="65" s="1"/>
  <c r="BH101" i="64"/>
  <c r="BH106" i="64"/>
  <c r="R103" i="65"/>
  <c r="AA103" i="65" s="1"/>
  <c r="R99" i="65"/>
  <c r="AA99" i="65" s="1"/>
  <c r="BH102" i="64"/>
  <c r="R96" i="65"/>
  <c r="AA96" i="65" s="1"/>
  <c r="BH99" i="64"/>
  <c r="R97" i="65"/>
  <c r="AA97" i="65" s="1"/>
  <c r="BH100" i="64"/>
  <c r="BH98" i="64"/>
  <c r="R95" i="65"/>
  <c r="AA95" i="65" s="1"/>
  <c r="AK78" i="66"/>
  <c r="AH74" i="66"/>
  <c r="AI86" i="66"/>
  <c r="AL95" i="66"/>
  <c r="AH93" i="66"/>
  <c r="AI94" i="66"/>
  <c r="AI80" i="66"/>
  <c r="AJ92" i="66"/>
  <c r="AH82" i="66"/>
  <c r="AI82" i="66"/>
  <c r="AK101" i="66"/>
  <c r="AJ101" i="66"/>
  <c r="AK97" i="66"/>
  <c r="AJ82" i="66"/>
  <c r="AH71" i="66"/>
  <c r="AH91" i="66"/>
  <c r="AH79" i="66"/>
  <c r="AI95" i="66"/>
  <c r="AK100" i="66"/>
  <c r="AI101" i="66"/>
  <c r="AI87" i="66"/>
  <c r="AI96" i="66"/>
  <c r="AH99" i="66"/>
  <c r="AK80" i="66"/>
  <c r="AL99" i="66"/>
  <c r="AJ98" i="66"/>
  <c r="AJ81" i="66"/>
  <c r="AI79" i="66"/>
  <c r="AH97" i="66"/>
  <c r="AJ78" i="66"/>
  <c r="AK88" i="66"/>
  <c r="AJ73" i="66"/>
  <c r="AJ76" i="66"/>
  <c r="AK90" i="66"/>
  <c r="AJ90" i="66"/>
  <c r="AH87" i="66"/>
  <c r="AK87" i="66"/>
  <c r="AL96" i="66"/>
  <c r="AI93" i="66"/>
  <c r="AL98" i="66"/>
  <c r="AI73" i="66"/>
  <c r="AH73" i="66"/>
  <c r="AL89" i="66"/>
  <c r="AI76" i="66"/>
  <c r="AH72" i="66"/>
  <c r="AH69" i="66"/>
  <c r="AJ86" i="66"/>
  <c r="AJ100" i="66"/>
  <c r="AH70" i="66"/>
  <c r="AL88" i="66"/>
  <c r="AI98" i="66"/>
  <c r="AL90" i="66"/>
  <c r="AI84" i="66"/>
  <c r="AJ75" i="66"/>
  <c r="AK76" i="66"/>
  <c r="AK89" i="66"/>
  <c r="AJ74" i="66"/>
  <c r="AJ93" i="66"/>
  <c r="AH76" i="66"/>
  <c r="AJ99" i="66"/>
  <c r="AH92" i="66"/>
  <c r="AH103" i="66"/>
  <c r="AJ94" i="66"/>
  <c r="AI85" i="66"/>
  <c r="AI70" i="66"/>
  <c r="AH83" i="66"/>
  <c r="AJ83" i="66"/>
  <c r="AJ80" i="66"/>
  <c r="AJ96" i="66"/>
  <c r="AL94" i="66"/>
  <c r="AH101" i="66"/>
  <c r="AH77" i="66"/>
  <c r="AK95" i="66"/>
  <c r="AH84" i="66"/>
  <c r="AI91" i="66"/>
  <c r="AL85" i="66"/>
  <c r="AL102" i="66"/>
  <c r="AJ97" i="66"/>
  <c r="AH67" i="66"/>
  <c r="AI69" i="66"/>
  <c r="AH102" i="66"/>
  <c r="AH88" i="66"/>
  <c r="AJ85" i="66"/>
  <c r="AH96" i="66"/>
  <c r="AK82" i="66"/>
  <c r="AJ87" i="66"/>
  <c r="AK92" i="66"/>
  <c r="AJ88" i="66"/>
  <c r="AI100" i="66"/>
  <c r="AH89" i="66"/>
  <c r="AK103" i="66"/>
  <c r="AI77" i="66"/>
  <c r="AL86" i="66"/>
  <c r="AI88" i="66"/>
  <c r="AI78" i="66"/>
  <c r="AI89" i="66"/>
  <c r="AJ89" i="66"/>
  <c r="AJ103" i="66"/>
  <c r="AK86" i="66"/>
  <c r="AI83" i="66"/>
  <c r="AL100" i="66"/>
  <c r="AL97" i="66"/>
  <c r="AK93" i="66"/>
  <c r="AH68" i="66"/>
  <c r="AK83" i="66"/>
  <c r="AK81" i="66"/>
  <c r="AH85" i="66"/>
  <c r="AJ91" i="66"/>
  <c r="AL103" i="66"/>
  <c r="AK102" i="66"/>
  <c r="AH86" i="66"/>
  <c r="AK99" i="66"/>
  <c r="AL87" i="66"/>
  <c r="AI99" i="66"/>
  <c r="AI75" i="66"/>
  <c r="AI74" i="66"/>
  <c r="AJ95" i="66"/>
  <c r="AK96" i="66"/>
  <c r="AJ79" i="66"/>
  <c r="AK79" i="66"/>
  <c r="AI92" i="66"/>
  <c r="AH81" i="66"/>
  <c r="AH95" i="66"/>
  <c r="AK94" i="66"/>
  <c r="AJ102" i="66"/>
  <c r="AL93" i="66"/>
  <c r="AH98" i="66"/>
  <c r="AI90" i="66"/>
  <c r="AI102" i="66"/>
  <c r="AH90" i="66"/>
  <c r="AI71" i="66"/>
  <c r="AI103" i="66"/>
  <c r="AI97" i="66"/>
  <c r="AK91" i="66"/>
  <c r="AH78" i="66"/>
  <c r="AL101" i="66"/>
  <c r="AJ84" i="66"/>
  <c r="AK85" i="66"/>
  <c r="AI81" i="66"/>
  <c r="AL92" i="66"/>
  <c r="AK98" i="66"/>
  <c r="AH75" i="66"/>
  <c r="AI72" i="66"/>
  <c r="AJ77" i="66"/>
  <c r="AK77" i="66"/>
  <c r="AK84" i="66"/>
  <c r="AH80" i="66"/>
  <c r="AL91" i="66"/>
  <c r="AH94" i="66"/>
  <c r="AH100" i="66"/>
  <c r="H55" i="66" l="1"/>
  <c r="BK90" i="64"/>
  <c r="U87" i="65"/>
  <c r="BK92" i="64"/>
  <c r="U89" i="65"/>
  <c r="T84" i="65"/>
  <c r="BJ87" i="64"/>
  <c r="T83" i="65"/>
  <c r="BJ86" i="64"/>
  <c r="BJ85" i="64"/>
  <c r="T82" i="65"/>
  <c r="U88" i="65"/>
  <c r="BK91" i="64"/>
  <c r="L94" i="63" l="1"/>
  <c r="R94" i="61"/>
  <c r="AT89" i="61"/>
  <c r="AT91" i="61"/>
  <c r="AS88" i="61"/>
  <c r="AS90" i="61"/>
  <c r="AT93" i="61"/>
  <c r="AS92" i="61"/>
  <c r="AS93" i="61"/>
  <c r="AT92" i="61"/>
  <c r="AS89" i="61"/>
  <c r="AS91" i="61"/>
  <c r="AT86" i="61"/>
  <c r="AS86" i="61"/>
  <c r="AS87" i="61"/>
  <c r="AT87" i="61"/>
  <c r="AS94" i="61"/>
  <c r="AT90" i="61"/>
  <c r="AT88" i="61"/>
  <c r="M93" i="63"/>
  <c r="S93" i="61"/>
  <c r="M92" i="63"/>
  <c r="S92" i="61"/>
  <c r="AS85" i="61" l="1"/>
  <c r="AT85" i="61"/>
  <c r="BI95" i="64"/>
  <c r="S92" i="65"/>
  <c r="S93" i="65"/>
  <c r="BI96" i="64"/>
  <c r="R94" i="65"/>
  <c r="AA94" i="65" s="1"/>
  <c r="BH97" i="64"/>
  <c r="BH87" i="61"/>
  <c r="BG87" i="61"/>
  <c r="BG89" i="61"/>
  <c r="BH89" i="61"/>
  <c r="BH86" i="61"/>
  <c r="BG86" i="61"/>
  <c r="BG90" i="61"/>
  <c r="BH90" i="61"/>
  <c r="BG93" i="61"/>
  <c r="BH93" i="61"/>
  <c r="BH92" i="61"/>
  <c r="BG92" i="61"/>
  <c r="BG94" i="61"/>
  <c r="BH94" i="61"/>
  <c r="BG88" i="61"/>
  <c r="BH88" i="61"/>
  <c r="BH91" i="61"/>
  <c r="BG91" i="61"/>
  <c r="BH85" i="61" l="1"/>
  <c r="BG85" i="61"/>
  <c r="L91" i="63" l="1"/>
  <c r="R91" i="61"/>
  <c r="AT81" i="61"/>
  <c r="AS83" i="61"/>
  <c r="AS77" i="61"/>
  <c r="L88" i="63"/>
  <c r="R88" i="61"/>
  <c r="L90" i="63"/>
  <c r="R90" i="61"/>
  <c r="L86" i="63"/>
  <c r="R86" i="61"/>
  <c r="R78" i="61"/>
  <c r="L78" i="63"/>
  <c r="AT79" i="61"/>
  <c r="L85" i="63"/>
  <c r="R85" i="61"/>
  <c r="L82" i="63"/>
  <c r="R82" i="61"/>
  <c r="L83" i="63"/>
  <c r="R83" i="61"/>
  <c r="L84" i="63"/>
  <c r="R84" i="61"/>
  <c r="AT82" i="61"/>
  <c r="L80" i="63"/>
  <c r="R80" i="61"/>
  <c r="AS82" i="61"/>
  <c r="L93" i="63"/>
  <c r="R93" i="61"/>
  <c r="L79" i="63"/>
  <c r="R79" i="61"/>
  <c r="L89" i="63"/>
  <c r="R89" i="61"/>
  <c r="AS78" i="61"/>
  <c r="AS79" i="61"/>
  <c r="AS80" i="61"/>
  <c r="L81" i="63"/>
  <c r="R81" i="61"/>
  <c r="L92" i="63"/>
  <c r="R92" i="61"/>
  <c r="AT83" i="61"/>
  <c r="AS84" i="61"/>
  <c r="AT84" i="61"/>
  <c r="AS81" i="61"/>
  <c r="L77" i="63"/>
  <c r="R77" i="61"/>
  <c r="L87" i="63"/>
  <c r="R87" i="61"/>
  <c r="AT80" i="61"/>
  <c r="M86" i="63"/>
  <c r="S86" i="61"/>
  <c r="S88" i="61"/>
  <c r="M88" i="63"/>
  <c r="M79" i="63"/>
  <c r="S79" i="61"/>
  <c r="M83" i="63"/>
  <c r="S83" i="61"/>
  <c r="S81" i="61"/>
  <c r="M81" i="63"/>
  <c r="M89" i="63"/>
  <c r="S89" i="61"/>
  <c r="S90" i="61"/>
  <c r="M90" i="63"/>
  <c r="M80" i="63"/>
  <c r="S80" i="61"/>
  <c r="S87" i="61"/>
  <c r="M87" i="63"/>
  <c r="S82" i="61"/>
  <c r="M82" i="63"/>
  <c r="M85" i="63"/>
  <c r="S85" i="61"/>
  <c r="M91" i="63"/>
  <c r="S91" i="61"/>
  <c r="M84" i="63"/>
  <c r="S84" i="61"/>
  <c r="BI87" i="64" l="1"/>
  <c r="S84" i="65"/>
  <c r="S91" i="65"/>
  <c r="BI94" i="64"/>
  <c r="BI88" i="64"/>
  <c r="S85" i="65"/>
  <c r="BI85" i="64"/>
  <c r="S82" i="65"/>
  <c r="BI90" i="64"/>
  <c r="S87" i="65"/>
  <c r="BI83" i="64"/>
  <c r="S80" i="65"/>
  <c r="BI93" i="64"/>
  <c r="S90" i="65"/>
  <c r="BI92" i="64"/>
  <c r="S89" i="65"/>
  <c r="BI84" i="64"/>
  <c r="S81" i="65"/>
  <c r="BI86" i="64"/>
  <c r="S83" i="65"/>
  <c r="BI82" i="64"/>
  <c r="S79" i="65"/>
  <c r="S88" i="65"/>
  <c r="BI91" i="64"/>
  <c r="BI89" i="64"/>
  <c r="S86" i="65"/>
  <c r="BH90" i="64"/>
  <c r="R87" i="65"/>
  <c r="AA87" i="65" s="1"/>
  <c r="R77" i="65"/>
  <c r="AA77" i="65" s="1"/>
  <c r="BH80" i="64"/>
  <c r="BH95" i="64"/>
  <c r="R92" i="65"/>
  <c r="AA92" i="65" s="1"/>
  <c r="R81" i="65"/>
  <c r="AA81" i="65" s="1"/>
  <c r="BH84" i="64"/>
  <c r="BH92" i="64"/>
  <c r="R89" i="65"/>
  <c r="AA89" i="65" s="1"/>
  <c r="BH82" i="64"/>
  <c r="R79" i="65"/>
  <c r="AA79" i="65" s="1"/>
  <c r="BH96" i="64"/>
  <c r="R93" i="65"/>
  <c r="AA93" i="65" s="1"/>
  <c r="R80" i="65"/>
  <c r="AA80" i="65" s="1"/>
  <c r="BH83" i="64"/>
  <c r="R84" i="65"/>
  <c r="AA84" i="65" s="1"/>
  <c r="BH87" i="64"/>
  <c r="R83" i="65"/>
  <c r="AA83" i="65" s="1"/>
  <c r="BH86" i="64"/>
  <c r="BH85" i="64"/>
  <c r="R82" i="65"/>
  <c r="AA82" i="65" s="1"/>
  <c r="BH88" i="64"/>
  <c r="R85" i="65"/>
  <c r="AA85" i="65" s="1"/>
  <c r="BH81" i="64"/>
  <c r="R78" i="65"/>
  <c r="AA78" i="65" s="1"/>
  <c r="BH89" i="64"/>
  <c r="R86" i="65"/>
  <c r="AA86" i="65" s="1"/>
  <c r="BH93" i="64"/>
  <c r="R90" i="65"/>
  <c r="AA90" i="65" s="1"/>
  <c r="BH91" i="64"/>
  <c r="R88" i="65"/>
  <c r="AA88" i="65" s="1"/>
  <c r="BH94" i="64"/>
  <c r="R91" i="65"/>
  <c r="AA91" i="65" s="1"/>
  <c r="BH84" i="61"/>
  <c r="BG84" i="61"/>
  <c r="BH80" i="61"/>
  <c r="BG80" i="61"/>
  <c r="BG81" i="61"/>
  <c r="BH81" i="61"/>
  <c r="BH78" i="61"/>
  <c r="BG78" i="61"/>
  <c r="BH82" i="61"/>
  <c r="BG82" i="61"/>
  <c r="BG77" i="61"/>
  <c r="BH77" i="61"/>
  <c r="BG83" i="61"/>
  <c r="BH83" i="61"/>
  <c r="BG79" i="61"/>
  <c r="BH79" i="61"/>
  <c r="AT71" i="61" l="1"/>
  <c r="AW83" i="61"/>
  <c r="AU80" i="61"/>
  <c r="AT73" i="61"/>
  <c r="AW73" i="61"/>
  <c r="AW87" i="61"/>
  <c r="AW77" i="61"/>
  <c r="L76" i="63"/>
  <c r="R76" i="61"/>
  <c r="L72" i="63"/>
  <c r="R72" i="61"/>
  <c r="AU81" i="61"/>
  <c r="AU78" i="61"/>
  <c r="AS66" i="61"/>
  <c r="AS70" i="61"/>
  <c r="AW82" i="61"/>
  <c r="R73" i="61"/>
  <c r="L73" i="63"/>
  <c r="R70" i="61"/>
  <c r="L70" i="63"/>
  <c r="AW81" i="61"/>
  <c r="AW79" i="61"/>
  <c r="AT77" i="61"/>
  <c r="AW84" i="61"/>
  <c r="AW76" i="61"/>
  <c r="AS69" i="61"/>
  <c r="L74" i="63"/>
  <c r="R74" i="61"/>
  <c r="AT70" i="61"/>
  <c r="AW78" i="61"/>
  <c r="AU71" i="61"/>
  <c r="AV93" i="61"/>
  <c r="AS72" i="61"/>
  <c r="AU76" i="61"/>
  <c r="AS74" i="61"/>
  <c r="AT72" i="61"/>
  <c r="AT76" i="61"/>
  <c r="AW75" i="61"/>
  <c r="L69" i="63"/>
  <c r="R69" i="61"/>
  <c r="AU77" i="61"/>
  <c r="AW91" i="61"/>
  <c r="AW88" i="61"/>
  <c r="AU72" i="61"/>
  <c r="L66" i="63"/>
  <c r="R66" i="61"/>
  <c r="AW74" i="61"/>
  <c r="L67" i="63"/>
  <c r="R67" i="61"/>
  <c r="AW85" i="61"/>
  <c r="AS73" i="61"/>
  <c r="L68" i="63"/>
  <c r="R68" i="61"/>
  <c r="AU74" i="61"/>
  <c r="AS71" i="61"/>
  <c r="AU73" i="61"/>
  <c r="AW72" i="61"/>
  <c r="AS67" i="61"/>
  <c r="AS68" i="61"/>
  <c r="AT78" i="61"/>
  <c r="AS75" i="61"/>
  <c r="AW90" i="61"/>
  <c r="AW89" i="61"/>
  <c r="AT75" i="61"/>
  <c r="AU79" i="61"/>
  <c r="AW86" i="61"/>
  <c r="AS76" i="61"/>
  <c r="AU75" i="61"/>
  <c r="L71" i="63"/>
  <c r="R71" i="61"/>
  <c r="AT69" i="61"/>
  <c r="AW80" i="61"/>
  <c r="L75" i="63"/>
  <c r="R75" i="61"/>
  <c r="AT74" i="61"/>
  <c r="P84" i="63"/>
  <c r="V84" i="61"/>
  <c r="V81" i="61"/>
  <c r="P81" i="63"/>
  <c r="P74" i="63"/>
  <c r="V74" i="61"/>
  <c r="T74" i="61"/>
  <c r="N74" i="63"/>
  <c r="S76" i="61"/>
  <c r="M76" i="63"/>
  <c r="P72" i="63"/>
  <c r="V72" i="61"/>
  <c r="V82" i="61"/>
  <c r="P82" i="63"/>
  <c r="N71" i="63"/>
  <c r="T71" i="61"/>
  <c r="N72" i="63"/>
  <c r="T72" i="61"/>
  <c r="V85" i="61"/>
  <c r="P85" i="63"/>
  <c r="N76" i="63"/>
  <c r="T76" i="61"/>
  <c r="N77" i="63"/>
  <c r="T77" i="61"/>
  <c r="U93" i="61"/>
  <c r="O93" i="63"/>
  <c r="M69" i="63"/>
  <c r="S69" i="61"/>
  <c r="S70" i="61"/>
  <c r="M70" i="63"/>
  <c r="V73" i="61"/>
  <c r="P73" i="63"/>
  <c r="P80" i="63"/>
  <c r="V80" i="61"/>
  <c r="M72" i="63"/>
  <c r="S72" i="61"/>
  <c r="M71" i="63"/>
  <c r="S71" i="61"/>
  <c r="V86" i="61"/>
  <c r="P86" i="63"/>
  <c r="P87" i="63"/>
  <c r="V87" i="61"/>
  <c r="T79" i="61"/>
  <c r="N79" i="63"/>
  <c r="P79" i="63"/>
  <c r="V79" i="61"/>
  <c r="M73" i="63"/>
  <c r="S73" i="61"/>
  <c r="M78" i="63"/>
  <c r="S78" i="61"/>
  <c r="M75" i="63"/>
  <c r="S75" i="61"/>
  <c r="P77" i="63"/>
  <c r="V77" i="61"/>
  <c r="N78" i="63"/>
  <c r="T78" i="61"/>
  <c r="P88" i="63"/>
  <c r="V88" i="61"/>
  <c r="M77" i="63"/>
  <c r="S77" i="61"/>
  <c r="N80" i="63"/>
  <c r="T80" i="61"/>
  <c r="P91" i="63"/>
  <c r="V91" i="61"/>
  <c r="N81" i="63"/>
  <c r="T81" i="61"/>
  <c r="P90" i="63"/>
  <c r="V90" i="61"/>
  <c r="T73" i="61"/>
  <c r="N73" i="63"/>
  <c r="P89" i="63"/>
  <c r="V89" i="61"/>
  <c r="P83" i="63"/>
  <c r="V83" i="61"/>
  <c r="N75" i="63"/>
  <c r="T75" i="61"/>
  <c r="P76" i="63"/>
  <c r="V76" i="61"/>
  <c r="P75" i="63"/>
  <c r="V75" i="61"/>
  <c r="P78" i="63"/>
  <c r="V78" i="61"/>
  <c r="M74" i="63"/>
  <c r="S74" i="61"/>
  <c r="AC99" i="61"/>
  <c r="AC55" i="61"/>
  <c r="Y80" i="61"/>
  <c r="AC60" i="61"/>
  <c r="AC75" i="61"/>
  <c r="AC78" i="61"/>
  <c r="Y86" i="61"/>
  <c r="Y81" i="61"/>
  <c r="Y88" i="61"/>
  <c r="AC73" i="61"/>
  <c r="Z97" i="61"/>
  <c r="Z99" i="61"/>
  <c r="AA104" i="61"/>
  <c r="Z83" i="61"/>
  <c r="AC66" i="61"/>
  <c r="AC90" i="61"/>
  <c r="AA99" i="61"/>
  <c r="AC52" i="61"/>
  <c r="Y116" i="61"/>
  <c r="AA85" i="61"/>
  <c r="Y92" i="61"/>
  <c r="AA80" i="61"/>
  <c r="Y85" i="61"/>
  <c r="Y124" i="61"/>
  <c r="AC76" i="61"/>
  <c r="AC115" i="61"/>
  <c r="Y89" i="61"/>
  <c r="AC106" i="61"/>
  <c r="Z87" i="61"/>
  <c r="AC71" i="61"/>
  <c r="Y105" i="61"/>
  <c r="Z113" i="61"/>
  <c r="Z112" i="61"/>
  <c r="AC101" i="61"/>
  <c r="AA95" i="61"/>
  <c r="AA101" i="61"/>
  <c r="AA83" i="61"/>
  <c r="Y102" i="61"/>
  <c r="AC112" i="61"/>
  <c r="AC86" i="61"/>
  <c r="AA105" i="61"/>
  <c r="Y91" i="61"/>
  <c r="AA102" i="61"/>
  <c r="Z98" i="61"/>
  <c r="Y120" i="61"/>
  <c r="AC36" i="61"/>
  <c r="Y121" i="61"/>
  <c r="Z117" i="61"/>
  <c r="AC53" i="61"/>
  <c r="AA119" i="61"/>
  <c r="AC109" i="61"/>
  <c r="Z95" i="61"/>
  <c r="Z121" i="61"/>
  <c r="Z116" i="61"/>
  <c r="AC43" i="61"/>
  <c r="AA100" i="61"/>
  <c r="Z91" i="61"/>
  <c r="Z92" i="61"/>
  <c r="AA84" i="61"/>
  <c r="AA89" i="61"/>
  <c r="AA108" i="61"/>
  <c r="Z118" i="61"/>
  <c r="AC61" i="61"/>
  <c r="Y90" i="61"/>
  <c r="Z89" i="61"/>
  <c r="AC87" i="61"/>
  <c r="AC44" i="61"/>
  <c r="Y94" i="61"/>
  <c r="AC68" i="61"/>
  <c r="AC38" i="61"/>
  <c r="Y117" i="61"/>
  <c r="Z93" i="61"/>
  <c r="AC104" i="61"/>
  <c r="Y106" i="61"/>
  <c r="AC65" i="61"/>
  <c r="Y118" i="61"/>
  <c r="Z123" i="61"/>
  <c r="Z110" i="61"/>
  <c r="Y98" i="61"/>
  <c r="AC57" i="61"/>
  <c r="Y99" i="61"/>
  <c r="Z86" i="61"/>
  <c r="Z107" i="61"/>
  <c r="AC42" i="61"/>
  <c r="AC100" i="61"/>
  <c r="AC107" i="61"/>
  <c r="AC102" i="61"/>
  <c r="Y107" i="61"/>
  <c r="AC92" i="61"/>
  <c r="AC80" i="61"/>
  <c r="Z94" i="61"/>
  <c r="AC72" i="61"/>
  <c r="AC91" i="61"/>
  <c r="AC51" i="61"/>
  <c r="AC118" i="61"/>
  <c r="AC93" i="61"/>
  <c r="Y93" i="61"/>
  <c r="Y95" i="61"/>
  <c r="Y97" i="61"/>
  <c r="AC50" i="61"/>
  <c r="AA87" i="61"/>
  <c r="AA118" i="61"/>
  <c r="Z108" i="61"/>
  <c r="AA90" i="61"/>
  <c r="Y82" i="61"/>
  <c r="Z84" i="61"/>
  <c r="AA113" i="61"/>
  <c r="AA103" i="61"/>
  <c r="AA110" i="61"/>
  <c r="AA94" i="61"/>
  <c r="AC40" i="61"/>
  <c r="AC123" i="61"/>
  <c r="AC120" i="61"/>
  <c r="AC121" i="61"/>
  <c r="AC122" i="61"/>
  <c r="AC124" i="61"/>
  <c r="AC103" i="61"/>
  <c r="Y83" i="61"/>
  <c r="Y104" i="61"/>
  <c r="AC70" i="61"/>
  <c r="AC41" i="61"/>
  <c r="AC95" i="61"/>
  <c r="AC83" i="61"/>
  <c r="AA78" i="61"/>
  <c r="AC97" i="61"/>
  <c r="AC74" i="61"/>
  <c r="Y77" i="61"/>
  <c r="AA93" i="61"/>
  <c r="AC88" i="61"/>
  <c r="AC108" i="61"/>
  <c r="AC64" i="61"/>
  <c r="Y110" i="61"/>
  <c r="Z104" i="61"/>
  <c r="AA117" i="61"/>
  <c r="AA106" i="61"/>
  <c r="AC116" i="61"/>
  <c r="AC63" i="61"/>
  <c r="AA79" i="61"/>
  <c r="Y87" i="61"/>
  <c r="Y122" i="61"/>
  <c r="AA97" i="61"/>
  <c r="AA81" i="61"/>
  <c r="Y79" i="61"/>
  <c r="Z88" i="61"/>
  <c r="AA82" i="61"/>
  <c r="AA124" i="61"/>
  <c r="Y78" i="61"/>
  <c r="AA111" i="61"/>
  <c r="Y115" i="61"/>
  <c r="Z115" i="61"/>
  <c r="AC37" i="61"/>
  <c r="AA88" i="61"/>
  <c r="AC82" i="61"/>
  <c r="AC39" i="61"/>
  <c r="AA91" i="61"/>
  <c r="Z102" i="61"/>
  <c r="AC117" i="61"/>
  <c r="AC110" i="61"/>
  <c r="AC114" i="61"/>
  <c r="AC56" i="61"/>
  <c r="AC58" i="61"/>
  <c r="AC84" i="61"/>
  <c r="AA86" i="61"/>
  <c r="Y108" i="61"/>
  <c r="Z111" i="61"/>
  <c r="Z101" i="61"/>
  <c r="Y96" i="61"/>
  <c r="AA107" i="61"/>
  <c r="AA115" i="61"/>
  <c r="AC79" i="61"/>
  <c r="Z100" i="61"/>
  <c r="Z90" i="61"/>
  <c r="AA92" i="61"/>
  <c r="AC111" i="61"/>
  <c r="AC119" i="61"/>
  <c r="AC48" i="61"/>
  <c r="AA116" i="61"/>
  <c r="AA114" i="61"/>
  <c r="AC85" i="61"/>
  <c r="AA123" i="61"/>
  <c r="AC67" i="61"/>
  <c r="Y109" i="61"/>
  <c r="Y111" i="61"/>
  <c r="Z122" i="61"/>
  <c r="Y84" i="61"/>
  <c r="AC113" i="61"/>
  <c r="AC98" i="61"/>
  <c r="Y103" i="61"/>
  <c r="AC45" i="61"/>
  <c r="AC69" i="61"/>
  <c r="Y100" i="61"/>
  <c r="AA120" i="61"/>
  <c r="AC59" i="61"/>
  <c r="AA121" i="61"/>
  <c r="Z103" i="61"/>
  <c r="AC77" i="61"/>
  <c r="AA109" i="61"/>
  <c r="AC105" i="61"/>
  <c r="Z105" i="61"/>
  <c r="AC49" i="61"/>
  <c r="Y113" i="61"/>
  <c r="Y114" i="61"/>
  <c r="Y123" i="61"/>
  <c r="Z109" i="61"/>
  <c r="Z124" i="61"/>
  <c r="AA98" i="61"/>
  <c r="AC81" i="61"/>
  <c r="AC94" i="61"/>
  <c r="Y101" i="61"/>
  <c r="AC96" i="61"/>
  <c r="Y119" i="61"/>
  <c r="AC46" i="61"/>
  <c r="Z85" i="61"/>
  <c r="Z120" i="61"/>
  <c r="Y112" i="61"/>
  <c r="Z114" i="61"/>
  <c r="Z106" i="61"/>
  <c r="AA122" i="61"/>
  <c r="AC47" i="61"/>
  <c r="AA96" i="61"/>
  <c r="AC54" i="61"/>
  <c r="AC62" i="61"/>
  <c r="Z119" i="61"/>
  <c r="Z96" i="61"/>
  <c r="AA112" i="61"/>
  <c r="AC89" i="61"/>
  <c r="S74" i="65" l="1"/>
  <c r="BI77" i="64"/>
  <c r="V78" i="65"/>
  <c r="BL81" i="64"/>
  <c r="V75" i="65"/>
  <c r="BL78" i="64"/>
  <c r="BL79" i="64"/>
  <c r="V76" i="65"/>
  <c r="BJ78" i="64"/>
  <c r="T75" i="65"/>
  <c r="BL86" i="64"/>
  <c r="V83" i="65"/>
  <c r="BL92" i="64"/>
  <c r="V89" i="65"/>
  <c r="BJ76" i="64"/>
  <c r="T73" i="65"/>
  <c r="V90" i="65"/>
  <c r="BL93" i="64"/>
  <c r="T81" i="65"/>
  <c r="BJ84" i="64"/>
  <c r="BL94" i="64"/>
  <c r="V91" i="65"/>
  <c r="BJ83" i="64"/>
  <c r="T80" i="65"/>
  <c r="S77" i="65"/>
  <c r="BI80" i="64"/>
  <c r="BL91" i="64"/>
  <c r="V88" i="65"/>
  <c r="T78" i="65"/>
  <c r="BJ81" i="64"/>
  <c r="BL80" i="64"/>
  <c r="V77" i="65"/>
  <c r="BI78" i="64"/>
  <c r="S75" i="65"/>
  <c r="BI81" i="64"/>
  <c r="S78" i="65"/>
  <c r="BI76" i="64"/>
  <c r="S73" i="65"/>
  <c r="V79" i="65"/>
  <c r="BL82" i="64"/>
  <c r="BJ82" i="64"/>
  <c r="T79" i="65"/>
  <c r="BL90" i="64"/>
  <c r="V87" i="65"/>
  <c r="V86" i="65"/>
  <c r="BL89" i="64"/>
  <c r="BI74" i="64"/>
  <c r="S71" i="65"/>
  <c r="S72" i="65"/>
  <c r="BI75" i="64"/>
  <c r="BL83" i="64"/>
  <c r="V80" i="65"/>
  <c r="V73" i="65"/>
  <c r="BL76" i="64"/>
  <c r="BI73" i="64"/>
  <c r="S70" i="65"/>
  <c r="BI72" i="64"/>
  <c r="S69" i="65"/>
  <c r="BK96" i="64"/>
  <c r="U93" i="65"/>
  <c r="BJ80" i="64"/>
  <c r="T77" i="65"/>
  <c r="BJ79" i="64"/>
  <c r="T76" i="65"/>
  <c r="BL88" i="64"/>
  <c r="V85" i="65"/>
  <c r="BJ75" i="64"/>
  <c r="T72" i="65"/>
  <c r="T71" i="65"/>
  <c r="BJ74" i="64"/>
  <c r="BL85" i="64"/>
  <c r="V82" i="65"/>
  <c r="BL75" i="64"/>
  <c r="V72" i="65"/>
  <c r="S76" i="65"/>
  <c r="BI79" i="64"/>
  <c r="T74" i="65"/>
  <c r="BJ77" i="64"/>
  <c r="BL77" i="64"/>
  <c r="V74" i="65"/>
  <c r="BL84" i="64"/>
  <c r="V81" i="65"/>
  <c r="V84" i="65"/>
  <c r="BL87" i="64"/>
  <c r="BH78" i="64"/>
  <c r="R75" i="65"/>
  <c r="AA75" i="65" s="1"/>
  <c r="BH74" i="64"/>
  <c r="R71" i="65"/>
  <c r="AA71" i="65" s="1"/>
  <c r="BH71" i="64"/>
  <c r="R68" i="65"/>
  <c r="AA68" i="65" s="1"/>
  <c r="BH70" i="64"/>
  <c r="R67" i="65"/>
  <c r="AA67" i="65" s="1"/>
  <c r="R66" i="65"/>
  <c r="AA66" i="65" s="1"/>
  <c r="BH69" i="64"/>
  <c r="BH72" i="64"/>
  <c r="R69" i="65"/>
  <c r="AA69" i="65" s="1"/>
  <c r="BH77" i="64"/>
  <c r="R74" i="65"/>
  <c r="AA74" i="65" s="1"/>
  <c r="R70" i="65"/>
  <c r="AA70" i="65" s="1"/>
  <c r="BH73" i="64"/>
  <c r="R73" i="65"/>
  <c r="AA73" i="65" s="1"/>
  <c r="BH76" i="64"/>
  <c r="R72" i="65"/>
  <c r="AA72" i="65" s="1"/>
  <c r="BH75" i="64"/>
  <c r="R76" i="65"/>
  <c r="AA76" i="65" s="1"/>
  <c r="BH79" i="64"/>
  <c r="BH66" i="61"/>
  <c r="BG66" i="61"/>
  <c r="BG75" i="61"/>
  <c r="BH75" i="61"/>
  <c r="BG70" i="61"/>
  <c r="BH70" i="61"/>
  <c r="BG67" i="61"/>
  <c r="BH67" i="61"/>
  <c r="BG73" i="61"/>
  <c r="BH73" i="61"/>
  <c r="BH76" i="61"/>
  <c r="BG76" i="61"/>
  <c r="BG72" i="61"/>
  <c r="BH72" i="61"/>
  <c r="BG68" i="61"/>
  <c r="BH68" i="61"/>
  <c r="BH71" i="61"/>
  <c r="BG71" i="61"/>
  <c r="BH74" i="61"/>
  <c r="BG74" i="61"/>
  <c r="BH69" i="61"/>
  <c r="BG69" i="61"/>
  <c r="AS49" i="61" l="1"/>
  <c r="AS8" i="61"/>
  <c r="AU32" i="61"/>
  <c r="AV73" i="61"/>
  <c r="AW38" i="61"/>
  <c r="R32" i="61"/>
  <c r="L32" i="63"/>
  <c r="AV84" i="61"/>
  <c r="AT33" i="61"/>
  <c r="AW19" i="61"/>
  <c r="AT54" i="61"/>
  <c r="L29" i="63"/>
  <c r="R29" i="61"/>
  <c r="AT9" i="61"/>
  <c r="AT59" i="61"/>
  <c r="AU54" i="61"/>
  <c r="AU29" i="61"/>
  <c r="AT42" i="61"/>
  <c r="AU26" i="61"/>
  <c r="AW18" i="61"/>
  <c r="R45" i="61"/>
  <c r="L45" i="63"/>
  <c r="AU10" i="61"/>
  <c r="AT13" i="61"/>
  <c r="AS9" i="61"/>
  <c r="L47" i="63"/>
  <c r="R47" i="61"/>
  <c r="AT44" i="61"/>
  <c r="AT46" i="61"/>
  <c r="AT5" i="61"/>
  <c r="AS27" i="61"/>
  <c r="AU57" i="61"/>
  <c r="AV81" i="61"/>
  <c r="R14" i="61"/>
  <c r="L14" i="63"/>
  <c r="AT62" i="61"/>
  <c r="AW59" i="61"/>
  <c r="L55" i="63"/>
  <c r="R55" i="61"/>
  <c r="AW29" i="61"/>
  <c r="L39" i="63"/>
  <c r="R39" i="61"/>
  <c r="AT61" i="61"/>
  <c r="AT64" i="61"/>
  <c r="L59" i="63"/>
  <c r="R59" i="61"/>
  <c r="AV72" i="61"/>
  <c r="AW56" i="61"/>
  <c r="AW63" i="61"/>
  <c r="AS55" i="61"/>
  <c r="L54" i="63"/>
  <c r="R54" i="61"/>
  <c r="AW34" i="61"/>
  <c r="AW52" i="61"/>
  <c r="AU43" i="61"/>
  <c r="AU48" i="61"/>
  <c r="L42" i="63"/>
  <c r="R42" i="61"/>
  <c r="AU59" i="61"/>
  <c r="AV66" i="61"/>
  <c r="AW43" i="61"/>
  <c r="AS40" i="61"/>
  <c r="AU14" i="61"/>
  <c r="AU51" i="61"/>
  <c r="R41" i="61"/>
  <c r="L41" i="63"/>
  <c r="AV74" i="61"/>
  <c r="AT26" i="61"/>
  <c r="AU5" i="61"/>
  <c r="AU67" i="61"/>
  <c r="AT6" i="61"/>
  <c r="AU33" i="61"/>
  <c r="R26" i="61"/>
  <c r="L26" i="63"/>
  <c r="AW55" i="61"/>
  <c r="AS33" i="61"/>
  <c r="AT11" i="61"/>
  <c r="R18" i="61"/>
  <c r="L18" i="63"/>
  <c r="AW64" i="61"/>
  <c r="AT68" i="61"/>
  <c r="AW36" i="61"/>
  <c r="AS50" i="61"/>
  <c r="L25" i="63"/>
  <c r="R25" i="61"/>
  <c r="AS48" i="61"/>
  <c r="AT47" i="61"/>
  <c r="AT19" i="61"/>
  <c r="AS6" i="61"/>
  <c r="AU23" i="61"/>
  <c r="AW68" i="61"/>
  <c r="AW25" i="61"/>
  <c r="R27" i="61"/>
  <c r="L27" i="63"/>
  <c r="AS38" i="61"/>
  <c r="AS60" i="61"/>
  <c r="AS42" i="61"/>
  <c r="AT45" i="61"/>
  <c r="AT10" i="61"/>
  <c r="AW40" i="61"/>
  <c r="AU11" i="61"/>
  <c r="AT40" i="61"/>
  <c r="AT29" i="61"/>
  <c r="AS61" i="61"/>
  <c r="AS31" i="61"/>
  <c r="AT22" i="61"/>
  <c r="AS30" i="61"/>
  <c r="AW32" i="61"/>
  <c r="AS52" i="61"/>
  <c r="AW10" i="61"/>
  <c r="AV70" i="61"/>
  <c r="AS23" i="61"/>
  <c r="AU60" i="61"/>
  <c r="AW23" i="61"/>
  <c r="AU7" i="61"/>
  <c r="AU24" i="61"/>
  <c r="L40" i="63"/>
  <c r="R40" i="61"/>
  <c r="AV67" i="61"/>
  <c r="AS32" i="61"/>
  <c r="AW67" i="61"/>
  <c r="AV79" i="61"/>
  <c r="AT34" i="61"/>
  <c r="AW6" i="61"/>
  <c r="AS39" i="61"/>
  <c r="AT51" i="61"/>
  <c r="AW47" i="61"/>
  <c r="AU70" i="61"/>
  <c r="L35" i="63"/>
  <c r="R35" i="61"/>
  <c r="AS54" i="61"/>
  <c r="AT15" i="61"/>
  <c r="AU22" i="61"/>
  <c r="AU56" i="61"/>
  <c r="AV75" i="61"/>
  <c r="AT56" i="61"/>
  <c r="AU21" i="61"/>
  <c r="AS34" i="61"/>
  <c r="L60" i="63"/>
  <c r="R60" i="61"/>
  <c r="AW35" i="61"/>
  <c r="AU41" i="61"/>
  <c r="R58" i="61"/>
  <c r="L58" i="63"/>
  <c r="AW65" i="61"/>
  <c r="AU36" i="61"/>
  <c r="L62" i="63"/>
  <c r="R62" i="61"/>
  <c r="AS64" i="61"/>
  <c r="AU62" i="61"/>
  <c r="AT43" i="61"/>
  <c r="AS26" i="61"/>
  <c r="AV83" i="61"/>
  <c r="AS56" i="61"/>
  <c r="L31" i="63"/>
  <c r="R31" i="61"/>
  <c r="AS65" i="61"/>
  <c r="AT48" i="61"/>
  <c r="L38" i="63"/>
  <c r="R38" i="61"/>
  <c r="L30" i="63"/>
  <c r="R30" i="61"/>
  <c r="AT12" i="61"/>
  <c r="L28" i="63"/>
  <c r="R28" i="61"/>
  <c r="AT32" i="61"/>
  <c r="AS35" i="61"/>
  <c r="AT52" i="61"/>
  <c r="AU27" i="61"/>
  <c r="AS17" i="61"/>
  <c r="AW45" i="61"/>
  <c r="AU58" i="61"/>
  <c r="AU9" i="61"/>
  <c r="L49" i="63"/>
  <c r="R49" i="61"/>
  <c r="AW66" i="61"/>
  <c r="R22" i="61"/>
  <c r="L22" i="63"/>
  <c r="L46" i="63"/>
  <c r="R46" i="61"/>
  <c r="AV76" i="61"/>
  <c r="AS59" i="61"/>
  <c r="AU50" i="61"/>
  <c r="AW16" i="61"/>
  <c r="AS47" i="61"/>
  <c r="AW50" i="61"/>
  <c r="AW24" i="61"/>
  <c r="AW69" i="61"/>
  <c r="AU61" i="61"/>
  <c r="AS51" i="61"/>
  <c r="AW33" i="61"/>
  <c r="L44" i="63"/>
  <c r="R44" i="61"/>
  <c r="AW42" i="61"/>
  <c r="L61" i="63"/>
  <c r="R61" i="61"/>
  <c r="AW9" i="61"/>
  <c r="AW30" i="61"/>
  <c r="AW44" i="61"/>
  <c r="AU66" i="61"/>
  <c r="AV86" i="61"/>
  <c r="R15" i="61"/>
  <c r="L15" i="63"/>
  <c r="AS53" i="61"/>
  <c r="AU68" i="61"/>
  <c r="AW22" i="61"/>
  <c r="AT18" i="61"/>
  <c r="AV78" i="61"/>
  <c r="L64" i="63"/>
  <c r="R64" i="61"/>
  <c r="AS45" i="61"/>
  <c r="R51" i="61"/>
  <c r="L51" i="63"/>
  <c r="AS36" i="61"/>
  <c r="AT49" i="61"/>
  <c r="AW41" i="61"/>
  <c r="AW20" i="61"/>
  <c r="AW11" i="61"/>
  <c r="AT23" i="61"/>
  <c r="AW14" i="61"/>
  <c r="AU64" i="61"/>
  <c r="AS57" i="61"/>
  <c r="AS58" i="61"/>
  <c r="R33" i="61"/>
  <c r="L33" i="63"/>
  <c r="AT60" i="61"/>
  <c r="AW27" i="61"/>
  <c r="R21" i="61"/>
  <c r="L21" i="63"/>
  <c r="AU17" i="61"/>
  <c r="L48" i="63"/>
  <c r="R48" i="61"/>
  <c r="AT67" i="61"/>
  <c r="AW54" i="61"/>
  <c r="R43" i="61"/>
  <c r="L43" i="63"/>
  <c r="AS11" i="61"/>
  <c r="AU13" i="61"/>
  <c r="AU55" i="61"/>
  <c r="AV85" i="61"/>
  <c r="AU65" i="61"/>
  <c r="R19" i="61"/>
  <c r="L19" i="63"/>
  <c r="AU19" i="61"/>
  <c r="AS43" i="61"/>
  <c r="AS14" i="61"/>
  <c r="AV69" i="61"/>
  <c r="AT65" i="61"/>
  <c r="L16" i="63"/>
  <c r="R16" i="61"/>
  <c r="AS46" i="61"/>
  <c r="AS22" i="61"/>
  <c r="AS62" i="61"/>
  <c r="AU34" i="61"/>
  <c r="AU28" i="61"/>
  <c r="AU18" i="61"/>
  <c r="AU35" i="61"/>
  <c r="AT8" i="61"/>
  <c r="AT39" i="61"/>
  <c r="AW31" i="61"/>
  <c r="R24" i="61"/>
  <c r="L24" i="63"/>
  <c r="AS10" i="61"/>
  <c r="AS24" i="61"/>
  <c r="AS21" i="61"/>
  <c r="AW58" i="61"/>
  <c r="AW8" i="61"/>
  <c r="AU63" i="61"/>
  <c r="AT28" i="61"/>
  <c r="AS25" i="61"/>
  <c r="AU38" i="61"/>
  <c r="AU40" i="61"/>
  <c r="AW12" i="61"/>
  <c r="AS16" i="61"/>
  <c r="AT30" i="61"/>
  <c r="AU53" i="61"/>
  <c r="AW70" i="61"/>
  <c r="L23" i="63"/>
  <c r="R23" i="61"/>
  <c r="R17" i="61"/>
  <c r="L17" i="63"/>
  <c r="AT36" i="61"/>
  <c r="AT38" i="61"/>
  <c r="AT16" i="61"/>
  <c r="AW62" i="61"/>
  <c r="AU8" i="61"/>
  <c r="L34" i="63"/>
  <c r="R34" i="61"/>
  <c r="AT66" i="61"/>
  <c r="AV80" i="61"/>
  <c r="AU20" i="61"/>
  <c r="AT20" i="61"/>
  <c r="AV77" i="61"/>
  <c r="AU44" i="61"/>
  <c r="AW26" i="61"/>
  <c r="AU16" i="61"/>
  <c r="AW49" i="61"/>
  <c r="AS41" i="61"/>
  <c r="R37" i="61"/>
  <c r="L37" i="63"/>
  <c r="AU39" i="61"/>
  <c r="L65" i="63"/>
  <c r="R65" i="61"/>
  <c r="AT27" i="61"/>
  <c r="L57" i="63"/>
  <c r="R57" i="61"/>
  <c r="AS5" i="61"/>
  <c r="AV68" i="61"/>
  <c r="AS13" i="61"/>
  <c r="AT7" i="61"/>
  <c r="AS7" i="61"/>
  <c r="AS20" i="61"/>
  <c r="AV65" i="61"/>
  <c r="AW13" i="61"/>
  <c r="AT57" i="61"/>
  <c r="AV63" i="61"/>
  <c r="AU46" i="61"/>
  <c r="AW71" i="61"/>
  <c r="AS19" i="61"/>
  <c r="AW53" i="61"/>
  <c r="AT24" i="61"/>
  <c r="AT55" i="61"/>
  <c r="AS29" i="61"/>
  <c r="L56" i="63"/>
  <c r="R56" i="61"/>
  <c r="L20" i="63"/>
  <c r="R20" i="61"/>
  <c r="AS28" i="61"/>
  <c r="AU49" i="61"/>
  <c r="AT58" i="61"/>
  <c r="AS15" i="61"/>
  <c r="AW57" i="61"/>
  <c r="AU52" i="61"/>
  <c r="AT50" i="61"/>
  <c r="AU25" i="61"/>
  <c r="R52" i="61"/>
  <c r="L52" i="63"/>
  <c r="AW5" i="61"/>
  <c r="AU6" i="61"/>
  <c r="AW61" i="61"/>
  <c r="AU30" i="61"/>
  <c r="AW60" i="61"/>
  <c r="AV82" i="61"/>
  <c r="AW7" i="61"/>
  <c r="AW15" i="61"/>
  <c r="AU42" i="61"/>
  <c r="AT31" i="61"/>
  <c r="L53" i="63"/>
  <c r="R53" i="61"/>
  <c r="AW37" i="61"/>
  <c r="AU31" i="61"/>
  <c r="AT53" i="61"/>
  <c r="AV71" i="61"/>
  <c r="AW39" i="61"/>
  <c r="AT63" i="61"/>
  <c r="L50" i="63"/>
  <c r="R50" i="61"/>
  <c r="AT17" i="61"/>
  <c r="AW17" i="61"/>
  <c r="AU12" i="61"/>
  <c r="AT21" i="61"/>
  <c r="AW51" i="61"/>
  <c r="AS63" i="61"/>
  <c r="AS18" i="61"/>
  <c r="AW46" i="61"/>
  <c r="AU37" i="61"/>
  <c r="AT37" i="61"/>
  <c r="AS44" i="61"/>
  <c r="AW28" i="61"/>
  <c r="AT14" i="61"/>
  <c r="AU15" i="61"/>
  <c r="R63" i="61"/>
  <c r="L63" i="63"/>
  <c r="AU69" i="61"/>
  <c r="AT35" i="61"/>
  <c r="AS37" i="61"/>
  <c r="AT41" i="61"/>
  <c r="AU45" i="61"/>
  <c r="AW21" i="61"/>
  <c r="AV64" i="61"/>
  <c r="R36" i="61"/>
  <c r="L36" i="63"/>
  <c r="AS12" i="61"/>
  <c r="AT25" i="61"/>
  <c r="AW48" i="61"/>
  <c r="AU47" i="61"/>
  <c r="N58" i="63"/>
  <c r="T58" i="61"/>
  <c r="N54" i="63"/>
  <c r="T54" i="61"/>
  <c r="M39" i="63"/>
  <c r="S39" i="61"/>
  <c r="M67" i="63"/>
  <c r="S67" i="61"/>
  <c r="N55" i="63"/>
  <c r="T55" i="61"/>
  <c r="M63" i="63"/>
  <c r="S63" i="61"/>
  <c r="M56" i="63"/>
  <c r="S56" i="61"/>
  <c r="N40" i="63"/>
  <c r="T40" i="61"/>
  <c r="T59" i="61"/>
  <c r="N59" i="63"/>
  <c r="M25" i="63"/>
  <c r="S25" i="61"/>
  <c r="O67" i="63"/>
  <c r="U67" i="61"/>
  <c r="T48" i="61"/>
  <c r="N48" i="63"/>
  <c r="P18" i="63"/>
  <c r="V18" i="61"/>
  <c r="S65" i="61"/>
  <c r="M65" i="63"/>
  <c r="M24" i="63"/>
  <c r="S24" i="61"/>
  <c r="S22" i="61"/>
  <c r="M22" i="63"/>
  <c r="T25" i="61"/>
  <c r="N25" i="63"/>
  <c r="M44" i="63"/>
  <c r="S44" i="61"/>
  <c r="S28" i="61"/>
  <c r="M28" i="63"/>
  <c r="P70" i="63"/>
  <c r="V70" i="61"/>
  <c r="P33" i="63"/>
  <c r="V33" i="61"/>
  <c r="T49" i="61"/>
  <c r="N49" i="63"/>
  <c r="V22" i="61"/>
  <c r="P22" i="63"/>
  <c r="P19" i="63"/>
  <c r="V19" i="61"/>
  <c r="M45" i="63"/>
  <c r="S45" i="61"/>
  <c r="P15" i="63"/>
  <c r="V15" i="61"/>
  <c r="M46" i="63"/>
  <c r="S46" i="61"/>
  <c r="P60" i="63"/>
  <c r="V60" i="61"/>
  <c r="M47" i="63"/>
  <c r="S47" i="61"/>
  <c r="P66" i="63"/>
  <c r="V66" i="61"/>
  <c r="U70" i="61"/>
  <c r="O70" i="63"/>
  <c r="P69" i="63"/>
  <c r="V69" i="61"/>
  <c r="S52" i="61"/>
  <c r="M52" i="63"/>
  <c r="M50" i="63"/>
  <c r="S50" i="61"/>
  <c r="V28" i="61"/>
  <c r="P28" i="63"/>
  <c r="N63" i="63"/>
  <c r="T63" i="61"/>
  <c r="S42" i="61"/>
  <c r="M42" i="63"/>
  <c r="S20" i="61"/>
  <c r="M20" i="63"/>
  <c r="U83" i="61"/>
  <c r="O83" i="63"/>
  <c r="P59" i="63"/>
  <c r="V59" i="61"/>
  <c r="N16" i="63"/>
  <c r="T16" i="61"/>
  <c r="P40" i="63"/>
  <c r="V40" i="61"/>
  <c r="M61" i="63"/>
  <c r="S61" i="61"/>
  <c r="T62" i="61"/>
  <c r="N62" i="63"/>
  <c r="P42" i="63"/>
  <c r="V42" i="61"/>
  <c r="P20" i="63"/>
  <c r="V20" i="61"/>
  <c r="T15" i="61"/>
  <c r="N15" i="63"/>
  <c r="S30" i="61"/>
  <c r="M30" i="63"/>
  <c r="P47" i="63"/>
  <c r="V47" i="61"/>
  <c r="T34" i="61"/>
  <c r="N34" i="63"/>
  <c r="O63" i="63"/>
  <c r="U63" i="61"/>
  <c r="V56" i="61"/>
  <c r="P56" i="63"/>
  <c r="V37" i="61"/>
  <c r="P37" i="63"/>
  <c r="P57" i="63"/>
  <c r="V57" i="61"/>
  <c r="V34" i="61"/>
  <c r="P34" i="63"/>
  <c r="N38" i="63"/>
  <c r="T38" i="61"/>
  <c r="U64" i="61"/>
  <c r="O64" i="63"/>
  <c r="V55" i="61"/>
  <c r="P55" i="63"/>
  <c r="N26" i="63"/>
  <c r="T26" i="61"/>
  <c r="V41" i="61"/>
  <c r="P41" i="63"/>
  <c r="P17" i="63"/>
  <c r="V17" i="61"/>
  <c r="V58" i="61"/>
  <c r="P58" i="63"/>
  <c r="V27" i="61"/>
  <c r="P27" i="63"/>
  <c r="M27" i="63"/>
  <c r="S27" i="61"/>
  <c r="V45" i="61"/>
  <c r="P45" i="63"/>
  <c r="O69" i="63"/>
  <c r="U69" i="61"/>
  <c r="N32" i="63"/>
  <c r="T32" i="61"/>
  <c r="T35" i="61"/>
  <c r="N35" i="63"/>
  <c r="P65" i="63"/>
  <c r="V65" i="61"/>
  <c r="T18" i="61"/>
  <c r="N18" i="63"/>
  <c r="P62" i="63"/>
  <c r="V62" i="61"/>
  <c r="P24" i="63"/>
  <c r="V24" i="61"/>
  <c r="T42" i="61"/>
  <c r="N42" i="63"/>
  <c r="M15" i="63"/>
  <c r="S15" i="61"/>
  <c r="T52" i="61"/>
  <c r="N52" i="63"/>
  <c r="T70" i="61"/>
  <c r="N70" i="63"/>
  <c r="T30" i="61"/>
  <c r="N30" i="63"/>
  <c r="T64" i="61"/>
  <c r="N64" i="63"/>
  <c r="N69" i="63"/>
  <c r="T69" i="61"/>
  <c r="V63" i="61"/>
  <c r="P63" i="63"/>
  <c r="S57" i="61"/>
  <c r="M57" i="63"/>
  <c r="P14" i="63"/>
  <c r="V14" i="61"/>
  <c r="M26" i="63"/>
  <c r="S26" i="61"/>
  <c r="S40" i="61"/>
  <c r="M40" i="63"/>
  <c r="T56" i="61"/>
  <c r="N56" i="63"/>
  <c r="P44" i="63"/>
  <c r="V44" i="61"/>
  <c r="M55" i="63"/>
  <c r="S55" i="61"/>
  <c r="O66" i="63"/>
  <c r="U66" i="61"/>
  <c r="T21" i="61"/>
  <c r="N21" i="63"/>
  <c r="P38" i="63"/>
  <c r="V38" i="61"/>
  <c r="N68" i="63"/>
  <c r="T68" i="61"/>
  <c r="U75" i="61"/>
  <c r="O75" i="63"/>
  <c r="M33" i="63"/>
  <c r="S33" i="61"/>
  <c r="P67" i="63"/>
  <c r="V67" i="61"/>
  <c r="S66" i="61"/>
  <c r="M66" i="63"/>
  <c r="S16" i="61"/>
  <c r="M16" i="63"/>
  <c r="V16" i="61"/>
  <c r="P16" i="63"/>
  <c r="N43" i="63"/>
  <c r="T43" i="61"/>
  <c r="P30" i="63"/>
  <c r="V30" i="61"/>
  <c r="M53" i="63"/>
  <c r="S53" i="61"/>
  <c r="M64" i="63"/>
  <c r="S64" i="61"/>
  <c r="O68" i="63"/>
  <c r="U68" i="61"/>
  <c r="S54" i="61"/>
  <c r="M54" i="63"/>
  <c r="S35" i="61"/>
  <c r="M35" i="63"/>
  <c r="V21" i="61"/>
  <c r="P21" i="63"/>
  <c r="N47" i="63"/>
  <c r="T47" i="61"/>
  <c r="V68" i="61"/>
  <c r="P68" i="63"/>
  <c r="U82" i="61"/>
  <c r="O82" i="63"/>
  <c r="V26" i="61"/>
  <c r="P26" i="63"/>
  <c r="S51" i="61"/>
  <c r="M51" i="63"/>
  <c r="M68" i="63"/>
  <c r="S68" i="61"/>
  <c r="S43" i="61"/>
  <c r="M43" i="63"/>
  <c r="M58" i="63"/>
  <c r="S58" i="61"/>
  <c r="T31" i="61"/>
  <c r="N31" i="63"/>
  <c r="P39" i="63"/>
  <c r="V39" i="61"/>
  <c r="P51" i="63"/>
  <c r="V51" i="61"/>
  <c r="S17" i="61"/>
  <c r="M17" i="63"/>
  <c r="T53" i="61"/>
  <c r="N53" i="63"/>
  <c r="M29" i="63"/>
  <c r="S29" i="61"/>
  <c r="U77" i="61"/>
  <c r="O77" i="63"/>
  <c r="N39" i="63"/>
  <c r="T39" i="61"/>
  <c r="P48" i="63"/>
  <c r="V48" i="61"/>
  <c r="N27" i="63"/>
  <c r="T27" i="61"/>
  <c r="P31" i="63"/>
  <c r="V31" i="61"/>
  <c r="N29" i="63"/>
  <c r="T29" i="61"/>
  <c r="M37" i="63"/>
  <c r="S37" i="61"/>
  <c r="N44" i="63"/>
  <c r="T44" i="61"/>
  <c r="T20" i="61"/>
  <c r="N20" i="63"/>
  <c r="V49" i="61"/>
  <c r="P49" i="63"/>
  <c r="T45" i="61"/>
  <c r="N45" i="63"/>
  <c r="O72" i="63"/>
  <c r="U72" i="61"/>
  <c r="P25" i="63"/>
  <c r="V25" i="61"/>
  <c r="M36" i="63"/>
  <c r="S36" i="61"/>
  <c r="U73" i="61"/>
  <c r="O73" i="63"/>
  <c r="O85" i="63"/>
  <c r="U85" i="61"/>
  <c r="P35" i="63"/>
  <c r="V35" i="61"/>
  <c r="P29" i="63"/>
  <c r="V29" i="61"/>
  <c r="S23" i="61"/>
  <c r="M23" i="63"/>
  <c r="M49" i="63"/>
  <c r="S49" i="61"/>
  <c r="T41" i="61"/>
  <c r="N41" i="63"/>
  <c r="U78" i="61"/>
  <c r="O78" i="63"/>
  <c r="V71" i="61"/>
  <c r="P71" i="63"/>
  <c r="P64" i="63"/>
  <c r="V64" i="61"/>
  <c r="S38" i="61"/>
  <c r="M38" i="63"/>
  <c r="S60" i="61"/>
  <c r="M60" i="63"/>
  <c r="O81" i="63"/>
  <c r="U81" i="61"/>
  <c r="O71" i="63"/>
  <c r="U71" i="61"/>
  <c r="S59" i="61"/>
  <c r="M59" i="63"/>
  <c r="S19" i="61"/>
  <c r="M19" i="63"/>
  <c r="N66" i="63"/>
  <c r="T66" i="61"/>
  <c r="V52" i="61"/>
  <c r="P52" i="63"/>
  <c r="T22" i="61"/>
  <c r="N22" i="63"/>
  <c r="P46" i="63"/>
  <c r="V46" i="61"/>
  <c r="M32" i="63"/>
  <c r="S32" i="61"/>
  <c r="N46" i="63"/>
  <c r="T46" i="61"/>
  <c r="N17" i="63"/>
  <c r="T17" i="61"/>
  <c r="O80" i="63"/>
  <c r="U80" i="61"/>
  <c r="P61" i="63"/>
  <c r="V61" i="61"/>
  <c r="V32" i="61"/>
  <c r="P32" i="63"/>
  <c r="N60" i="63"/>
  <c r="T60" i="61"/>
  <c r="N57" i="63"/>
  <c r="T57" i="61"/>
  <c r="T28" i="61"/>
  <c r="N28" i="63"/>
  <c r="M18" i="63"/>
  <c r="S18" i="61"/>
  <c r="T37" i="61"/>
  <c r="N37" i="63"/>
  <c r="U74" i="61"/>
  <c r="O74" i="63"/>
  <c r="M48" i="63"/>
  <c r="S48" i="61"/>
  <c r="P53" i="63"/>
  <c r="V53" i="61"/>
  <c r="M41" i="63"/>
  <c r="S41" i="61"/>
  <c r="N23" i="63"/>
  <c r="T23" i="61"/>
  <c r="P36" i="63"/>
  <c r="V36" i="61"/>
  <c r="N19" i="63"/>
  <c r="T19" i="61"/>
  <c r="M21" i="63"/>
  <c r="S21" i="61"/>
  <c r="O86" i="63"/>
  <c r="U86" i="61"/>
  <c r="M14" i="63"/>
  <c r="S14" i="61"/>
  <c r="U84" i="61"/>
  <c r="O84" i="63"/>
  <c r="M34" i="63"/>
  <c r="S34" i="61"/>
  <c r="O65" i="63"/>
  <c r="U65" i="61"/>
  <c r="N67" i="63"/>
  <c r="T67" i="61"/>
  <c r="N14" i="63"/>
  <c r="T14" i="61"/>
  <c r="N36" i="63"/>
  <c r="T36" i="61"/>
  <c r="N24" i="63"/>
  <c r="T24" i="61"/>
  <c r="P23" i="63"/>
  <c r="V23" i="61"/>
  <c r="O76" i="63"/>
  <c r="U76" i="61"/>
  <c r="P43" i="63"/>
  <c r="V43" i="61"/>
  <c r="V50" i="61"/>
  <c r="P50" i="63"/>
  <c r="N61" i="63"/>
  <c r="T61" i="61"/>
  <c r="O79" i="63"/>
  <c r="U79" i="61"/>
  <c r="P54" i="63"/>
  <c r="V54" i="61"/>
  <c r="S31" i="61"/>
  <c r="M31" i="63"/>
  <c r="T51" i="61"/>
  <c r="N51" i="63"/>
  <c r="T50" i="61"/>
  <c r="N50" i="63"/>
  <c r="T65" i="61"/>
  <c r="N65" i="63"/>
  <c r="M62" i="63"/>
  <c r="S62" i="61"/>
  <c r="T33" i="61"/>
  <c r="N33" i="63"/>
  <c r="Z13" i="61"/>
  <c r="AA22" i="61"/>
  <c r="AB122" i="61"/>
  <c r="AB82" i="61"/>
  <c r="AB52" i="61"/>
  <c r="AB117" i="61"/>
  <c r="AB69" i="61"/>
  <c r="Z78" i="61"/>
  <c r="AB47" i="61"/>
  <c r="AC22" i="61"/>
  <c r="AC25" i="61"/>
  <c r="AC24" i="61"/>
  <c r="AA57" i="61"/>
  <c r="Y16" i="61"/>
  <c r="Z22" i="61"/>
  <c r="Z10" i="61"/>
  <c r="AA11" i="61"/>
  <c r="AA8" i="61"/>
  <c r="AC5" i="61"/>
  <c r="AA46" i="61"/>
  <c r="AA56" i="61"/>
  <c r="Z66" i="61"/>
  <c r="Y72" i="61"/>
  <c r="AA41" i="61"/>
  <c r="AB46" i="61"/>
  <c r="AC21" i="61"/>
  <c r="AB35" i="61"/>
  <c r="Y17" i="61"/>
  <c r="AA72" i="61"/>
  <c r="AB65" i="61"/>
  <c r="AA17" i="61"/>
  <c r="Y38" i="61"/>
  <c r="Z29" i="61"/>
  <c r="Z42" i="61"/>
  <c r="Y32" i="61"/>
  <c r="AC7" i="61"/>
  <c r="AB81" i="61"/>
  <c r="AA47" i="61"/>
  <c r="AB54" i="61"/>
  <c r="Y53" i="61"/>
  <c r="Z18" i="61"/>
  <c r="Y60" i="61"/>
  <c r="AB105" i="61"/>
  <c r="AB99" i="61"/>
  <c r="AA18" i="61"/>
  <c r="AB50" i="61"/>
  <c r="Z59" i="61"/>
  <c r="Y30" i="61"/>
  <c r="AB49" i="61"/>
  <c r="Y10" i="61"/>
  <c r="AB108" i="61"/>
  <c r="AA16" i="61"/>
  <c r="Y69" i="61"/>
  <c r="AB106" i="61"/>
  <c r="Y51" i="61"/>
  <c r="Z30" i="61"/>
  <c r="Y40" i="61"/>
  <c r="Z12" i="61"/>
  <c r="Y18" i="61"/>
  <c r="AB41" i="61"/>
  <c r="AB51" i="61"/>
  <c r="AB37" i="61"/>
  <c r="AB107" i="61"/>
  <c r="AC26" i="61"/>
  <c r="Z17" i="61"/>
  <c r="AC19" i="61"/>
  <c r="AB119" i="61"/>
  <c r="Z16" i="61"/>
  <c r="Y67" i="61"/>
  <c r="Y29" i="61"/>
  <c r="AB124" i="61"/>
  <c r="AB40" i="61"/>
  <c r="AA66" i="61"/>
  <c r="AB75" i="61"/>
  <c r="AB115" i="61"/>
  <c r="AA36" i="61"/>
  <c r="AB100" i="61"/>
  <c r="Z39" i="61"/>
  <c r="AC32" i="61"/>
  <c r="AC33" i="61"/>
  <c r="AB89" i="61"/>
  <c r="Z44" i="61"/>
  <c r="AB111" i="61"/>
  <c r="Y8" i="61"/>
  <c r="Z36" i="61"/>
  <c r="Z64" i="61"/>
  <c r="AA63" i="61"/>
  <c r="Z7" i="61"/>
  <c r="AC17" i="61"/>
  <c r="AB118" i="61"/>
  <c r="Y58" i="61"/>
  <c r="Z35" i="61"/>
  <c r="AA54" i="61"/>
  <c r="AB53" i="61"/>
  <c r="Y76" i="61"/>
  <c r="AA34" i="61"/>
  <c r="AB79" i="61"/>
  <c r="AA42" i="61"/>
  <c r="AB92" i="61"/>
  <c r="AA5" i="61"/>
  <c r="Y75" i="61"/>
  <c r="AB95" i="61"/>
  <c r="AA13" i="61"/>
  <c r="Z5" i="61"/>
  <c r="AB62" i="61"/>
  <c r="AC8" i="61"/>
  <c r="Y61" i="61"/>
  <c r="AA64" i="61"/>
  <c r="Y63" i="61"/>
  <c r="Z20" i="61"/>
  <c r="Z63" i="61"/>
  <c r="AA19" i="61"/>
  <c r="Y48" i="61"/>
  <c r="AB87" i="61"/>
  <c r="AB59" i="61"/>
  <c r="AA67" i="61"/>
  <c r="AB78" i="61"/>
  <c r="Y42" i="61"/>
  <c r="Z71" i="61"/>
  <c r="AC23" i="61"/>
  <c r="Y52" i="61"/>
  <c r="AB68" i="61"/>
  <c r="AA20" i="61"/>
  <c r="Z50" i="61"/>
  <c r="AB71" i="61"/>
  <c r="Y56" i="61"/>
  <c r="Z82" i="61"/>
  <c r="Z41" i="61"/>
  <c r="AB44" i="61"/>
  <c r="Z81" i="61"/>
  <c r="Z56" i="61"/>
  <c r="AA48" i="61"/>
  <c r="AA61" i="61"/>
  <c r="Y33" i="61"/>
  <c r="AC9" i="61"/>
  <c r="AA14" i="61"/>
  <c r="Z49" i="61"/>
  <c r="AA71" i="61"/>
  <c r="Y66" i="61"/>
  <c r="AB110" i="61"/>
  <c r="AC28" i="61"/>
  <c r="AA59" i="61"/>
  <c r="AA33" i="61"/>
  <c r="AB80" i="61"/>
  <c r="AA60" i="61"/>
  <c r="Z6" i="61"/>
  <c r="AA39" i="61"/>
  <c r="Z54" i="61"/>
  <c r="AC10" i="61"/>
  <c r="AC18" i="61"/>
  <c r="AB114" i="61"/>
  <c r="AB63" i="61"/>
  <c r="AB70" i="61"/>
  <c r="Y68" i="61"/>
  <c r="AA9" i="61"/>
  <c r="AB88" i="61"/>
  <c r="Z76" i="61"/>
  <c r="AB58" i="61"/>
  <c r="Y44" i="61"/>
  <c r="Z80" i="61"/>
  <c r="AC20" i="61"/>
  <c r="AC13" i="61"/>
  <c r="Y55" i="61"/>
  <c r="AB36" i="61"/>
  <c r="AB57" i="61"/>
  <c r="Y50" i="61"/>
  <c r="Y73" i="61"/>
  <c r="AC6" i="61"/>
  <c r="AA7" i="61"/>
  <c r="AC12" i="61"/>
  <c r="AB38" i="61"/>
  <c r="Y47" i="61"/>
  <c r="AA6" i="61"/>
  <c r="AA51" i="61"/>
  <c r="AC31" i="61"/>
  <c r="AB48" i="61"/>
  <c r="Y14" i="61"/>
  <c r="AB97" i="61"/>
  <c r="Z21" i="61"/>
  <c r="Z33" i="61"/>
  <c r="AA58" i="61"/>
  <c r="Z23" i="61"/>
  <c r="Z61" i="61"/>
  <c r="Z34" i="61"/>
  <c r="Y28" i="61"/>
  <c r="AB43" i="61"/>
  <c r="AB55" i="61"/>
  <c r="AB56" i="61"/>
  <c r="AA27" i="61"/>
  <c r="AA62" i="61"/>
  <c r="AC15" i="61"/>
  <c r="AA70" i="61"/>
  <c r="AA38" i="61"/>
  <c r="Y43" i="61"/>
  <c r="Y74" i="61"/>
  <c r="AB67" i="61"/>
  <c r="AB103" i="61"/>
  <c r="AA29" i="61"/>
  <c r="AA25" i="61"/>
  <c r="AA28" i="61"/>
  <c r="Z11" i="61"/>
  <c r="AB94" i="61"/>
  <c r="AA24" i="61"/>
  <c r="Z14" i="61"/>
  <c r="AB61" i="61"/>
  <c r="Z28" i="61"/>
  <c r="AB93" i="61"/>
  <c r="AB86" i="61"/>
  <c r="AB121" i="61"/>
  <c r="Y41" i="61"/>
  <c r="Y6" i="61"/>
  <c r="AA76" i="61"/>
  <c r="AA77" i="61"/>
  <c r="AA74" i="61"/>
  <c r="AA75" i="61"/>
  <c r="AC35" i="61"/>
  <c r="AC34" i="61"/>
  <c r="Y19" i="61"/>
  <c r="AA23" i="61"/>
  <c r="Z38" i="61"/>
  <c r="Y25" i="61"/>
  <c r="Y34" i="61"/>
  <c r="AA37" i="61"/>
  <c r="Y24" i="61"/>
  <c r="Y23" i="61"/>
  <c r="Y21" i="61"/>
  <c r="AB120" i="61"/>
  <c r="AB84" i="61"/>
  <c r="AB76" i="61"/>
  <c r="Y5" i="61"/>
  <c r="Z48" i="61"/>
  <c r="Z43" i="61"/>
  <c r="Z77" i="61"/>
  <c r="AA73" i="61"/>
  <c r="AB123" i="61"/>
  <c r="Z65" i="61"/>
  <c r="AA15" i="61"/>
  <c r="AB98" i="61"/>
  <c r="AC14" i="61"/>
  <c r="AB73" i="61"/>
  <c r="AB96" i="61"/>
  <c r="Z57" i="61"/>
  <c r="AB60" i="61"/>
  <c r="AB101" i="61"/>
  <c r="AB74" i="61"/>
  <c r="AC27" i="61"/>
  <c r="Z47" i="61"/>
  <c r="AB39" i="61"/>
  <c r="AB77" i="61"/>
  <c r="AA49" i="61"/>
  <c r="AA53" i="61"/>
  <c r="Y35" i="61"/>
  <c r="Y27" i="61"/>
  <c r="Y15" i="61"/>
  <c r="AA43" i="61"/>
  <c r="Z19" i="61"/>
  <c r="Y45" i="61"/>
  <c r="Z72" i="61"/>
  <c r="AA26" i="61"/>
  <c r="Z53" i="61"/>
  <c r="AC16" i="61"/>
  <c r="Y11" i="61"/>
  <c r="Z31" i="61"/>
  <c r="Z24" i="61"/>
  <c r="AA32" i="61"/>
  <c r="AB64" i="61"/>
  <c r="AA31" i="61"/>
  <c r="AB104" i="61"/>
  <c r="Z25" i="61"/>
  <c r="Y59" i="61"/>
  <c r="Z70" i="61"/>
  <c r="Z27" i="61"/>
  <c r="Y7" i="61"/>
  <c r="AA52" i="61"/>
  <c r="AA65" i="61"/>
  <c r="AC30" i="61"/>
  <c r="AB72" i="61"/>
  <c r="Y13" i="61"/>
  <c r="AB109" i="61"/>
  <c r="Z79" i="61"/>
  <c r="Z40" i="61"/>
  <c r="Z67" i="61"/>
  <c r="Y65" i="61"/>
  <c r="Z60" i="61"/>
  <c r="Y37" i="61"/>
  <c r="AB112" i="61"/>
  <c r="Z8" i="61"/>
  <c r="Z73" i="61"/>
  <c r="Z75" i="61"/>
  <c r="AA21" i="61"/>
  <c r="Y62" i="61"/>
  <c r="AA30" i="61"/>
  <c r="AB42" i="61"/>
  <c r="Z52" i="61"/>
  <c r="Y22" i="61"/>
  <c r="Y12" i="61"/>
  <c r="Z15" i="61"/>
  <c r="Z58" i="61"/>
  <c r="AA55" i="61"/>
  <c r="AC11" i="61"/>
  <c r="AA45" i="61"/>
  <c r="Y70" i="61"/>
  <c r="AB116" i="61"/>
  <c r="Z74" i="61"/>
  <c r="Z9" i="61"/>
  <c r="Z32" i="61"/>
  <c r="Z45" i="61"/>
  <c r="AB85" i="61"/>
  <c r="AA68" i="61"/>
  <c r="Z68" i="61"/>
  <c r="AB102" i="61"/>
  <c r="AB90" i="61"/>
  <c r="Z69" i="61"/>
  <c r="AB66" i="61"/>
  <c r="AB83" i="61"/>
  <c r="Y54" i="61"/>
  <c r="Y9" i="61"/>
  <c r="AB113" i="61"/>
  <c r="AA10" i="61"/>
  <c r="Y64" i="61"/>
  <c r="Z55" i="61"/>
  <c r="Z51" i="61"/>
  <c r="AA35" i="61"/>
  <c r="Y26" i="61"/>
  <c r="Y57" i="61"/>
  <c r="AB45" i="61"/>
  <c r="Z26" i="61"/>
  <c r="Y46" i="61"/>
  <c r="Y49" i="61"/>
  <c r="Y20" i="61"/>
  <c r="Z37" i="61"/>
  <c r="Y31" i="61"/>
  <c r="Y39" i="61"/>
  <c r="AA69" i="61"/>
  <c r="AA40" i="61"/>
  <c r="AA50" i="61"/>
  <c r="Y71" i="61"/>
  <c r="Z46" i="61"/>
  <c r="AC29" i="61"/>
  <c r="Z62" i="61"/>
  <c r="AA12" i="61"/>
  <c r="AB91" i="61"/>
  <c r="Y36" i="61"/>
  <c r="AA44" i="61"/>
  <c r="V6" i="61" l="1"/>
  <c r="P6" i="63"/>
  <c r="N6" i="63"/>
  <c r="T6" i="61"/>
  <c r="M6" i="63"/>
  <c r="S6" i="61"/>
  <c r="L6" i="63"/>
  <c r="R6" i="61"/>
  <c r="O19" i="63"/>
  <c r="U19" i="61"/>
  <c r="O17" i="63"/>
  <c r="U17" i="61"/>
  <c r="O14" i="63"/>
  <c r="U14" i="61"/>
  <c r="O53" i="63"/>
  <c r="U53" i="61"/>
  <c r="U50" i="61"/>
  <c r="O50" i="63"/>
  <c r="U47" i="61"/>
  <c r="O47" i="63"/>
  <c r="U56" i="61"/>
  <c r="O56" i="63"/>
  <c r="O21" i="63"/>
  <c r="U21" i="61"/>
  <c r="O15" i="63"/>
  <c r="U15" i="61"/>
  <c r="O57" i="63"/>
  <c r="U57" i="61"/>
  <c r="O61" i="63"/>
  <c r="U61" i="61"/>
  <c r="O60" i="63"/>
  <c r="U60" i="61"/>
  <c r="O55" i="63"/>
  <c r="U55" i="61"/>
  <c r="O51" i="63"/>
  <c r="U51" i="61"/>
  <c r="O20" i="63"/>
  <c r="U20" i="61"/>
  <c r="U44" i="61"/>
  <c r="O44" i="63"/>
  <c r="O62" i="63"/>
  <c r="U62" i="61"/>
  <c r="O22" i="63"/>
  <c r="U22" i="61"/>
  <c r="O48" i="63"/>
  <c r="U48" i="61"/>
  <c r="U18" i="61"/>
  <c r="O18" i="63"/>
  <c r="O45" i="63"/>
  <c r="U45" i="61"/>
  <c r="O49" i="63"/>
  <c r="U49" i="61"/>
  <c r="O58" i="63"/>
  <c r="U58" i="61"/>
  <c r="O16" i="63"/>
  <c r="U16" i="61"/>
  <c r="U23" i="61"/>
  <c r="O23" i="63"/>
  <c r="O59" i="63"/>
  <c r="U59" i="61"/>
  <c r="O54" i="63"/>
  <c r="U54" i="61"/>
  <c r="O52" i="63"/>
  <c r="U52" i="61"/>
  <c r="U46" i="61"/>
  <c r="O46" i="63"/>
  <c r="T33" i="65"/>
  <c r="BJ36" i="64"/>
  <c r="BI65" i="64"/>
  <c r="S62" i="65"/>
  <c r="T65" i="65"/>
  <c r="BJ68" i="64"/>
  <c r="BJ53" i="64"/>
  <c r="T50" i="65"/>
  <c r="BJ54" i="64"/>
  <c r="T51" i="65"/>
  <c r="BI34" i="64"/>
  <c r="S31" i="65"/>
  <c r="V54" i="65"/>
  <c r="BL57" i="64"/>
  <c r="BK82" i="64"/>
  <c r="U79" i="65"/>
  <c r="BJ64" i="64"/>
  <c r="T61" i="65"/>
  <c r="V50" i="65"/>
  <c r="BL53" i="64"/>
  <c r="V43" i="65"/>
  <c r="BL46" i="64"/>
  <c r="BK79" i="64"/>
  <c r="U76" i="65"/>
  <c r="V23" i="65"/>
  <c r="BL26" i="64"/>
  <c r="BJ27" i="64"/>
  <c r="T24" i="65"/>
  <c r="T36" i="65"/>
  <c r="BJ39" i="64"/>
  <c r="T14" i="65"/>
  <c r="BJ17" i="64"/>
  <c r="T67" i="65"/>
  <c r="BJ70" i="64"/>
  <c r="U65" i="65"/>
  <c r="BK68" i="64"/>
  <c r="S34" i="65"/>
  <c r="BI37" i="64"/>
  <c r="BK87" i="64"/>
  <c r="U84" i="65"/>
  <c r="BI17" i="64"/>
  <c r="S14" i="65"/>
  <c r="BK89" i="64"/>
  <c r="U86" i="65"/>
  <c r="BI24" i="64"/>
  <c r="S21" i="65"/>
  <c r="BJ22" i="64"/>
  <c r="T19" i="65"/>
  <c r="V36" i="65"/>
  <c r="BL39" i="64"/>
  <c r="T23" i="65"/>
  <c r="BJ26" i="64"/>
  <c r="BI44" i="64"/>
  <c r="S41" i="65"/>
  <c r="BL56" i="64"/>
  <c r="V53" i="65"/>
  <c r="BI51" i="64"/>
  <c r="S48" i="65"/>
  <c r="BK77" i="64"/>
  <c r="U74" i="65"/>
  <c r="BJ40" i="64"/>
  <c r="T37" i="65"/>
  <c r="BI21" i="64"/>
  <c r="S18" i="65"/>
  <c r="T28" i="65"/>
  <c r="BJ31" i="64"/>
  <c r="T57" i="65"/>
  <c r="BJ60" i="64"/>
  <c r="T60" i="65"/>
  <c r="BJ63" i="64"/>
  <c r="BL35" i="64"/>
  <c r="V32" i="65"/>
  <c r="V61" i="65"/>
  <c r="BL64" i="64"/>
  <c r="U80" i="65"/>
  <c r="BK83" i="64"/>
  <c r="T17" i="65"/>
  <c r="BJ20" i="64"/>
  <c r="T46" i="65"/>
  <c r="BJ49" i="64"/>
  <c r="BI35" i="64"/>
  <c r="S32" i="65"/>
  <c r="BL49" i="64"/>
  <c r="V46" i="65"/>
  <c r="BJ25" i="64"/>
  <c r="T22" i="65"/>
  <c r="V52" i="65"/>
  <c r="BL55" i="64"/>
  <c r="T66" i="65"/>
  <c r="BJ69" i="64"/>
  <c r="BI22" i="64"/>
  <c r="S19" i="65"/>
  <c r="BI62" i="64"/>
  <c r="S59" i="65"/>
  <c r="BK74" i="64"/>
  <c r="U71" i="65"/>
  <c r="BK84" i="64"/>
  <c r="U81" i="65"/>
  <c r="BI63" i="64"/>
  <c r="S60" i="65"/>
  <c r="S38" i="65"/>
  <c r="BI41" i="64"/>
  <c r="V64" i="65"/>
  <c r="BL67" i="64"/>
  <c r="V71" i="65"/>
  <c r="BL74" i="64"/>
  <c r="U78" i="65"/>
  <c r="BK81" i="64"/>
  <c r="T41" i="65"/>
  <c r="BJ44" i="64"/>
  <c r="BI52" i="64"/>
  <c r="S49" i="65"/>
  <c r="S23" i="65"/>
  <c r="BI26" i="64"/>
  <c r="V29" i="65"/>
  <c r="BL32" i="64"/>
  <c r="BL38" i="64"/>
  <c r="V35" i="65"/>
  <c r="BK88" i="64"/>
  <c r="U85" i="65"/>
  <c r="U73" i="65"/>
  <c r="BK76" i="64"/>
  <c r="BI39" i="64"/>
  <c r="S36" i="65"/>
  <c r="V25" i="65"/>
  <c r="BL28" i="64"/>
  <c r="BK75" i="64"/>
  <c r="U72" i="65"/>
  <c r="T45" i="65"/>
  <c r="BJ48" i="64"/>
  <c r="BL52" i="64"/>
  <c r="V49" i="65"/>
  <c r="BJ23" i="64"/>
  <c r="T20" i="65"/>
  <c r="BJ47" i="64"/>
  <c r="T44" i="65"/>
  <c r="S37" i="65"/>
  <c r="BI40" i="64"/>
  <c r="BJ32" i="64"/>
  <c r="T29" i="65"/>
  <c r="BL34" i="64"/>
  <c r="V31" i="65"/>
  <c r="BJ30" i="64"/>
  <c r="T27" i="65"/>
  <c r="V48" i="65"/>
  <c r="BL51" i="64"/>
  <c r="BJ42" i="64"/>
  <c r="T39" i="65"/>
  <c r="U77" i="65"/>
  <c r="BK80" i="64"/>
  <c r="S29" i="65"/>
  <c r="BI32" i="64"/>
  <c r="BJ56" i="64"/>
  <c r="T53" i="65"/>
  <c r="S17" i="65"/>
  <c r="BI20" i="64"/>
  <c r="BL54" i="64"/>
  <c r="V51" i="65"/>
  <c r="BL42" i="64"/>
  <c r="V39" i="65"/>
  <c r="T31" i="65"/>
  <c r="BJ34" i="64"/>
  <c r="BI61" i="64"/>
  <c r="S58" i="65"/>
  <c r="BI46" i="64"/>
  <c r="S43" i="65"/>
  <c r="BI71" i="64"/>
  <c r="S68" i="65"/>
  <c r="BI54" i="64"/>
  <c r="S51" i="65"/>
  <c r="V26" i="65"/>
  <c r="BL29" i="64"/>
  <c r="BK85" i="64"/>
  <c r="U82" i="65"/>
  <c r="BL71" i="64"/>
  <c r="V68" i="65"/>
  <c r="T47" i="65"/>
  <c r="BJ50" i="64"/>
  <c r="V21" i="65"/>
  <c r="BL24" i="64"/>
  <c r="S35" i="65"/>
  <c r="BI38" i="64"/>
  <c r="BI57" i="64"/>
  <c r="S54" i="65"/>
  <c r="BK71" i="64"/>
  <c r="U68" i="65"/>
  <c r="S64" i="65"/>
  <c r="BI67" i="64"/>
  <c r="BI56" i="64"/>
  <c r="S53" i="65"/>
  <c r="BL33" i="64"/>
  <c r="V30" i="65"/>
  <c r="BJ46" i="64"/>
  <c r="T43" i="65"/>
  <c r="V16" i="65"/>
  <c r="BL19" i="64"/>
  <c r="BI19" i="64"/>
  <c r="S16" i="65"/>
  <c r="BI69" i="64"/>
  <c r="S66" i="65"/>
  <c r="BL70" i="64"/>
  <c r="V67" i="65"/>
  <c r="S33" i="65"/>
  <c r="BI36" i="64"/>
  <c r="U75" i="65"/>
  <c r="BK78" i="64"/>
  <c r="T68" i="65"/>
  <c r="BJ71" i="64"/>
  <c r="V38" i="65"/>
  <c r="BL41" i="64"/>
  <c r="T21" i="65"/>
  <c r="BJ24" i="64"/>
  <c r="BK69" i="64"/>
  <c r="U66" i="65"/>
  <c r="BI58" i="64"/>
  <c r="S55" i="65"/>
  <c r="V44" i="65"/>
  <c r="BL47" i="64"/>
  <c r="BJ59" i="64"/>
  <c r="T56" i="65"/>
  <c r="BI43" i="64"/>
  <c r="S40" i="65"/>
  <c r="BI29" i="64"/>
  <c r="S26" i="65"/>
  <c r="V14" i="65"/>
  <c r="BL17" i="64"/>
  <c r="BI60" i="64"/>
  <c r="S57" i="65"/>
  <c r="BL66" i="64"/>
  <c r="V63" i="65"/>
  <c r="BJ72" i="64"/>
  <c r="T69" i="65"/>
  <c r="BJ67" i="64"/>
  <c r="T64" i="65"/>
  <c r="BJ33" i="64"/>
  <c r="T30" i="65"/>
  <c r="BJ73" i="64"/>
  <c r="T70" i="65"/>
  <c r="T52" i="65"/>
  <c r="BJ55" i="64"/>
  <c r="BI18" i="64"/>
  <c r="S15" i="65"/>
  <c r="BJ45" i="64"/>
  <c r="T42" i="65"/>
  <c r="BL27" i="64"/>
  <c r="V24" i="65"/>
  <c r="V62" i="65"/>
  <c r="BL65" i="64"/>
  <c r="T18" i="65"/>
  <c r="BJ21" i="64"/>
  <c r="V65" i="65"/>
  <c r="BL68" i="64"/>
  <c r="BJ38" i="64"/>
  <c r="T35" i="65"/>
  <c r="T32" i="65"/>
  <c r="BJ35" i="64"/>
  <c r="BK72" i="64"/>
  <c r="U69" i="65"/>
  <c r="BL48" i="64"/>
  <c r="V45" i="65"/>
  <c r="BI30" i="64"/>
  <c r="S27" i="65"/>
  <c r="V27" i="65"/>
  <c r="BL30" i="64"/>
  <c r="V58" i="65"/>
  <c r="BL61" i="64"/>
  <c r="V17" i="65"/>
  <c r="BL20" i="64"/>
  <c r="BL44" i="64"/>
  <c r="V41" i="65"/>
  <c r="T26" i="65"/>
  <c r="BJ29" i="64"/>
  <c r="V55" i="65"/>
  <c r="BL58" i="64"/>
  <c r="BK67" i="64"/>
  <c r="U64" i="65"/>
  <c r="BJ41" i="64"/>
  <c r="T38" i="65"/>
  <c r="V34" i="65"/>
  <c r="BL37" i="64"/>
  <c r="BL60" i="64"/>
  <c r="V57" i="65"/>
  <c r="BL40" i="64"/>
  <c r="V37" i="65"/>
  <c r="V56" i="65"/>
  <c r="BL59" i="64"/>
  <c r="U63" i="65"/>
  <c r="BK66" i="64"/>
  <c r="BJ37" i="64"/>
  <c r="T34" i="65"/>
  <c r="V47" i="65"/>
  <c r="BL50" i="64"/>
  <c r="S30" i="65"/>
  <c r="BI33" i="64"/>
  <c r="BJ18" i="64"/>
  <c r="T15" i="65"/>
  <c r="BL23" i="64"/>
  <c r="V20" i="65"/>
  <c r="BL45" i="64"/>
  <c r="V42" i="65"/>
  <c r="T62" i="65"/>
  <c r="BJ65" i="64"/>
  <c r="S61" i="65"/>
  <c r="BI64" i="64"/>
  <c r="BL43" i="64"/>
  <c r="V40" i="65"/>
  <c r="BJ19" i="64"/>
  <c r="T16" i="65"/>
  <c r="V59" i="65"/>
  <c r="BL62" i="64"/>
  <c r="BK86" i="64"/>
  <c r="U83" i="65"/>
  <c r="BI23" i="64"/>
  <c r="S20" i="65"/>
  <c r="BI45" i="64"/>
  <c r="S42" i="65"/>
  <c r="BJ66" i="64"/>
  <c r="T63" i="65"/>
  <c r="BL31" i="64"/>
  <c r="V28" i="65"/>
  <c r="S50" i="65"/>
  <c r="BI53" i="64"/>
  <c r="BI55" i="64"/>
  <c r="S52" i="65"/>
  <c r="BL72" i="64"/>
  <c r="V69" i="65"/>
  <c r="BK73" i="64"/>
  <c r="U70" i="65"/>
  <c r="BL69" i="64"/>
  <c r="V66" i="65"/>
  <c r="S47" i="65"/>
  <c r="BI50" i="64"/>
  <c r="BL63" i="64"/>
  <c r="V60" i="65"/>
  <c r="BI49" i="64"/>
  <c r="S46" i="65"/>
  <c r="BL18" i="64"/>
  <c r="V15" i="65"/>
  <c r="BI48" i="64"/>
  <c r="S45" i="65"/>
  <c r="BL22" i="64"/>
  <c r="V19" i="65"/>
  <c r="BL25" i="64"/>
  <c r="V22" i="65"/>
  <c r="BJ52" i="64"/>
  <c r="T49" i="65"/>
  <c r="V33" i="65"/>
  <c r="BL36" i="64"/>
  <c r="V70" i="65"/>
  <c r="BL73" i="64"/>
  <c r="BI31" i="64"/>
  <c r="S28" i="65"/>
  <c r="BI47" i="64"/>
  <c r="S44" i="65"/>
  <c r="T25" i="65"/>
  <c r="BJ28" i="64"/>
  <c r="S22" i="65"/>
  <c r="BI25" i="64"/>
  <c r="BI27" i="64"/>
  <c r="S24" i="65"/>
  <c r="BI68" i="64"/>
  <c r="S65" i="65"/>
  <c r="BL21" i="64"/>
  <c r="V18" i="65"/>
  <c r="T48" i="65"/>
  <c r="BJ51" i="64"/>
  <c r="BK70" i="64"/>
  <c r="U67" i="65"/>
  <c r="BI28" i="64"/>
  <c r="S25" i="65"/>
  <c r="T59" i="65"/>
  <c r="BJ62" i="64"/>
  <c r="BJ43" i="64"/>
  <c r="T40" i="65"/>
  <c r="S56" i="65"/>
  <c r="BI59" i="64"/>
  <c r="S63" i="65"/>
  <c r="BI66" i="64"/>
  <c r="T55" i="65"/>
  <c r="BJ58" i="64"/>
  <c r="BI70" i="64"/>
  <c r="S67" i="65"/>
  <c r="S39" i="65"/>
  <c r="BI42" i="64"/>
  <c r="BJ57" i="64"/>
  <c r="T54" i="65"/>
  <c r="BJ61" i="64"/>
  <c r="T58" i="65"/>
  <c r="BH39" i="64"/>
  <c r="R36" i="65"/>
  <c r="AA36" i="65" s="1"/>
  <c r="BH66" i="64"/>
  <c r="R63" i="65"/>
  <c r="AA63" i="65" s="1"/>
  <c r="BH53" i="64"/>
  <c r="R50" i="65"/>
  <c r="AA50" i="65" s="1"/>
  <c r="R53" i="65"/>
  <c r="AA53" i="65" s="1"/>
  <c r="BH56" i="64"/>
  <c r="BH55" i="64"/>
  <c r="R52" i="65"/>
  <c r="AA52" i="65" s="1"/>
  <c r="R20" i="65"/>
  <c r="AA20" i="65" s="1"/>
  <c r="BH23" i="64"/>
  <c r="BH59" i="64"/>
  <c r="R56" i="65"/>
  <c r="AA56" i="65" s="1"/>
  <c r="BH60" i="64"/>
  <c r="R57" i="65"/>
  <c r="AA57" i="65" s="1"/>
  <c r="BH68" i="64"/>
  <c r="R65" i="65"/>
  <c r="AA65" i="65" s="1"/>
  <c r="R37" i="65"/>
  <c r="AA37" i="65" s="1"/>
  <c r="BH40" i="64"/>
  <c r="R34" i="65"/>
  <c r="AA34" i="65" s="1"/>
  <c r="BH37" i="64"/>
  <c r="BH20" i="64"/>
  <c r="R17" i="65"/>
  <c r="AA17" i="65" s="1"/>
  <c r="R23" i="65"/>
  <c r="AA23" i="65" s="1"/>
  <c r="BH26" i="64"/>
  <c r="BH27" i="64"/>
  <c r="R24" i="65"/>
  <c r="AA24" i="65" s="1"/>
  <c r="BH19" i="64"/>
  <c r="R16" i="65"/>
  <c r="AA16" i="65" s="1"/>
  <c r="R19" i="65"/>
  <c r="AA19" i="65" s="1"/>
  <c r="BH22" i="64"/>
  <c r="R43" i="65"/>
  <c r="AA43" i="65" s="1"/>
  <c r="BH46" i="64"/>
  <c r="BH51" i="64"/>
  <c r="R48" i="65"/>
  <c r="AA48" i="65" s="1"/>
  <c r="R21" i="65"/>
  <c r="AA21" i="65" s="1"/>
  <c r="BH24" i="64"/>
  <c r="BH36" i="64"/>
  <c r="R33" i="65"/>
  <c r="AA33" i="65" s="1"/>
  <c r="BH54" i="64"/>
  <c r="R51" i="65"/>
  <c r="AA51" i="65" s="1"/>
  <c r="R64" i="65"/>
  <c r="AA64" i="65" s="1"/>
  <c r="BH67" i="64"/>
  <c r="R15" i="65"/>
  <c r="AA15" i="65" s="1"/>
  <c r="BH18" i="64"/>
  <c r="BH64" i="64"/>
  <c r="R61" i="65"/>
  <c r="AA61" i="65" s="1"/>
  <c r="BH47" i="64"/>
  <c r="R44" i="65"/>
  <c r="AA44" i="65" s="1"/>
  <c r="BH49" i="64"/>
  <c r="R46" i="65"/>
  <c r="AA46" i="65" s="1"/>
  <c r="BH25" i="64"/>
  <c r="R22" i="65"/>
  <c r="AA22" i="65" s="1"/>
  <c r="R49" i="65"/>
  <c r="AA49" i="65" s="1"/>
  <c r="BH52" i="64"/>
  <c r="BH31" i="64"/>
  <c r="R28" i="65"/>
  <c r="AA28" i="65" s="1"/>
  <c r="BH33" i="64"/>
  <c r="R30" i="65"/>
  <c r="AA30" i="65" s="1"/>
  <c r="R38" i="65"/>
  <c r="AA38" i="65" s="1"/>
  <c r="BH41" i="64"/>
  <c r="BH34" i="64"/>
  <c r="R31" i="65"/>
  <c r="AA31" i="65" s="1"/>
  <c r="R62" i="65"/>
  <c r="AA62" i="65" s="1"/>
  <c r="BH65" i="64"/>
  <c r="R58" i="65"/>
  <c r="AA58" i="65" s="1"/>
  <c r="BH61" i="64"/>
  <c r="BH63" i="64"/>
  <c r="R60" i="65"/>
  <c r="AA60" i="65" s="1"/>
  <c r="BH38" i="64"/>
  <c r="R35" i="65"/>
  <c r="AA35" i="65" s="1"/>
  <c r="R40" i="65"/>
  <c r="AA40" i="65" s="1"/>
  <c r="BH43" i="64"/>
  <c r="R27" i="65"/>
  <c r="AA27" i="65" s="1"/>
  <c r="BH30" i="64"/>
  <c r="BH28" i="64"/>
  <c r="R25" i="65"/>
  <c r="AA25" i="65" s="1"/>
  <c r="BH21" i="64"/>
  <c r="R18" i="65"/>
  <c r="AA18" i="65" s="1"/>
  <c r="BH29" i="64"/>
  <c r="R26" i="65"/>
  <c r="AA26" i="65" s="1"/>
  <c r="R41" i="65"/>
  <c r="AA41" i="65" s="1"/>
  <c r="BH44" i="64"/>
  <c r="R42" i="65"/>
  <c r="AA42" i="65" s="1"/>
  <c r="BH45" i="64"/>
  <c r="R54" i="65"/>
  <c r="AA54" i="65" s="1"/>
  <c r="BH57" i="64"/>
  <c r="BH62" i="64"/>
  <c r="R59" i="65"/>
  <c r="AA59" i="65" s="1"/>
  <c r="BH42" i="64"/>
  <c r="R39" i="65"/>
  <c r="AA39" i="65" s="1"/>
  <c r="R55" i="65"/>
  <c r="AA55" i="65" s="1"/>
  <c r="BH58" i="64"/>
  <c r="BH17" i="64"/>
  <c r="R14" i="65"/>
  <c r="AA14" i="65" s="1"/>
  <c r="R47" i="65"/>
  <c r="AA47" i="65" s="1"/>
  <c r="BH50" i="64"/>
  <c r="BH48" i="64"/>
  <c r="R45" i="65"/>
  <c r="AA45" i="65" s="1"/>
  <c r="R29" i="65"/>
  <c r="AA29" i="65" s="1"/>
  <c r="BH32" i="64"/>
  <c r="BH35" i="64"/>
  <c r="R32" i="65"/>
  <c r="AA32" i="65" s="1"/>
  <c r="BG12" i="61"/>
  <c r="BH12" i="61"/>
  <c r="BG41" i="61"/>
  <c r="BH41" i="61"/>
  <c r="BG25" i="61"/>
  <c r="BH25" i="61"/>
  <c r="BH10" i="61"/>
  <c r="BG10" i="61"/>
  <c r="BG43" i="61"/>
  <c r="BH43" i="61"/>
  <c r="BG57" i="61"/>
  <c r="BH57" i="61"/>
  <c r="BG47" i="61"/>
  <c r="BH47" i="61"/>
  <c r="BG56" i="61"/>
  <c r="BH56" i="61"/>
  <c r="BG48" i="61"/>
  <c r="BH48" i="61"/>
  <c r="BH14" i="61"/>
  <c r="BG14" i="61"/>
  <c r="BH45" i="61"/>
  <c r="BG45" i="61"/>
  <c r="BH18" i="61"/>
  <c r="BG18" i="61"/>
  <c r="BG19" i="61"/>
  <c r="BH19" i="61"/>
  <c r="BG53" i="61"/>
  <c r="BH53" i="61"/>
  <c r="BH33" i="61"/>
  <c r="BG33" i="61"/>
  <c r="BG27" i="61"/>
  <c r="BH27" i="61"/>
  <c r="BG24" i="61"/>
  <c r="BH24" i="61"/>
  <c r="BH29" i="61"/>
  <c r="BG29" i="61"/>
  <c r="BG22" i="61"/>
  <c r="BH22" i="61"/>
  <c r="BH36" i="61"/>
  <c r="BG36" i="61"/>
  <c r="BG65" i="61"/>
  <c r="BH65" i="61"/>
  <c r="BH64" i="61"/>
  <c r="BG64" i="61"/>
  <c r="BH39" i="61"/>
  <c r="BG39" i="61"/>
  <c r="BG52" i="61"/>
  <c r="BH52" i="61"/>
  <c r="BH31" i="61"/>
  <c r="BG31" i="61"/>
  <c r="BG6" i="61"/>
  <c r="BH6" i="61"/>
  <c r="BG55" i="61"/>
  <c r="BH55" i="61"/>
  <c r="BG9" i="61"/>
  <c r="BH9" i="61"/>
  <c r="BH62" i="61"/>
  <c r="BG62" i="61"/>
  <c r="BH30" i="61"/>
  <c r="BG30" i="61"/>
  <c r="BH63" i="61"/>
  <c r="BG63" i="61"/>
  <c r="BG28" i="61"/>
  <c r="BH28" i="61"/>
  <c r="BG13" i="61"/>
  <c r="BH13" i="61"/>
  <c r="BG46" i="61"/>
  <c r="BH46" i="61"/>
  <c r="BG51" i="61"/>
  <c r="BH51" i="61"/>
  <c r="BH17" i="61"/>
  <c r="BG17" i="61"/>
  <c r="BH35" i="61"/>
  <c r="BG35" i="61"/>
  <c r="BH26" i="61"/>
  <c r="BG26" i="61"/>
  <c r="BH32" i="61"/>
  <c r="BG32" i="61"/>
  <c r="BH23" i="61"/>
  <c r="BG23" i="61"/>
  <c r="BG21" i="61"/>
  <c r="BH21" i="61"/>
  <c r="BG34" i="61"/>
  <c r="BH34" i="61"/>
  <c r="BH54" i="61"/>
  <c r="BG54" i="61"/>
  <c r="BH42" i="61"/>
  <c r="BG42" i="61"/>
  <c r="BG50" i="61"/>
  <c r="BH50" i="61"/>
  <c r="BH8" i="61"/>
  <c r="BG8" i="61"/>
  <c r="BG59" i="61"/>
  <c r="BH59" i="61"/>
  <c r="BH37" i="61"/>
  <c r="BG37" i="61"/>
  <c r="BH15" i="61"/>
  <c r="BG15" i="61"/>
  <c r="BG20" i="61"/>
  <c r="BH20" i="61"/>
  <c r="BH60" i="61"/>
  <c r="BG60" i="61"/>
  <c r="BH40" i="61"/>
  <c r="BG40" i="61"/>
  <c r="BG49" i="61"/>
  <c r="BH49" i="61"/>
  <c r="BH38" i="61"/>
  <c r="BG38" i="61"/>
  <c r="BG44" i="61"/>
  <c r="BH44" i="61"/>
  <c r="BG5" i="61"/>
  <c r="BH5" i="61"/>
  <c r="BH16" i="61"/>
  <c r="BG16" i="61"/>
  <c r="BG11" i="61"/>
  <c r="BH11" i="61"/>
  <c r="BH58" i="61"/>
  <c r="BG58" i="61"/>
  <c r="BH61" i="61"/>
  <c r="BG61" i="61"/>
  <c r="BH7" i="61"/>
  <c r="BG7" i="61"/>
  <c r="AB30" i="61"/>
  <c r="AB25" i="61"/>
  <c r="AB14" i="61"/>
  <c r="AB26" i="61"/>
  <c r="AB17" i="61"/>
  <c r="AB22" i="61"/>
  <c r="AB32" i="61"/>
  <c r="AB15" i="61"/>
  <c r="AB23" i="61"/>
  <c r="AB20" i="61"/>
  <c r="AB24" i="61"/>
  <c r="AB16" i="61"/>
  <c r="AB19" i="61"/>
  <c r="AB21" i="61"/>
  <c r="AB18" i="61"/>
  <c r="AB34" i="61"/>
  <c r="AB13" i="61"/>
  <c r="AB31" i="61"/>
  <c r="AB28" i="61"/>
  <c r="AB29" i="61"/>
  <c r="AB33" i="61"/>
  <c r="AB5" i="61"/>
  <c r="AB27" i="61"/>
  <c r="L7" i="63" l="1"/>
  <c r="R7" i="61"/>
  <c r="S7" i="61"/>
  <c r="M7" i="63"/>
  <c r="N7" i="63"/>
  <c r="T7" i="61"/>
  <c r="P7" i="63"/>
  <c r="V7" i="61"/>
  <c r="O6" i="63"/>
  <c r="U6" i="61"/>
  <c r="AV41" i="61"/>
  <c r="AV14" i="61"/>
  <c r="AV54" i="61"/>
  <c r="AV52" i="61"/>
  <c r="AV48" i="61"/>
  <c r="AV22" i="61"/>
  <c r="AV46" i="61"/>
  <c r="AV53" i="61"/>
  <c r="AV61" i="61"/>
  <c r="AV49" i="61"/>
  <c r="AV36" i="61"/>
  <c r="AV25" i="61"/>
  <c r="AV60" i="61"/>
  <c r="AV5" i="61"/>
  <c r="AV11" i="61"/>
  <c r="AV17" i="61"/>
  <c r="AV26" i="61"/>
  <c r="AV58" i="61"/>
  <c r="AV45" i="61"/>
  <c r="AV62" i="61"/>
  <c r="AV34" i="61"/>
  <c r="AV27" i="61"/>
  <c r="AV40" i="61"/>
  <c r="AV42" i="61"/>
  <c r="AV23" i="61"/>
  <c r="AV57" i="61"/>
  <c r="AV10" i="61"/>
  <c r="AV12" i="61"/>
  <c r="AV7" i="61"/>
  <c r="AV8" i="61"/>
  <c r="AV19" i="61"/>
  <c r="AV15" i="61"/>
  <c r="AV31" i="61"/>
  <c r="AV37" i="61"/>
  <c r="AV43" i="61"/>
  <c r="AV13" i="61"/>
  <c r="AV29" i="61"/>
  <c r="AV24" i="61"/>
  <c r="AV21" i="61"/>
  <c r="AV55" i="61"/>
  <c r="AV9" i="61"/>
  <c r="AV38" i="61"/>
  <c r="AV59" i="61"/>
  <c r="AV28" i="61"/>
  <c r="AV6" i="61"/>
  <c r="AV56" i="61"/>
  <c r="AV32" i="61"/>
  <c r="AV35" i="61"/>
  <c r="AV51" i="61"/>
  <c r="AV50" i="61"/>
  <c r="AV18" i="61"/>
  <c r="AV44" i="61"/>
  <c r="AV47" i="61"/>
  <c r="AV33" i="61"/>
  <c r="AV16" i="61"/>
  <c r="AV39" i="61"/>
  <c r="AV20" i="61"/>
  <c r="AV30" i="61"/>
  <c r="O31" i="63"/>
  <c r="U31" i="61"/>
  <c r="O27" i="63"/>
  <c r="U27" i="61"/>
  <c r="O26" i="63"/>
  <c r="U26" i="61"/>
  <c r="O25" i="63"/>
  <c r="U25" i="61"/>
  <c r="O29" i="63"/>
  <c r="U29" i="61"/>
  <c r="O24" i="63"/>
  <c r="U24" i="61"/>
  <c r="O30" i="63"/>
  <c r="U30" i="61"/>
  <c r="O28" i="63"/>
  <c r="U28" i="61"/>
  <c r="BK49" i="64"/>
  <c r="U46" i="65"/>
  <c r="BK55" i="64"/>
  <c r="U52" i="65"/>
  <c r="U54" i="65"/>
  <c r="BK57" i="64"/>
  <c r="U59" i="65"/>
  <c r="BK62" i="64"/>
  <c r="U23" i="65"/>
  <c r="BK26" i="64"/>
  <c r="BK19" i="64"/>
  <c r="U16" i="65"/>
  <c r="BK61" i="64"/>
  <c r="U58" i="65"/>
  <c r="BK52" i="64"/>
  <c r="U49" i="65"/>
  <c r="BK48" i="64"/>
  <c r="U45" i="65"/>
  <c r="BK21" i="64"/>
  <c r="U18" i="65"/>
  <c r="U48" i="65"/>
  <c r="BK51" i="64"/>
  <c r="U22" i="65"/>
  <c r="BK25" i="64"/>
  <c r="U62" i="65"/>
  <c r="BK65" i="64"/>
  <c r="BK47" i="64"/>
  <c r="U44" i="65"/>
  <c r="BK23" i="64"/>
  <c r="U20" i="65"/>
  <c r="BK54" i="64"/>
  <c r="U51" i="65"/>
  <c r="BK58" i="64"/>
  <c r="U55" i="65"/>
  <c r="U60" i="65"/>
  <c r="BK63" i="64"/>
  <c r="U61" i="65"/>
  <c r="BK64" i="64"/>
  <c r="U57" i="65"/>
  <c r="BK60" i="64"/>
  <c r="BK18" i="64"/>
  <c r="U15" i="65"/>
  <c r="U21" i="65"/>
  <c r="BK24" i="64"/>
  <c r="BK59" i="64"/>
  <c r="U56" i="65"/>
  <c r="BK50" i="64"/>
  <c r="U47" i="65"/>
  <c r="U50" i="65"/>
  <c r="BK53" i="64"/>
  <c r="U53" i="65"/>
  <c r="BK56" i="64"/>
  <c r="BK17" i="64"/>
  <c r="U14" i="65"/>
  <c r="U17" i="65"/>
  <c r="BK20" i="64"/>
  <c r="BK22" i="64"/>
  <c r="U19" i="65"/>
  <c r="R6" i="65"/>
  <c r="AA6" i="65" s="1"/>
  <c r="BH9" i="64"/>
  <c r="BI9" i="64"/>
  <c r="S6" i="65"/>
  <c r="BJ9" i="64"/>
  <c r="T6" i="65"/>
  <c r="BL9" i="64"/>
  <c r="V6" i="65"/>
  <c r="AB6" i="61"/>
  <c r="U7" i="61" l="1"/>
  <c r="O7" i="63"/>
  <c r="V8" i="61"/>
  <c r="P8" i="63"/>
  <c r="N8" i="63"/>
  <c r="T8" i="61"/>
  <c r="S8" i="61"/>
  <c r="M8" i="63"/>
  <c r="R8" i="61"/>
  <c r="L8" i="63"/>
  <c r="O36" i="63"/>
  <c r="U36" i="61"/>
  <c r="O39" i="63"/>
  <c r="U39" i="61"/>
  <c r="O32" i="63"/>
  <c r="U32" i="61"/>
  <c r="U42" i="61"/>
  <c r="O42" i="63"/>
  <c r="O43" i="63"/>
  <c r="U43" i="61"/>
  <c r="O41" i="63"/>
  <c r="U41" i="61"/>
  <c r="O34" i="63"/>
  <c r="U34" i="61"/>
  <c r="U40" i="61"/>
  <c r="O40" i="63"/>
  <c r="U37" i="61"/>
  <c r="O37" i="63"/>
  <c r="O35" i="63"/>
  <c r="U35" i="61"/>
  <c r="O38" i="63"/>
  <c r="U38" i="61"/>
  <c r="U33" i="61"/>
  <c r="O33" i="63"/>
  <c r="BK31" i="64"/>
  <c r="U28" i="65"/>
  <c r="U30" i="65"/>
  <c r="BK33" i="64"/>
  <c r="BK27" i="64"/>
  <c r="U24" i="65"/>
  <c r="BK32" i="64"/>
  <c r="U29" i="65"/>
  <c r="BK28" i="64"/>
  <c r="U25" i="65"/>
  <c r="BK29" i="64"/>
  <c r="U26" i="65"/>
  <c r="BK30" i="64"/>
  <c r="U27" i="65"/>
  <c r="BK34" i="64"/>
  <c r="U31" i="65"/>
  <c r="BK9" i="64"/>
  <c r="U6" i="65"/>
  <c r="V7" i="65"/>
  <c r="BL10" i="64"/>
  <c r="BJ10" i="64"/>
  <c r="T7" i="65"/>
  <c r="BI10" i="64"/>
  <c r="S7" i="65"/>
  <c r="BH10" i="64"/>
  <c r="R7" i="65"/>
  <c r="AA7" i="65" s="1"/>
  <c r="AB8" i="61"/>
  <c r="AB9" i="61"/>
  <c r="AB10" i="61"/>
  <c r="AB11" i="61"/>
  <c r="AB12" i="61"/>
  <c r="AB7" i="61"/>
  <c r="L9" i="63" l="1"/>
  <c r="R9" i="61"/>
  <c r="M9" i="63"/>
  <c r="S9" i="61"/>
  <c r="N9" i="63"/>
  <c r="T9" i="61"/>
  <c r="P9" i="63"/>
  <c r="V9" i="61"/>
  <c r="O8" i="63"/>
  <c r="U8" i="61"/>
  <c r="U33" i="65"/>
  <c r="BK36" i="64"/>
  <c r="BK41" i="64"/>
  <c r="U38" i="65"/>
  <c r="BK38" i="64"/>
  <c r="U35" i="65"/>
  <c r="U37" i="65"/>
  <c r="BK40" i="64"/>
  <c r="U40" i="65"/>
  <c r="BK43" i="64"/>
  <c r="BK37" i="64"/>
  <c r="U34" i="65"/>
  <c r="BK44" i="64"/>
  <c r="U41" i="65"/>
  <c r="BK46" i="64"/>
  <c r="U43" i="65"/>
  <c r="U42" i="65"/>
  <c r="BK45" i="64"/>
  <c r="BK35" i="64"/>
  <c r="U32" i="65"/>
  <c r="U39" i="65"/>
  <c r="BK42" i="64"/>
  <c r="U36" i="65"/>
  <c r="BK39" i="64"/>
  <c r="BH11" i="64"/>
  <c r="R8" i="65"/>
  <c r="AA8" i="65" s="1"/>
  <c r="S8" i="65"/>
  <c r="BI11" i="64"/>
  <c r="T8" i="65"/>
  <c r="BJ11" i="64"/>
  <c r="V8" i="65"/>
  <c r="BL11" i="64"/>
  <c r="BK10" i="64"/>
  <c r="U7" i="65"/>
  <c r="O9" i="63" l="1"/>
  <c r="U9" i="61"/>
  <c r="P10" i="63"/>
  <c r="V10" i="61"/>
  <c r="N10" i="63"/>
  <c r="T10" i="61"/>
  <c r="M10" i="63"/>
  <c r="S10" i="61"/>
  <c r="L10" i="63"/>
  <c r="R10" i="61"/>
  <c r="U8" i="65"/>
  <c r="BK11" i="64"/>
  <c r="BL12" i="64"/>
  <c r="V9" i="65"/>
  <c r="T9" i="65"/>
  <c r="BJ12" i="64"/>
  <c r="BI12" i="64"/>
  <c r="S9" i="65"/>
  <c r="BH12" i="64"/>
  <c r="R9" i="65"/>
  <c r="AA9" i="65" s="1"/>
  <c r="L11" i="63" l="1"/>
  <c r="R11" i="61"/>
  <c r="M11" i="63"/>
  <c r="S11" i="61"/>
  <c r="N11" i="63"/>
  <c r="T11" i="61"/>
  <c r="P11" i="63"/>
  <c r="V11" i="61"/>
  <c r="O10" i="63"/>
  <c r="U10" i="61"/>
  <c r="R10" i="65"/>
  <c r="AA10" i="65" s="1"/>
  <c r="BH13" i="64"/>
  <c r="BI13" i="64"/>
  <c r="S10" i="65"/>
  <c r="T10" i="65"/>
  <c r="BJ13" i="64"/>
  <c r="V10" i="65"/>
  <c r="BL13" i="64"/>
  <c r="BK12" i="64"/>
  <c r="U9" i="65"/>
  <c r="O11" i="63" l="1"/>
  <c r="U11" i="61"/>
  <c r="P12" i="63"/>
  <c r="V12" i="61"/>
  <c r="P13" i="63"/>
  <c r="V13" i="61"/>
  <c r="N12" i="63"/>
  <c r="T12" i="61"/>
  <c r="N13" i="63"/>
  <c r="T13" i="61"/>
  <c r="M12" i="63"/>
  <c r="S12" i="61"/>
  <c r="M13" i="63"/>
  <c r="S13" i="61"/>
  <c r="L12" i="63"/>
  <c r="R12" i="61"/>
  <c r="U10" i="65"/>
  <c r="BK13" i="64"/>
  <c r="V11" i="65"/>
  <c r="BL14" i="64"/>
  <c r="T11" i="65"/>
  <c r="BJ14" i="64"/>
  <c r="BI14" i="64"/>
  <c r="S11" i="65"/>
  <c r="R11" i="65"/>
  <c r="AA11" i="65" s="1"/>
  <c r="BH14" i="64"/>
  <c r="L13" i="63" l="1"/>
  <c r="R13" i="61"/>
  <c r="O12" i="63"/>
  <c r="U12" i="61"/>
  <c r="O13" i="63"/>
  <c r="U13" i="61"/>
  <c r="R12" i="65"/>
  <c r="AA12" i="65" s="1"/>
  <c r="BH15" i="64"/>
  <c r="BI16" i="64"/>
  <c r="S13" i="65"/>
  <c r="BI15" i="64"/>
  <c r="S12" i="65"/>
  <c r="BJ16" i="64"/>
  <c r="T13" i="65"/>
  <c r="BJ15" i="64"/>
  <c r="T12" i="65"/>
  <c r="V13" i="65"/>
  <c r="BL16" i="64"/>
  <c r="V12" i="65"/>
  <c r="BL15" i="64"/>
  <c r="BK14" i="64"/>
  <c r="U11" i="65"/>
  <c r="BK16" i="64" l="1"/>
  <c r="U13" i="65"/>
  <c r="BK15" i="64"/>
  <c r="U12" i="65"/>
  <c r="BH16" i="64"/>
  <c r="R13" i="65"/>
  <c r="AA13" i="65" s="1"/>
  <c r="AI10" i="61" l="1"/>
  <c r="AI30" i="61"/>
  <c r="AI29" i="61"/>
  <c r="AI23" i="61"/>
  <c r="AI22" i="61"/>
  <c r="AI20" i="61"/>
  <c r="AJ23" i="61" l="1"/>
  <c r="AI8" i="61"/>
  <c r="AI36" i="61"/>
  <c r="AI40" i="61"/>
  <c r="AJ13" i="61"/>
  <c r="AI37" i="61"/>
  <c r="AI39" i="61"/>
  <c r="AJ9" i="61"/>
  <c r="AK9" i="61"/>
  <c r="AI9" i="61"/>
  <c r="AI35" i="61"/>
  <c r="AK13" i="61"/>
  <c r="AI38" i="61"/>
  <c r="AI7" i="61"/>
  <c r="AI52" i="61"/>
  <c r="AI33" i="61"/>
  <c r="AI51" i="61"/>
  <c r="AI34" i="61"/>
  <c r="AJ7" i="61"/>
  <c r="AJ8" i="61"/>
  <c r="AJ19" i="61"/>
  <c r="AJ24" i="61"/>
  <c r="AJ18" i="61"/>
  <c r="AI46" i="61"/>
  <c r="AI47" i="61"/>
  <c r="AI48" i="61"/>
  <c r="AI50" i="61"/>
  <c r="AI49" i="61"/>
  <c r="AK17" i="61"/>
  <c r="AJ27" i="61"/>
  <c r="AJ25" i="61"/>
  <c r="AJ26" i="61"/>
  <c r="AJ29" i="61"/>
  <c r="AJ28" i="61"/>
  <c r="AL6" i="61"/>
  <c r="AK16" i="61"/>
  <c r="AK18" i="61"/>
  <c r="AI41" i="61"/>
  <c r="AI42" i="61"/>
  <c r="AI43" i="61"/>
  <c r="AI45" i="61"/>
  <c r="AI44" i="61"/>
  <c r="AK14" i="61"/>
  <c r="AK15" i="61"/>
  <c r="AJ15" i="61"/>
  <c r="AJ11" i="61"/>
  <c r="AI15" i="61"/>
  <c r="AI12" i="61"/>
  <c r="AI53" i="61"/>
  <c r="AK8" i="61"/>
  <c r="AK12" i="61"/>
  <c r="AI17" i="61"/>
  <c r="AK10" i="61"/>
  <c r="AJ22" i="61"/>
  <c r="AJ10" i="61"/>
  <c r="AJ17" i="61"/>
  <c r="AJ20" i="61"/>
  <c r="AJ14" i="61"/>
  <c r="AI14" i="61"/>
  <c r="AI13" i="61"/>
  <c r="AK11" i="61"/>
  <c r="AJ21" i="61"/>
  <c r="AJ16" i="61"/>
  <c r="AI16" i="61"/>
  <c r="AK7" i="61"/>
  <c r="AI18" i="61"/>
  <c r="AI6" i="61"/>
  <c r="AI21" i="61"/>
  <c r="AJ12" i="61"/>
  <c r="AI27" i="61"/>
  <c r="AK6" i="61"/>
  <c r="AI25" i="61"/>
  <c r="AI28" i="61"/>
  <c r="AI32" i="61"/>
  <c r="AI19" i="61"/>
  <c r="AI24" i="61"/>
  <c r="AI26" i="61"/>
  <c r="AI11" i="61"/>
  <c r="AI31" i="61"/>
  <c r="AJ6" i="61"/>
  <c r="AM6" i="61" l="1"/>
  <c r="AI57" i="61"/>
  <c r="AI58" i="61"/>
  <c r="AI55" i="61"/>
  <c r="AI77" i="61"/>
  <c r="AL7" i="61"/>
  <c r="AM7" i="61" s="1"/>
  <c r="AJ36" i="61"/>
  <c r="AI76" i="61"/>
  <c r="AI74" i="61"/>
  <c r="AI72" i="61"/>
  <c r="AI75" i="61"/>
  <c r="AI61" i="61"/>
  <c r="AI60" i="61"/>
  <c r="AI62" i="61"/>
  <c r="AI70" i="61"/>
  <c r="AI68" i="61"/>
  <c r="AI71" i="61"/>
  <c r="AI69" i="61"/>
  <c r="AK20" i="61"/>
  <c r="AK19" i="61"/>
  <c r="AK21" i="61"/>
  <c r="AK23" i="61"/>
  <c r="AK22" i="61"/>
  <c r="AI54" i="61"/>
  <c r="AI59" i="61"/>
  <c r="AI56" i="61"/>
  <c r="AI96" i="61" l="1"/>
  <c r="AJ39" i="61"/>
  <c r="AI81" i="61"/>
  <c r="AI104" i="61"/>
  <c r="AI82" i="61"/>
  <c r="AI100" i="61"/>
  <c r="AI99" i="61"/>
  <c r="AI95" i="61"/>
  <c r="AI83" i="61"/>
  <c r="AJ44" i="61"/>
  <c r="AI73" i="61"/>
  <c r="AI90" i="61"/>
  <c r="AI97" i="61"/>
  <c r="AJ30" i="61"/>
  <c r="AI67" i="61"/>
  <c r="AI88" i="61"/>
  <c r="AI98" i="61"/>
  <c r="AI89" i="61"/>
  <c r="AJ31" i="61"/>
  <c r="AI79" i="61"/>
  <c r="AI65" i="61"/>
  <c r="AI94" i="61"/>
  <c r="AJ40" i="61"/>
  <c r="AI87" i="61"/>
  <c r="AI80" i="61"/>
  <c r="AI63" i="61"/>
  <c r="AJ41" i="61"/>
  <c r="AK31" i="61"/>
  <c r="AK30" i="61"/>
  <c r="AL9" i="61"/>
  <c r="AM9" i="61" s="1"/>
  <c r="AJ49" i="61"/>
  <c r="AJ47" i="61"/>
  <c r="AJ48" i="61"/>
  <c r="AJ46" i="61"/>
  <c r="AJ45" i="61"/>
  <c r="AK29" i="61"/>
  <c r="AL8" i="61"/>
  <c r="AM8" i="61" s="1"/>
  <c r="AK27" i="61"/>
  <c r="AI102" i="61"/>
  <c r="AI103" i="61"/>
  <c r="AI105" i="61"/>
  <c r="AI101" i="61"/>
  <c r="AK24" i="61"/>
  <c r="AK25" i="61"/>
  <c r="AK26" i="61"/>
  <c r="AK28" i="61"/>
  <c r="AI66" i="61"/>
  <c r="AI64" i="61"/>
  <c r="AJ32" i="61"/>
  <c r="AI85" i="61"/>
  <c r="AI93" i="61"/>
  <c r="AJ38" i="61"/>
  <c r="AI78" i="61"/>
  <c r="AI91" i="61"/>
  <c r="AI92" i="61"/>
  <c r="AJ35" i="61"/>
  <c r="AJ34" i="61"/>
  <c r="AJ37" i="61"/>
  <c r="AJ33" i="61"/>
  <c r="AI86" i="61"/>
  <c r="AJ43" i="61"/>
  <c r="AJ42" i="61"/>
  <c r="AI84" i="61"/>
  <c r="AJ55" i="61" l="1"/>
  <c r="AJ50" i="61"/>
  <c r="AJ54" i="61"/>
  <c r="AJ60" i="61"/>
  <c r="AJ53" i="61"/>
  <c r="AJ65" i="61"/>
  <c r="AJ56" i="61"/>
  <c r="AJ52" i="61"/>
  <c r="AJ61" i="61"/>
  <c r="AJ82" i="61"/>
  <c r="AL11" i="61"/>
  <c r="AM11" i="61" s="1"/>
  <c r="AL10" i="61"/>
  <c r="AM10" i="61" s="1"/>
  <c r="AK46" i="61"/>
  <c r="AI122" i="61"/>
  <c r="AI121" i="61"/>
  <c r="AK43" i="61"/>
  <c r="AK41" i="61"/>
  <c r="AK42" i="61"/>
  <c r="AI109" i="61"/>
  <c r="AI113" i="61"/>
  <c r="AI111" i="61"/>
  <c r="AI106" i="61"/>
  <c r="AI112" i="61"/>
  <c r="AI108" i="61"/>
  <c r="AI107" i="61"/>
  <c r="AI110" i="61"/>
  <c r="AI118" i="61"/>
  <c r="AI119" i="61"/>
  <c r="AI115" i="61"/>
  <c r="AI116" i="61"/>
  <c r="AI120" i="61"/>
  <c r="AI114" i="61"/>
  <c r="AI117" i="61"/>
  <c r="AJ70" i="61"/>
  <c r="AK34" i="61"/>
  <c r="AK33" i="61"/>
  <c r="AK32" i="61"/>
  <c r="AK35" i="61"/>
  <c r="AK37" i="61"/>
  <c r="AK38" i="61"/>
  <c r="AK36" i="61"/>
  <c r="AK48" i="61"/>
  <c r="AK47" i="61"/>
  <c r="AK40" i="61"/>
  <c r="AK39" i="61"/>
  <c r="AK44" i="61"/>
  <c r="AK45" i="61"/>
  <c r="AJ59" i="61"/>
  <c r="AJ51" i="61"/>
  <c r="AJ62" i="61"/>
  <c r="AJ63" i="61"/>
  <c r="AJ66" i="61"/>
  <c r="AJ57" i="61"/>
  <c r="AJ64" i="61"/>
  <c r="AJ58" i="61"/>
  <c r="AJ73" i="61" l="1"/>
  <c r="AJ76" i="61"/>
  <c r="AJ75" i="61"/>
  <c r="AJ85" i="61"/>
  <c r="AJ74" i="61"/>
  <c r="AJ71" i="61"/>
  <c r="AJ80" i="61"/>
  <c r="AJ69" i="61"/>
  <c r="AJ79" i="61"/>
  <c r="AK49" i="61"/>
  <c r="AK50" i="61"/>
  <c r="AK51" i="61"/>
  <c r="AK54" i="61"/>
  <c r="AK53" i="61"/>
  <c r="AK52" i="61"/>
  <c r="AK59" i="61"/>
  <c r="AK57" i="61"/>
  <c r="AK58" i="61"/>
  <c r="AK56" i="61"/>
  <c r="AK55" i="61"/>
  <c r="AK63" i="61"/>
  <c r="AK61" i="61"/>
  <c r="AK62" i="61"/>
  <c r="AK60" i="61"/>
  <c r="AL12" i="61"/>
  <c r="AM12" i="61" s="1"/>
  <c r="AL13" i="61"/>
  <c r="AM13" i="61" s="1"/>
  <c r="AL14" i="61"/>
  <c r="AM14" i="61" s="1"/>
  <c r="AJ67" i="61"/>
  <c r="AJ83" i="61"/>
  <c r="AJ68" i="61"/>
  <c r="AJ77" i="61"/>
  <c r="AJ84" i="61"/>
  <c r="AJ72" i="61"/>
  <c r="AJ81" i="61"/>
  <c r="AJ86" i="61"/>
  <c r="AJ78" i="61"/>
  <c r="AJ96" i="61" l="1"/>
  <c r="AJ103" i="61"/>
  <c r="AJ104" i="61"/>
  <c r="AJ95" i="61"/>
  <c r="AJ91" i="61"/>
  <c r="AJ100" i="61"/>
  <c r="AJ101" i="61"/>
  <c r="AJ97" i="61"/>
  <c r="AJ87" i="61"/>
  <c r="AJ106" i="61"/>
  <c r="AJ92" i="61"/>
  <c r="AJ89" i="61"/>
  <c r="AJ93" i="61"/>
  <c r="AJ94" i="61"/>
  <c r="AJ105" i="61"/>
  <c r="AL16" i="61"/>
  <c r="AM16" i="61" s="1"/>
  <c r="AL18" i="61"/>
  <c r="AM18" i="61" s="1"/>
  <c r="AJ117" i="61"/>
  <c r="AL19" i="61"/>
  <c r="AM19" i="61" s="1"/>
  <c r="AL17" i="61"/>
  <c r="AM17" i="61" s="1"/>
  <c r="AL15" i="61"/>
  <c r="AM15" i="61" s="1"/>
  <c r="AK64" i="61"/>
  <c r="AK67" i="61"/>
  <c r="AK65" i="61"/>
  <c r="AK66" i="61"/>
  <c r="AK69" i="61"/>
  <c r="AK72" i="61"/>
  <c r="AK68" i="61"/>
  <c r="AK73" i="61"/>
  <c r="AK71" i="61"/>
  <c r="AK74" i="61"/>
  <c r="AK70" i="61"/>
  <c r="AJ98" i="61"/>
  <c r="AJ102" i="61"/>
  <c r="AJ90" i="61"/>
  <c r="AJ107" i="61"/>
  <c r="AJ88" i="61"/>
  <c r="AJ99" i="61"/>
  <c r="AJ118" i="61" l="1"/>
  <c r="AJ111" i="61"/>
  <c r="AJ119" i="61"/>
  <c r="AJ109" i="61"/>
  <c r="AJ121" i="61"/>
  <c r="AJ114" i="61"/>
  <c r="AK77" i="61"/>
  <c r="AK81" i="61"/>
  <c r="AK80" i="61"/>
  <c r="AK78" i="61"/>
  <c r="AK76" i="61"/>
  <c r="AK79" i="61"/>
  <c r="AK75" i="61"/>
  <c r="AK82" i="61"/>
  <c r="AK86" i="61"/>
  <c r="AK84" i="61"/>
  <c r="AK85" i="61"/>
  <c r="AK83" i="61"/>
  <c r="AK88" i="61"/>
  <c r="AK87" i="61"/>
  <c r="AL28" i="61"/>
  <c r="AM28" i="61" s="1"/>
  <c r="AL27" i="61"/>
  <c r="AM27" i="61" s="1"/>
  <c r="AL26" i="61"/>
  <c r="AM26" i="61" s="1"/>
  <c r="AL24" i="61"/>
  <c r="AM24" i="61" s="1"/>
  <c r="AL20" i="61"/>
  <c r="AM20" i="61" s="1"/>
  <c r="AL21" i="61"/>
  <c r="AM21" i="61" s="1"/>
  <c r="AL22" i="61"/>
  <c r="AM22" i="61" s="1"/>
  <c r="AL23" i="61"/>
  <c r="AM23" i="61" s="1"/>
  <c r="AL25" i="61"/>
  <c r="AM25" i="61" s="1"/>
  <c r="AJ113" i="61"/>
  <c r="AJ116" i="61"/>
  <c r="AJ108" i="61"/>
  <c r="AJ120" i="61"/>
  <c r="AJ112" i="61"/>
  <c r="AJ122" i="61"/>
  <c r="AJ115" i="61"/>
  <c r="AJ110" i="61"/>
  <c r="AL5" i="61" l="1"/>
  <c r="AK5" i="61"/>
  <c r="AJ5" i="61"/>
  <c r="AI5" i="61"/>
  <c r="AK117" i="61"/>
  <c r="AK119" i="61"/>
  <c r="AK114" i="61"/>
  <c r="AK115" i="61"/>
  <c r="AK120" i="61"/>
  <c r="AK121" i="61"/>
  <c r="AK122" i="61"/>
  <c r="AL38" i="61"/>
  <c r="AM38" i="61" s="1"/>
  <c r="AL40" i="61"/>
  <c r="AM40" i="61" s="1"/>
  <c r="AL37" i="61"/>
  <c r="AM37" i="61" s="1"/>
  <c r="AL41" i="61"/>
  <c r="AM41" i="61" s="1"/>
  <c r="AL43" i="61"/>
  <c r="AM43" i="61" s="1"/>
  <c r="AL30" i="61"/>
  <c r="AM30" i="61" s="1"/>
  <c r="AK106" i="61"/>
  <c r="AK95" i="61"/>
  <c r="AK97" i="61"/>
  <c r="AL31" i="61"/>
  <c r="AM31" i="61" s="1"/>
  <c r="AK107" i="61"/>
  <c r="AK110" i="61"/>
  <c r="AK89" i="61"/>
  <c r="AK101" i="61"/>
  <c r="AK108" i="61"/>
  <c r="AK112" i="61"/>
  <c r="AK93" i="61"/>
  <c r="AK98" i="61"/>
  <c r="AK109" i="61"/>
  <c r="AL32" i="61"/>
  <c r="AM32" i="61" s="1"/>
  <c r="AK104" i="61"/>
  <c r="AK111" i="61"/>
  <c r="AK91" i="61"/>
  <c r="AK96" i="61"/>
  <c r="AL33" i="61"/>
  <c r="AM33" i="61" s="1"/>
  <c r="AK105" i="61"/>
  <c r="AK113" i="61"/>
  <c r="AK92" i="61"/>
  <c r="AK99" i="61"/>
  <c r="AL34" i="61"/>
  <c r="AM34" i="61" s="1"/>
  <c r="AK102" i="61"/>
  <c r="AK94" i="61"/>
  <c r="AL35" i="61"/>
  <c r="AM35" i="61" s="1"/>
  <c r="AK103" i="61"/>
  <c r="AK90" i="61"/>
  <c r="AL36" i="61"/>
  <c r="AM36" i="61" s="1"/>
  <c r="AL29" i="61"/>
  <c r="AM29" i="61" s="1"/>
  <c r="AK100" i="61"/>
  <c r="AM5" i="61" l="1"/>
  <c r="AL47" i="61"/>
  <c r="AM47" i="61" s="1"/>
  <c r="AL46" i="61"/>
  <c r="AM46" i="61" s="1"/>
  <c r="AL45" i="61"/>
  <c r="AM45" i="61" s="1"/>
  <c r="AL44" i="61"/>
  <c r="AM44" i="61" s="1"/>
  <c r="AL50" i="61"/>
  <c r="AM50" i="61" s="1"/>
  <c r="AL52" i="61"/>
  <c r="AM52" i="61" s="1"/>
  <c r="AL49" i="61"/>
  <c r="AM49" i="61" s="1"/>
  <c r="AL51" i="61"/>
  <c r="AM51" i="61" s="1"/>
  <c r="AL48" i="61"/>
  <c r="AM48" i="61" s="1"/>
  <c r="AL39" i="61"/>
  <c r="AM39" i="61" s="1"/>
  <c r="AL42" i="61"/>
  <c r="AM42" i="61" s="1"/>
  <c r="AK118" i="61"/>
  <c r="AK116" i="61"/>
  <c r="AL57" i="61" l="1"/>
  <c r="AM57" i="61" s="1"/>
  <c r="AL56" i="61"/>
  <c r="AM56" i="61" s="1"/>
  <c r="AL54" i="61"/>
  <c r="AM54" i="61" s="1"/>
  <c r="AL53" i="61"/>
  <c r="AM53" i="61" s="1"/>
  <c r="AL55" i="61"/>
  <c r="AM55" i="61" s="1"/>
  <c r="AL59" i="61"/>
  <c r="AM59" i="61" s="1"/>
  <c r="AL58" i="61"/>
  <c r="AM58" i="61" s="1"/>
  <c r="AL61" i="61"/>
  <c r="AM61" i="61" s="1"/>
  <c r="AL62" i="61"/>
  <c r="AM62" i="61" s="1"/>
  <c r="AL63" i="61"/>
  <c r="AM63" i="61" s="1"/>
  <c r="AL64" i="61"/>
  <c r="AM64" i="61" s="1"/>
  <c r="AL60" i="61"/>
  <c r="AM60" i="61" s="1"/>
  <c r="AL66" i="61" l="1"/>
  <c r="AM66" i="61" s="1"/>
  <c r="AL65" i="61"/>
  <c r="AM65" i="61" s="1"/>
  <c r="AL67" i="61"/>
  <c r="AM67" i="61" s="1"/>
  <c r="AL69" i="61"/>
  <c r="AM69" i="61" s="1"/>
  <c r="AL68" i="61"/>
  <c r="AM68" i="61" s="1"/>
  <c r="AL70" i="61"/>
  <c r="AM70" i="61" s="1"/>
  <c r="AL74" i="61"/>
  <c r="AM74" i="61" s="1"/>
  <c r="AL71" i="61"/>
  <c r="AM71" i="61" s="1"/>
  <c r="AL72" i="61"/>
  <c r="AM72" i="61" s="1"/>
  <c r="AL73" i="61"/>
  <c r="AM73" i="61" s="1"/>
  <c r="AL80" i="61" l="1"/>
  <c r="AM80" i="61" s="1"/>
  <c r="AL75" i="61"/>
  <c r="AM75" i="61" s="1"/>
  <c r="AL76" i="61"/>
  <c r="AM76" i="61" s="1"/>
  <c r="AL78" i="61"/>
  <c r="AM78" i="61" s="1"/>
  <c r="AL79" i="61"/>
  <c r="AM79" i="61" s="1"/>
  <c r="AL77" i="61"/>
  <c r="AM77" i="61" s="1"/>
  <c r="AL108" i="61" l="1"/>
  <c r="AM108" i="61" s="1"/>
  <c r="AL107" i="61"/>
  <c r="AM107" i="61" s="1"/>
  <c r="AL110" i="61"/>
  <c r="AM110" i="61" s="1"/>
  <c r="AL109" i="61"/>
  <c r="AM109" i="61" s="1"/>
  <c r="AL98" i="61"/>
  <c r="AM98" i="61" s="1"/>
  <c r="AL99" i="61"/>
  <c r="AM99" i="61" s="1"/>
  <c r="AL97" i="61"/>
  <c r="AM97" i="61" s="1"/>
  <c r="AL96" i="61"/>
  <c r="AM96" i="61" s="1"/>
  <c r="AL100" i="61"/>
  <c r="AM100" i="61" s="1"/>
  <c r="AL95" i="61"/>
  <c r="AM95" i="61" s="1"/>
  <c r="AL94" i="61"/>
  <c r="AM94" i="61" s="1"/>
  <c r="AL118" i="61"/>
  <c r="AM118" i="61" s="1"/>
  <c r="AL116" i="61"/>
  <c r="AM116" i="61" s="1"/>
  <c r="AL115" i="61"/>
  <c r="AM115" i="61" s="1"/>
  <c r="AL117" i="61"/>
  <c r="AM117" i="61" s="1"/>
  <c r="AL119" i="61"/>
  <c r="AM119" i="61" s="1"/>
  <c r="AL120" i="61"/>
  <c r="AM120" i="61" s="1"/>
  <c r="AL122" i="61"/>
  <c r="AM122" i="61" s="1"/>
  <c r="AL121" i="61"/>
  <c r="AM121" i="61" s="1"/>
  <c r="AL106" i="61"/>
  <c r="AM106" i="61" s="1"/>
  <c r="AL104" i="61"/>
  <c r="AM104" i="61" s="1"/>
  <c r="AL105" i="61"/>
  <c r="AM105" i="61" s="1"/>
  <c r="AL103" i="61"/>
  <c r="AM103" i="61" s="1"/>
  <c r="AL102" i="61"/>
  <c r="AM102" i="61" s="1"/>
  <c r="AL101" i="61"/>
  <c r="AM101" i="61" s="1"/>
  <c r="AL81" i="61"/>
  <c r="AM81" i="61" s="1"/>
  <c r="AL87" i="61"/>
  <c r="AM87" i="61" s="1"/>
  <c r="AL84" i="61"/>
  <c r="AM84" i="61" s="1"/>
  <c r="AL86" i="61"/>
  <c r="AM86" i="61" s="1"/>
  <c r="AL85" i="61"/>
  <c r="AM85" i="61" s="1"/>
  <c r="AL82" i="61"/>
  <c r="AM82" i="61" s="1"/>
  <c r="AL83" i="61"/>
  <c r="AM83" i="61" s="1"/>
  <c r="AL89" i="61"/>
  <c r="AM89" i="61" s="1"/>
  <c r="AL91" i="61"/>
  <c r="AM91" i="61" s="1"/>
  <c r="AL93" i="61"/>
  <c r="AM93" i="61" s="1"/>
  <c r="AL90" i="61"/>
  <c r="AM90" i="61" s="1"/>
  <c r="AL92" i="61"/>
  <c r="AM92" i="61" s="1"/>
  <c r="AL88" i="61"/>
  <c r="AM88" i="61" s="1"/>
  <c r="AL112" i="61"/>
  <c r="AM112" i="61" s="1"/>
  <c r="AL113" i="61"/>
  <c r="AM113" i="61" s="1"/>
  <c r="AL111" i="61"/>
  <c r="AM111" i="61" s="1"/>
  <c r="AL114" i="61"/>
  <c r="AM114" i="61" s="1"/>
  <c r="AB5" i="67" l="1"/>
  <c r="AB6" i="67"/>
  <c r="AB7" i="67"/>
  <c r="AB8" i="67"/>
  <c r="AB9" i="67"/>
  <c r="AB10" i="67"/>
  <c r="AB11" i="67"/>
  <c r="AB12" i="67"/>
  <c r="AB13" i="67"/>
  <c r="AB14" i="67"/>
  <c r="AB15" i="67"/>
  <c r="AB16" i="67"/>
  <c r="AB17" i="67"/>
  <c r="AB18" i="67"/>
  <c r="AB19" i="67"/>
  <c r="AB20" i="67"/>
  <c r="AB21" i="67"/>
  <c r="AB22" i="67"/>
  <c r="AB23" i="67"/>
  <c r="AB24" i="67"/>
  <c r="AB25" i="67"/>
  <c r="AB26" i="67"/>
  <c r="AB27" i="67"/>
  <c r="AB28" i="67"/>
  <c r="AB29" i="67"/>
  <c r="AB30" i="67"/>
  <c r="AB31" i="67"/>
  <c r="AB32" i="67"/>
  <c r="AB33" i="67"/>
  <c r="AB34" i="67"/>
  <c r="AB35" i="67"/>
  <c r="AB36" i="67"/>
  <c r="AB37" i="67"/>
  <c r="AB38" i="67"/>
  <c r="AB39" i="67"/>
  <c r="AB40" i="67"/>
  <c r="AB41" i="67"/>
  <c r="AB42" i="67"/>
  <c r="AB43" i="67"/>
  <c r="AB44" i="67"/>
  <c r="AB45" i="67"/>
  <c r="AB46" i="67"/>
  <c r="AB47" i="67"/>
  <c r="AB48" i="67"/>
  <c r="AB49" i="67"/>
  <c r="AB50" i="67"/>
  <c r="AB51" i="67"/>
  <c r="AB52" i="67"/>
  <c r="AB53" i="67"/>
  <c r="AB54" i="67"/>
  <c r="AB55" i="67"/>
  <c r="AB56" i="67"/>
  <c r="AB57" i="67"/>
  <c r="AB58" i="67"/>
  <c r="AB59" i="67"/>
  <c r="AB60" i="67"/>
  <c r="AB61" i="67"/>
  <c r="AB62" i="67"/>
  <c r="AB63" i="67"/>
  <c r="AB64" i="67"/>
  <c r="AB65" i="67"/>
  <c r="AB66" i="67"/>
  <c r="AB67" i="67"/>
  <c r="AB68" i="67"/>
  <c r="AB69" i="67"/>
  <c r="AB70" i="67"/>
  <c r="AB71" i="67"/>
  <c r="AB72" i="67"/>
  <c r="AB73" i="67"/>
  <c r="AB74" i="67"/>
  <c r="AB75" i="67"/>
  <c r="AB76" i="67"/>
  <c r="AB77" i="67"/>
  <c r="AB78" i="67"/>
  <c r="AB79" i="67"/>
  <c r="AB80" i="67"/>
  <c r="AB81" i="67"/>
  <c r="AB82" i="67"/>
  <c r="AB83" i="67"/>
  <c r="AB84" i="67"/>
  <c r="AB85" i="67"/>
  <c r="AB86" i="67"/>
  <c r="AB87" i="67"/>
  <c r="AB88" i="67"/>
  <c r="AB89" i="67"/>
  <c r="AB90" i="67"/>
  <c r="AB91" i="67"/>
  <c r="AB92" i="67"/>
  <c r="AB93" i="67"/>
  <c r="AB94" i="67"/>
  <c r="AB95" i="67"/>
  <c r="AB96" i="67"/>
  <c r="AB97" i="67"/>
  <c r="AB98" i="67"/>
  <c r="AB99" i="67"/>
  <c r="AB100" i="67"/>
  <c r="AB101" i="67"/>
  <c r="AB102" i="67"/>
  <c r="AB103" i="67"/>
  <c r="AB104" i="67"/>
  <c r="AC5" i="67"/>
  <c r="AC6" i="67"/>
  <c r="AC7" i="67"/>
  <c r="AC8" i="67"/>
  <c r="AC9" i="67"/>
  <c r="AC10" i="67"/>
  <c r="AC11" i="67"/>
  <c r="AC12" i="67"/>
  <c r="AC13" i="67"/>
  <c r="AC14" i="67"/>
  <c r="AC15" i="67"/>
  <c r="AC16" i="67"/>
  <c r="AC17" i="67"/>
  <c r="AC18" i="67"/>
  <c r="AC19" i="67"/>
  <c r="AC20" i="67"/>
  <c r="AC21" i="67"/>
  <c r="AC22" i="67"/>
  <c r="AC23" i="67"/>
  <c r="AC24" i="67"/>
  <c r="AC25" i="67"/>
  <c r="AC26" i="67"/>
  <c r="AC27" i="67"/>
  <c r="AC28" i="67"/>
  <c r="AC29" i="67"/>
  <c r="AC30" i="67"/>
  <c r="AC31" i="67"/>
  <c r="AC32" i="67"/>
  <c r="AC33" i="67"/>
  <c r="AC34" i="67"/>
  <c r="AC35" i="67"/>
  <c r="AC36" i="67"/>
  <c r="AC37" i="67"/>
  <c r="AC38" i="67"/>
  <c r="AC39" i="67"/>
  <c r="AC40" i="67"/>
  <c r="AC41" i="67"/>
  <c r="AC42" i="67"/>
  <c r="AC43" i="67"/>
  <c r="AC44" i="67"/>
  <c r="AC45" i="67"/>
  <c r="AC46" i="67"/>
  <c r="AC47" i="67"/>
  <c r="AC48" i="67"/>
  <c r="AC49" i="67"/>
  <c r="AC50" i="67"/>
  <c r="AC51" i="67"/>
  <c r="AC52" i="67"/>
  <c r="AC53" i="67"/>
  <c r="AC54" i="67"/>
  <c r="AC55" i="67"/>
  <c r="AC56" i="67"/>
  <c r="AC57" i="67"/>
  <c r="AC58" i="67"/>
  <c r="AC59" i="67"/>
  <c r="AC60" i="67"/>
  <c r="AC61" i="67"/>
  <c r="AC62" i="67"/>
  <c r="AC63" i="67"/>
  <c r="AC64" i="67"/>
  <c r="AC65" i="67"/>
  <c r="AC66" i="67"/>
  <c r="AC67" i="67"/>
  <c r="AC68" i="67"/>
  <c r="AC69" i="67"/>
  <c r="AC70" i="67"/>
  <c r="AC71" i="67"/>
  <c r="AC72" i="67"/>
  <c r="AC73" i="67"/>
  <c r="AC74" i="67"/>
  <c r="AC75" i="67"/>
  <c r="AC76" i="67"/>
  <c r="AC77" i="67"/>
  <c r="AC78" i="67"/>
  <c r="AC79" i="67"/>
  <c r="AC80" i="67"/>
  <c r="AC81" i="67"/>
  <c r="AC82" i="67"/>
  <c r="AC83" i="67"/>
  <c r="AC84" i="67"/>
  <c r="AC85" i="67"/>
  <c r="AC86" i="67"/>
  <c r="AC87" i="67"/>
  <c r="AC88" i="67"/>
  <c r="AC89" i="67"/>
  <c r="AC90" i="67"/>
  <c r="AC91" i="67"/>
  <c r="AC92" i="67"/>
  <c r="AC93" i="67"/>
  <c r="AC94" i="67"/>
  <c r="AC95" i="67"/>
  <c r="AC96" i="67"/>
  <c r="AC97" i="67"/>
  <c r="AC98" i="67"/>
  <c r="AC99" i="67"/>
  <c r="AC100" i="67"/>
  <c r="AC101" i="67"/>
  <c r="AC102" i="67"/>
  <c r="AC103" i="67"/>
  <c r="AC104" i="67"/>
  <c r="AD5" i="67"/>
  <c r="AD6" i="67"/>
  <c r="AD7" i="67"/>
  <c r="AD8" i="67"/>
  <c r="AD9" i="67"/>
  <c r="AD10" i="67"/>
  <c r="AD11" i="67"/>
  <c r="AD12" i="67"/>
  <c r="AD13" i="67"/>
  <c r="AD14" i="67"/>
  <c r="AD15" i="67"/>
  <c r="AD16" i="67"/>
  <c r="AD17" i="67"/>
  <c r="AD18" i="67"/>
  <c r="AD19" i="67"/>
  <c r="AD20" i="67"/>
  <c r="AD21" i="67"/>
  <c r="AD22" i="67"/>
  <c r="AD23" i="67"/>
  <c r="AD24" i="67"/>
  <c r="AD25" i="67"/>
  <c r="AD26" i="67"/>
  <c r="AD27" i="67"/>
  <c r="AD28" i="67"/>
  <c r="AD29" i="67"/>
  <c r="AD30" i="67"/>
  <c r="AD31" i="67"/>
  <c r="AD32" i="67"/>
  <c r="AD33" i="67"/>
  <c r="AD34" i="67"/>
  <c r="AD35" i="67"/>
  <c r="AD36" i="67"/>
  <c r="AD37" i="67"/>
  <c r="AD38" i="67"/>
  <c r="AD39" i="67"/>
  <c r="AD40" i="67"/>
  <c r="AD41" i="67"/>
  <c r="AD42" i="67"/>
  <c r="AD43" i="67"/>
  <c r="AD44" i="67"/>
  <c r="AD45" i="67"/>
  <c r="AD46" i="67"/>
  <c r="AD47" i="67"/>
  <c r="AD48" i="67"/>
  <c r="AD49" i="67"/>
  <c r="AD50" i="67"/>
  <c r="AD51" i="67"/>
  <c r="AD52" i="67"/>
  <c r="AD53" i="67"/>
  <c r="AD54" i="67"/>
  <c r="AD55" i="67"/>
  <c r="AD56" i="67"/>
  <c r="AD57" i="67"/>
  <c r="AD58" i="67"/>
  <c r="AD59" i="67"/>
  <c r="AD60" i="67"/>
  <c r="AD61" i="67"/>
  <c r="AD62" i="67"/>
  <c r="AD63" i="67"/>
  <c r="AD64" i="67"/>
  <c r="AD65" i="67"/>
  <c r="AD66" i="67"/>
  <c r="AD67" i="67"/>
  <c r="AD68" i="67"/>
  <c r="AD69" i="67"/>
  <c r="AD70" i="67"/>
  <c r="AD71" i="67"/>
  <c r="AD72" i="67"/>
  <c r="AD73" i="67"/>
  <c r="AD74" i="67"/>
  <c r="AD75" i="67"/>
  <c r="AD76" i="67"/>
  <c r="AD77" i="67"/>
  <c r="AD78" i="67"/>
  <c r="AD79" i="67"/>
  <c r="AD80" i="67"/>
  <c r="AD81" i="67"/>
  <c r="AD82" i="67"/>
  <c r="AD83" i="67"/>
  <c r="AD84" i="67"/>
  <c r="AD85" i="67"/>
  <c r="AD86" i="67"/>
  <c r="AD87" i="67"/>
  <c r="AD88" i="67"/>
  <c r="AD89" i="67"/>
  <c r="AD90" i="67"/>
  <c r="AD91" i="67"/>
  <c r="AD92" i="67"/>
  <c r="AD93" i="67"/>
  <c r="AD94" i="67"/>
  <c r="AD95" i="67"/>
  <c r="AD96" i="67"/>
  <c r="AD97" i="67"/>
  <c r="AD98" i="67"/>
  <c r="AD99" i="67"/>
  <c r="AD100" i="67"/>
  <c r="AD101" i="67"/>
  <c r="AD102" i="67"/>
  <c r="AD103" i="67"/>
  <c r="AD104" i="67"/>
  <c r="AE5" i="67"/>
  <c r="AE6" i="67"/>
  <c r="AE7" i="67"/>
  <c r="AE8" i="67"/>
  <c r="AE9" i="67"/>
  <c r="AE10" i="67"/>
  <c r="AE11" i="67"/>
  <c r="AE12" i="67"/>
  <c r="AE13" i="67"/>
  <c r="AE14" i="67"/>
  <c r="AE15" i="67"/>
  <c r="AE16" i="67"/>
  <c r="AE17" i="67"/>
  <c r="AE18" i="67"/>
  <c r="AE19" i="67"/>
  <c r="AE20" i="67"/>
  <c r="AE21" i="67"/>
  <c r="AE22" i="67"/>
  <c r="AE23" i="67"/>
  <c r="AE24" i="67"/>
  <c r="AE25" i="67"/>
  <c r="AE26" i="67"/>
  <c r="AE27" i="67"/>
  <c r="AE28" i="67"/>
  <c r="AE29" i="67"/>
  <c r="AE30" i="67"/>
  <c r="AE31" i="67"/>
  <c r="AE32" i="67"/>
  <c r="AE33" i="67"/>
  <c r="AE34" i="67"/>
  <c r="AE35" i="67"/>
  <c r="AE36" i="67"/>
  <c r="AE37" i="67"/>
  <c r="AE38" i="67"/>
  <c r="AE39" i="67"/>
  <c r="AE40" i="67"/>
  <c r="AE41" i="67"/>
  <c r="AE42" i="67"/>
  <c r="AE43" i="67"/>
  <c r="AE44" i="67"/>
  <c r="AE45" i="67"/>
  <c r="AE46" i="67"/>
  <c r="AE47" i="67"/>
  <c r="AE48" i="67"/>
  <c r="AE49" i="67"/>
  <c r="AE50" i="67"/>
  <c r="AE51" i="67"/>
  <c r="AE52" i="67"/>
  <c r="AE53" i="67"/>
  <c r="AE54" i="67"/>
  <c r="AE55" i="67"/>
  <c r="AE56" i="67"/>
  <c r="AE57" i="67"/>
  <c r="AE58" i="67"/>
  <c r="AE59" i="67"/>
  <c r="AE60" i="67"/>
  <c r="AE61" i="67"/>
  <c r="AE62" i="67"/>
  <c r="AE63" i="67"/>
  <c r="AE64" i="67"/>
  <c r="AE65" i="67"/>
  <c r="AE66" i="67"/>
  <c r="AE67" i="67"/>
  <c r="AE68" i="67"/>
  <c r="AE69" i="67"/>
  <c r="AE70" i="67"/>
  <c r="AE71" i="67"/>
  <c r="AE72" i="67"/>
  <c r="AE73" i="67"/>
  <c r="AE74" i="67"/>
  <c r="AE75" i="67"/>
  <c r="AE76" i="67"/>
  <c r="AE77" i="67"/>
  <c r="AE78" i="67"/>
  <c r="AE79" i="67"/>
  <c r="AE80" i="67"/>
  <c r="AE81" i="67"/>
  <c r="AE82" i="67"/>
  <c r="AE83" i="67"/>
  <c r="AE84" i="67"/>
  <c r="AE85" i="67"/>
  <c r="AE86" i="67"/>
  <c r="AE87" i="67"/>
  <c r="AE88" i="67"/>
  <c r="AE89" i="67"/>
  <c r="AE90" i="67"/>
  <c r="AE91" i="67"/>
  <c r="AE92" i="67"/>
  <c r="AE93" i="67"/>
  <c r="AE94" i="67"/>
  <c r="AE95" i="67"/>
  <c r="AE96" i="67"/>
  <c r="AE97" i="67"/>
  <c r="AE98" i="67"/>
  <c r="AE99" i="67"/>
  <c r="AE100" i="67"/>
  <c r="AE101" i="67"/>
  <c r="AE102" i="67"/>
  <c r="AE103" i="67"/>
  <c r="AE104" i="67"/>
  <c r="AF5" i="67"/>
  <c r="AF6" i="67"/>
  <c r="AF7" i="67"/>
  <c r="AF8" i="67"/>
  <c r="AF9" i="67"/>
  <c r="AF10" i="67"/>
  <c r="AF11" i="67"/>
  <c r="AF12" i="67"/>
  <c r="AF13" i="67"/>
  <c r="AF14" i="67"/>
  <c r="AF15" i="67"/>
  <c r="AF16" i="67"/>
  <c r="AF17" i="67"/>
  <c r="AF18" i="67"/>
  <c r="AF19" i="67"/>
  <c r="AF20" i="67"/>
  <c r="AF21" i="67"/>
  <c r="AF22" i="67"/>
  <c r="AF23" i="67"/>
  <c r="AF24" i="67"/>
  <c r="AF25" i="67"/>
  <c r="AF26" i="67"/>
  <c r="AF27" i="67"/>
  <c r="AF28" i="67"/>
  <c r="AF29" i="67"/>
  <c r="AF30" i="67"/>
  <c r="AF31" i="67"/>
  <c r="AF32" i="67"/>
  <c r="AF33" i="67"/>
  <c r="AF34" i="67"/>
  <c r="AF35" i="67"/>
  <c r="AF36" i="67"/>
  <c r="AF37" i="67"/>
  <c r="AF38" i="67"/>
  <c r="AF39" i="67"/>
  <c r="AF40" i="67"/>
  <c r="AF41" i="67"/>
  <c r="AF42" i="67"/>
  <c r="AF43" i="67"/>
  <c r="AF44" i="67"/>
  <c r="AF45" i="67"/>
  <c r="AF46" i="67"/>
  <c r="AF47" i="67"/>
  <c r="AF48" i="67"/>
  <c r="AF49" i="67"/>
  <c r="AF50" i="67"/>
  <c r="AF51" i="67"/>
  <c r="AF52" i="67"/>
  <c r="AF53" i="67"/>
  <c r="AF54" i="67"/>
  <c r="AF55" i="67"/>
  <c r="AF56" i="67"/>
  <c r="AF57" i="67"/>
  <c r="AF58" i="67"/>
  <c r="AF59" i="67"/>
  <c r="AF60" i="67"/>
  <c r="AF61" i="67"/>
  <c r="AF62" i="67"/>
  <c r="AF63" i="67"/>
  <c r="AF64" i="67"/>
  <c r="AF65" i="67"/>
  <c r="AF66" i="67"/>
  <c r="AF67" i="67"/>
  <c r="AF68" i="67"/>
  <c r="AF69" i="67"/>
  <c r="AF70" i="67"/>
  <c r="AF71" i="67"/>
  <c r="AF72" i="67"/>
  <c r="AF73" i="67"/>
  <c r="AF74" i="67"/>
  <c r="AF75" i="67"/>
  <c r="AF76" i="67"/>
  <c r="AF77" i="67"/>
  <c r="AF78" i="67"/>
  <c r="AF79" i="67"/>
  <c r="AF80" i="67"/>
  <c r="AF81" i="67"/>
  <c r="AF82" i="67"/>
  <c r="AF83" i="67"/>
  <c r="AF84" i="67"/>
  <c r="AF85" i="67"/>
  <c r="AF86" i="67"/>
  <c r="AF87" i="67"/>
  <c r="AF88" i="67"/>
  <c r="AF89" i="67"/>
  <c r="AF90" i="67"/>
  <c r="AF91" i="67"/>
  <c r="AF92" i="67"/>
  <c r="AF93" i="67"/>
  <c r="AF94" i="67"/>
  <c r="AF95" i="67"/>
  <c r="AF96" i="67"/>
  <c r="AF97" i="67"/>
  <c r="AF98" i="67"/>
  <c r="AF99" i="67"/>
  <c r="AF100" i="67"/>
  <c r="AF101" i="67"/>
  <c r="AF102" i="67"/>
  <c r="AF103" i="67"/>
  <c r="AF104" i="67"/>
  <c r="D9" i="67"/>
  <c r="D21" i="67"/>
  <c r="D23" i="67"/>
  <c r="D11" i="67"/>
  <c r="D26" i="67"/>
  <c r="D13" i="67"/>
  <c r="D25" i="67"/>
  <c r="D12" i="67"/>
  <c r="D24" i="67"/>
  <c r="D14" i="67"/>
  <c r="G24" i="67" l="1"/>
  <c r="F25" i="67"/>
  <c r="I24" i="67"/>
  <c r="E23" i="67"/>
  <c r="G21" i="67"/>
  <c r="I21" i="67"/>
  <c r="I25" i="67"/>
  <c r="G25" i="67"/>
  <c r="I23" i="67"/>
  <c r="F23" i="67"/>
  <c r="Y5" i="67"/>
  <c r="F21" i="67"/>
  <c r="E25" i="67"/>
  <c r="F26" i="67"/>
  <c r="E26" i="67"/>
  <c r="H23" i="67"/>
  <c r="H25" i="67"/>
  <c r="G26" i="67"/>
  <c r="F24" i="67"/>
  <c r="I26" i="67"/>
  <c r="H24" i="67"/>
  <c r="E24" i="67"/>
  <c r="G23" i="67"/>
  <c r="AA10" i="67"/>
  <c r="E21" i="67"/>
  <c r="W100" i="67"/>
  <c r="H21" i="67"/>
  <c r="H26" i="67"/>
  <c r="AA6" i="67"/>
  <c r="AA14" i="67"/>
  <c r="W96" i="67"/>
  <c r="W56" i="67"/>
  <c r="W94" i="67"/>
  <c r="W93" i="67"/>
  <c r="AA8" i="67"/>
  <c r="AA7" i="67"/>
  <c r="W103" i="67"/>
  <c r="W102" i="67"/>
  <c r="W92" i="67"/>
  <c r="AA12" i="67"/>
  <c r="W87" i="67"/>
  <c r="W89" i="67"/>
  <c r="W98" i="67"/>
  <c r="W55" i="67"/>
  <c r="W54" i="67"/>
  <c r="W57" i="67"/>
  <c r="W95" i="67"/>
  <c r="W90" i="67"/>
  <c r="W104" i="67"/>
  <c r="W104" i="63" s="1"/>
  <c r="G104" i="63" s="1"/>
  <c r="W97" i="67"/>
  <c r="W99" i="67"/>
  <c r="W88" i="67"/>
  <c r="W91" i="67"/>
  <c r="W101" i="67"/>
  <c r="D22" i="67"/>
  <c r="D10" i="67"/>
  <c r="F14" i="67"/>
  <c r="E14" i="67"/>
  <c r="G14" i="67"/>
  <c r="H14" i="67"/>
  <c r="D27" i="67"/>
  <c r="D15" i="67"/>
  <c r="I14" i="67"/>
  <c r="H11" i="67"/>
  <c r="I9" i="67"/>
  <c r="R104" i="63" l="1"/>
  <c r="M104" i="65"/>
  <c r="Z104" i="65" s="1"/>
  <c r="Z11" i="67"/>
  <c r="Y11" i="62" s="1"/>
  <c r="I11" i="62" s="1"/>
  <c r="Z7" i="67"/>
  <c r="Z10" i="67"/>
  <c r="Z10" i="63" s="1"/>
  <c r="J10" i="63" s="1"/>
  <c r="Z5" i="67"/>
  <c r="Z13" i="67"/>
  <c r="Y13" i="62" s="1"/>
  <c r="I13" i="62" s="1"/>
  <c r="Z14" i="67"/>
  <c r="Z14" i="63" s="1"/>
  <c r="J14" i="63" s="1"/>
  <c r="Z9" i="67"/>
  <c r="Y9" i="62" s="1"/>
  <c r="I9" i="62" s="1"/>
  <c r="W27" i="67"/>
  <c r="V27" i="62" s="1"/>
  <c r="F27" i="62" s="1"/>
  <c r="W24" i="67"/>
  <c r="V24" i="62" s="1"/>
  <c r="F24" i="62" s="1"/>
  <c r="W30" i="67"/>
  <c r="V30" i="62" s="1"/>
  <c r="F30" i="62" s="1"/>
  <c r="W26" i="67"/>
  <c r="V26" i="62" s="1"/>
  <c r="F26" i="62" s="1"/>
  <c r="W28" i="67"/>
  <c r="W28" i="63" s="1"/>
  <c r="G28" i="63" s="1"/>
  <c r="W32" i="67"/>
  <c r="V32" i="62" s="1"/>
  <c r="F32" i="62" s="1"/>
  <c r="W25" i="67"/>
  <c r="W25" i="63" s="1"/>
  <c r="G25" i="63" s="1"/>
  <c r="W29" i="67"/>
  <c r="W29" i="63" s="1"/>
  <c r="G29" i="63" s="1"/>
  <c r="W31" i="67"/>
  <c r="V31" i="62" s="1"/>
  <c r="F31" i="62" s="1"/>
  <c r="Z32" i="67"/>
  <c r="Z37" i="67"/>
  <c r="Z36" i="67"/>
  <c r="AA26" i="67"/>
  <c r="AA30" i="67"/>
  <c r="AA19" i="67"/>
  <c r="AA16" i="67"/>
  <c r="AA27" i="67"/>
  <c r="W35" i="67"/>
  <c r="W39" i="67"/>
  <c r="W40" i="67"/>
  <c r="W41" i="67"/>
  <c r="W42" i="67"/>
  <c r="W37" i="67"/>
  <c r="W38" i="67"/>
  <c r="W34" i="67"/>
  <c r="W33" i="67"/>
  <c r="AA99" i="67"/>
  <c r="AA94" i="67"/>
  <c r="AA98" i="67"/>
  <c r="AA34" i="67"/>
  <c r="AA33" i="67"/>
  <c r="AA32" i="67"/>
  <c r="X36" i="67"/>
  <c r="X31" i="67"/>
  <c r="X37" i="67"/>
  <c r="X27" i="67"/>
  <c r="X29" i="67"/>
  <c r="X34" i="67"/>
  <c r="X35" i="67"/>
  <c r="X25" i="67"/>
  <c r="X26" i="67"/>
  <c r="X33" i="67"/>
  <c r="X38" i="67"/>
  <c r="Z64" i="67"/>
  <c r="Z68" i="67"/>
  <c r="Z63" i="67"/>
  <c r="Z73" i="67"/>
  <c r="W70" i="67"/>
  <c r="W64" i="67"/>
  <c r="W65" i="67"/>
  <c r="W66" i="67"/>
  <c r="W73" i="67"/>
  <c r="W69" i="67"/>
  <c r="X46" i="67"/>
  <c r="X43" i="67"/>
  <c r="X40" i="67"/>
  <c r="X39" i="67"/>
  <c r="X44" i="67"/>
  <c r="X47" i="67"/>
  <c r="X41" i="67"/>
  <c r="X45" i="67"/>
  <c r="X88" i="67"/>
  <c r="X87" i="67"/>
  <c r="X79" i="67"/>
  <c r="X80" i="67"/>
  <c r="AA92" i="67"/>
  <c r="AA100" i="67"/>
  <c r="AA96" i="67"/>
  <c r="AA88" i="67"/>
  <c r="AA90" i="67"/>
  <c r="AA91" i="67"/>
  <c r="AA102" i="67"/>
  <c r="AA103" i="67"/>
  <c r="AA104" i="67"/>
  <c r="AA104" i="63" s="1"/>
  <c r="K104" i="63" s="1"/>
  <c r="Q104" i="65" s="1"/>
  <c r="X32" i="67"/>
  <c r="X24" i="67"/>
  <c r="X28" i="67"/>
  <c r="X30" i="67"/>
  <c r="W67" i="67"/>
  <c r="W71" i="67"/>
  <c r="W68" i="67"/>
  <c r="W72" i="67"/>
  <c r="AA36" i="67"/>
  <c r="Z33" i="67"/>
  <c r="Z35" i="67"/>
  <c r="Z65" i="67"/>
  <c r="Z67" i="67"/>
  <c r="Z69" i="67"/>
  <c r="Z71" i="67"/>
  <c r="Z55" i="67"/>
  <c r="AA84" i="67"/>
  <c r="AA28" i="67"/>
  <c r="AA23" i="67"/>
  <c r="AA18" i="67"/>
  <c r="AA22" i="67"/>
  <c r="AA24" i="67"/>
  <c r="AA20" i="67"/>
  <c r="AA15" i="67"/>
  <c r="AA87" i="67"/>
  <c r="AA86" i="67"/>
  <c r="X42" i="67"/>
  <c r="W36" i="67"/>
  <c r="W43" i="67"/>
  <c r="X86" i="67"/>
  <c r="X78" i="67"/>
  <c r="X8" i="67"/>
  <c r="X18" i="67"/>
  <c r="X23" i="67"/>
  <c r="X11" i="67"/>
  <c r="X5" i="67"/>
  <c r="X13" i="67"/>
  <c r="X7" i="67"/>
  <c r="X21" i="67"/>
  <c r="X12" i="67"/>
  <c r="X15" i="67"/>
  <c r="X20" i="67"/>
  <c r="X9" i="67"/>
  <c r="X10" i="67"/>
  <c r="X17" i="67"/>
  <c r="X22" i="67"/>
  <c r="X14" i="67"/>
  <c r="X6" i="67"/>
  <c r="X19" i="67"/>
  <c r="X16" i="67"/>
  <c r="W62" i="67"/>
  <c r="W60" i="67"/>
  <c r="W61" i="67"/>
  <c r="W59" i="67"/>
  <c r="W63" i="67"/>
  <c r="W58" i="67"/>
  <c r="Y6" i="67"/>
  <c r="Y14" i="67"/>
  <c r="Y22" i="67"/>
  <c r="Y30" i="67"/>
  <c r="Y38" i="67"/>
  <c r="Y46" i="67"/>
  <c r="Y54" i="67"/>
  <c r="Y62" i="67"/>
  <c r="Y70" i="67"/>
  <c r="Y78" i="67"/>
  <c r="Y86" i="67"/>
  <c r="Y94" i="67"/>
  <c r="Y102" i="67"/>
  <c r="Y25" i="67"/>
  <c r="Y57" i="67"/>
  <c r="Y97" i="67"/>
  <c r="Y26" i="67"/>
  <c r="Y58" i="67"/>
  <c r="Y98" i="67"/>
  <c r="Y7" i="67"/>
  <c r="Y15" i="67"/>
  <c r="Y23" i="67"/>
  <c r="Y31" i="67"/>
  <c r="Y39" i="67"/>
  <c r="Y47" i="67"/>
  <c r="Y55" i="67"/>
  <c r="Y63" i="67"/>
  <c r="Y71" i="67"/>
  <c r="Y79" i="67"/>
  <c r="Y87" i="67"/>
  <c r="Y95" i="67"/>
  <c r="Y103" i="67"/>
  <c r="Y17" i="67"/>
  <c r="Y41" i="67"/>
  <c r="Y73" i="67"/>
  <c r="Y89" i="67"/>
  <c r="Y18" i="67"/>
  <c r="Y74" i="67"/>
  <c r="Y8" i="67"/>
  <c r="Y16" i="67"/>
  <c r="Y24" i="67"/>
  <c r="Y32" i="67"/>
  <c r="Y40" i="67"/>
  <c r="Y48" i="67"/>
  <c r="Y56" i="67"/>
  <c r="Y64" i="67"/>
  <c r="Y72" i="67"/>
  <c r="Y80" i="67"/>
  <c r="Y88" i="67"/>
  <c r="Y96" i="67"/>
  <c r="Y104" i="67"/>
  <c r="Y104" i="63" s="1"/>
  <c r="I104" i="63" s="1"/>
  <c r="O104" i="65" s="1"/>
  <c r="Y9" i="67"/>
  <c r="Y33" i="67"/>
  <c r="Y49" i="67"/>
  <c r="Y65" i="67"/>
  <c r="Y81" i="67"/>
  <c r="Y10" i="67"/>
  <c r="Y50" i="67"/>
  <c r="Y90" i="67"/>
  <c r="Y11" i="67"/>
  <c r="Y19" i="67"/>
  <c r="Y27" i="67"/>
  <c r="Y35" i="67"/>
  <c r="Y43" i="67"/>
  <c r="Y51" i="67"/>
  <c r="Y59" i="67"/>
  <c r="Y67" i="67"/>
  <c r="Y75" i="67"/>
  <c r="Y83" i="67"/>
  <c r="Y91" i="67"/>
  <c r="Y99" i="67"/>
  <c r="Y21" i="67"/>
  <c r="Y37" i="67"/>
  <c r="Y53" i="67"/>
  <c r="Y69" i="67"/>
  <c r="Y85" i="67"/>
  <c r="Y93" i="67"/>
  <c r="Y34" i="67"/>
  <c r="Y66" i="67"/>
  <c r="Y12" i="67"/>
  <c r="Y20" i="67"/>
  <c r="Y28" i="67"/>
  <c r="Y36" i="67"/>
  <c r="Y44" i="67"/>
  <c r="Y52" i="67"/>
  <c r="Y60" i="67"/>
  <c r="Y68" i="67"/>
  <c r="Y76" i="67"/>
  <c r="Y84" i="67"/>
  <c r="Y92" i="67"/>
  <c r="Y100" i="67"/>
  <c r="Y13" i="67"/>
  <c r="Y29" i="67"/>
  <c r="Y45" i="67"/>
  <c r="Y61" i="67"/>
  <c r="Y77" i="67"/>
  <c r="Y101" i="67"/>
  <c r="Y42" i="67"/>
  <c r="Y82" i="67"/>
  <c r="X96" i="67"/>
  <c r="X92" i="67"/>
  <c r="X98" i="67"/>
  <c r="X99" i="67"/>
  <c r="X90" i="67"/>
  <c r="X94" i="67"/>
  <c r="X103" i="67"/>
  <c r="X95" i="67"/>
  <c r="X102" i="67"/>
  <c r="X100" i="67"/>
  <c r="X91" i="67"/>
  <c r="X104" i="67"/>
  <c r="X104" i="63" s="1"/>
  <c r="H104" i="63" s="1"/>
  <c r="N104" i="65" s="1"/>
  <c r="Z57" i="67"/>
  <c r="Z59" i="67"/>
  <c r="Z60" i="67"/>
  <c r="Z61" i="67"/>
  <c r="X74" i="67"/>
  <c r="X76" i="67"/>
  <c r="X75" i="67"/>
  <c r="H22" i="67"/>
  <c r="I22" i="67"/>
  <c r="F22" i="67"/>
  <c r="E22" i="67"/>
  <c r="G22" i="67"/>
  <c r="Z75" i="67"/>
  <c r="V99" i="62"/>
  <c r="F99" i="62" s="1"/>
  <c r="W99" i="63"/>
  <c r="G99" i="63" s="1"/>
  <c r="W57" i="63"/>
  <c r="G57" i="63" s="1"/>
  <c r="V57" i="62"/>
  <c r="F57" i="62" s="1"/>
  <c r="W92" i="63"/>
  <c r="G92" i="63" s="1"/>
  <c r="V92" i="62"/>
  <c r="F92" i="62" s="1"/>
  <c r="W93" i="63"/>
  <c r="G93" i="63" s="1"/>
  <c r="V93" i="62"/>
  <c r="F93" i="62" s="1"/>
  <c r="AA10" i="63"/>
  <c r="K10" i="63" s="1"/>
  <c r="Z10" i="62"/>
  <c r="J10" i="62" s="1"/>
  <c r="W97" i="63"/>
  <c r="G97" i="63" s="1"/>
  <c r="V97" i="62"/>
  <c r="F97" i="62" s="1"/>
  <c r="V54" i="62"/>
  <c r="F54" i="62" s="1"/>
  <c r="W54" i="63"/>
  <c r="G54" i="63" s="1"/>
  <c r="W32" i="63"/>
  <c r="G32" i="63" s="1"/>
  <c r="W94" i="63"/>
  <c r="G94" i="63" s="1"/>
  <c r="V94" i="62"/>
  <c r="F94" i="62" s="1"/>
  <c r="W101" i="63"/>
  <c r="G101" i="63" s="1"/>
  <c r="V101" i="62"/>
  <c r="F101" i="62" s="1"/>
  <c r="W26" i="63"/>
  <c r="G26" i="63" s="1"/>
  <c r="V55" i="62"/>
  <c r="F55" i="62" s="1"/>
  <c r="W55" i="63"/>
  <c r="G55" i="63" s="1"/>
  <c r="W56" i="63"/>
  <c r="G56" i="63" s="1"/>
  <c r="V56" i="62"/>
  <c r="F56" i="62" s="1"/>
  <c r="AA6" i="63"/>
  <c r="K6" i="63" s="1"/>
  <c r="Z6" i="62"/>
  <c r="J6" i="62" s="1"/>
  <c r="V104" i="62"/>
  <c r="F104" i="62" s="1"/>
  <c r="C104" i="65" s="1"/>
  <c r="X104" i="65" s="1"/>
  <c r="BC107" i="64"/>
  <c r="BO107" i="64" s="1"/>
  <c r="V98" i="62"/>
  <c r="F98" i="62" s="1"/>
  <c r="W98" i="63"/>
  <c r="G98" i="63" s="1"/>
  <c r="W102" i="63"/>
  <c r="G102" i="63" s="1"/>
  <c r="V102" i="62"/>
  <c r="F102" i="62" s="1"/>
  <c r="Y5" i="62"/>
  <c r="I5" i="62" s="1"/>
  <c r="Z5" i="63"/>
  <c r="J5" i="63" s="1"/>
  <c r="W24" i="63"/>
  <c r="G24" i="63" s="1"/>
  <c r="V90" i="62"/>
  <c r="F90" i="62" s="1"/>
  <c r="W90" i="63"/>
  <c r="G90" i="63" s="1"/>
  <c r="V89" i="62"/>
  <c r="F89" i="62" s="1"/>
  <c r="W89" i="63"/>
  <c r="G89" i="63" s="1"/>
  <c r="Y10" i="62"/>
  <c r="I10" i="62" s="1"/>
  <c r="W96" i="63"/>
  <c r="G96" i="63" s="1"/>
  <c r="V96" i="62"/>
  <c r="F96" i="62" s="1"/>
  <c r="V95" i="62"/>
  <c r="F95" i="62" s="1"/>
  <c r="W95" i="63"/>
  <c r="G95" i="63" s="1"/>
  <c r="V87" i="62"/>
  <c r="F87" i="62" s="1"/>
  <c r="W87" i="63"/>
  <c r="G87" i="63" s="1"/>
  <c r="W103" i="63"/>
  <c r="G103" i="63" s="1"/>
  <c r="V103" i="62"/>
  <c r="F103" i="62" s="1"/>
  <c r="AA14" i="63"/>
  <c r="K14" i="63" s="1"/>
  <c r="Z14" i="62"/>
  <c r="J14" i="62" s="1"/>
  <c r="Y5" i="63"/>
  <c r="I5" i="63" s="1"/>
  <c r="X5" i="62"/>
  <c r="H5" i="62" s="1"/>
  <c r="W91" i="63"/>
  <c r="G91" i="63" s="1"/>
  <c r="V91" i="62"/>
  <c r="F91" i="62" s="1"/>
  <c r="Z11" i="63"/>
  <c r="J11" i="63" s="1"/>
  <c r="Z7" i="63"/>
  <c r="J7" i="63" s="1"/>
  <c r="Y7" i="62"/>
  <c r="I7" i="62" s="1"/>
  <c r="Z7" i="62"/>
  <c r="J7" i="62" s="1"/>
  <c r="AA7" i="63"/>
  <c r="K7" i="63" s="1"/>
  <c r="Z13" i="63"/>
  <c r="J13" i="63" s="1"/>
  <c r="W100" i="63"/>
  <c r="G100" i="63" s="1"/>
  <c r="V100" i="62"/>
  <c r="F100" i="62" s="1"/>
  <c r="W88" i="63"/>
  <c r="G88" i="63" s="1"/>
  <c r="V88" i="62"/>
  <c r="F88" i="62" s="1"/>
  <c r="Z12" i="62"/>
  <c r="J12" i="62" s="1"/>
  <c r="AA12" i="63"/>
  <c r="K12" i="63" s="1"/>
  <c r="AA8" i="63"/>
  <c r="K8" i="63" s="1"/>
  <c r="Z8" i="62"/>
  <c r="J8" i="62" s="1"/>
  <c r="E9" i="67"/>
  <c r="G9" i="67"/>
  <c r="F9" i="67"/>
  <c r="H9" i="67"/>
  <c r="E11" i="67"/>
  <c r="G11" i="67"/>
  <c r="F12" i="67"/>
  <c r="I11" i="67"/>
  <c r="E10" i="67"/>
  <c r="F10" i="67"/>
  <c r="H10" i="67"/>
  <c r="I10" i="67"/>
  <c r="G10" i="67"/>
  <c r="H12" i="67"/>
  <c r="I12" i="67"/>
  <c r="F11" i="67"/>
  <c r="F13" i="67"/>
  <c r="I13" i="67"/>
  <c r="E13" i="67"/>
  <c r="H13" i="67"/>
  <c r="W30" i="63" l="1"/>
  <c r="G30" i="63" s="1"/>
  <c r="AA107" i="64"/>
  <c r="CE107" i="64"/>
  <c r="V28" i="62"/>
  <c r="F28" i="62" s="1"/>
  <c r="V29" i="62"/>
  <c r="F29" i="62" s="1"/>
  <c r="Y14" i="62"/>
  <c r="I14" i="62" s="1"/>
  <c r="CH17" i="64" s="1"/>
  <c r="V25" i="62"/>
  <c r="F25" i="62" s="1"/>
  <c r="CE28" i="64" s="1"/>
  <c r="W27" i="63"/>
  <c r="G27" i="63" s="1"/>
  <c r="W31" i="63"/>
  <c r="G31" i="63" s="1"/>
  <c r="BC34" i="64" s="1"/>
  <c r="BO34" i="64" s="1"/>
  <c r="Z9" i="63"/>
  <c r="J9" i="63" s="1"/>
  <c r="BG11" i="64"/>
  <c r="BS11" i="64" s="1"/>
  <c r="Q8" i="65"/>
  <c r="R100" i="63"/>
  <c r="BC103" i="64"/>
  <c r="BO103" i="64" s="1"/>
  <c r="M100" i="65"/>
  <c r="Z100" i="65" s="1"/>
  <c r="BF14" i="64"/>
  <c r="BR14" i="64" s="1"/>
  <c r="P11" i="65"/>
  <c r="M103" i="65"/>
  <c r="Z103" i="65" s="1"/>
  <c r="BC106" i="64"/>
  <c r="BO106" i="64" s="1"/>
  <c r="R103" i="63"/>
  <c r="AA34" i="64"/>
  <c r="CE34" i="64"/>
  <c r="C31" i="65"/>
  <c r="X31" i="65" s="1"/>
  <c r="AA93" i="64"/>
  <c r="CE93" i="64"/>
  <c r="C90" i="65"/>
  <c r="X90" i="65" s="1"/>
  <c r="AA101" i="64"/>
  <c r="C98" i="65"/>
  <c r="X98" i="65" s="1"/>
  <c r="CE101" i="64"/>
  <c r="M56" i="65"/>
  <c r="Z56" i="65" s="1"/>
  <c r="R56" i="63"/>
  <c r="BC59" i="64"/>
  <c r="BO59" i="64" s="1"/>
  <c r="R101" i="63"/>
  <c r="M101" i="65"/>
  <c r="Z101" i="65" s="1"/>
  <c r="BC104" i="64"/>
  <c r="BO104" i="64" s="1"/>
  <c r="C54" i="65"/>
  <c r="X54" i="65" s="1"/>
  <c r="AA57" i="64"/>
  <c r="CE57" i="64"/>
  <c r="BC96" i="64"/>
  <c r="BO96" i="64" s="1"/>
  <c r="R93" i="63"/>
  <c r="M93" i="65"/>
  <c r="Z93" i="65" s="1"/>
  <c r="BD107" i="64"/>
  <c r="BP107" i="64" s="1"/>
  <c r="W104" i="62"/>
  <c r="G104" i="62" s="1"/>
  <c r="D104" i="65" s="1"/>
  <c r="X99" i="63"/>
  <c r="H99" i="63" s="1"/>
  <c r="W99" i="62"/>
  <c r="G99" i="62" s="1"/>
  <c r="X61" i="62"/>
  <c r="H61" i="62" s="1"/>
  <c r="Y61" i="63"/>
  <c r="I61" i="63" s="1"/>
  <c r="Y68" i="63"/>
  <c r="I68" i="63" s="1"/>
  <c r="X68" i="62"/>
  <c r="H68" i="62" s="1"/>
  <c r="X66" i="62"/>
  <c r="H66" i="62" s="1"/>
  <c r="Y66" i="63"/>
  <c r="I66" i="63" s="1"/>
  <c r="Y99" i="63"/>
  <c r="I99" i="63" s="1"/>
  <c r="X99" i="62"/>
  <c r="H99" i="62" s="1"/>
  <c r="X35" i="62"/>
  <c r="H35" i="62" s="1"/>
  <c r="Y35" i="63"/>
  <c r="I35" i="63" s="1"/>
  <c r="X65" i="62"/>
  <c r="H65" i="62" s="1"/>
  <c r="Y65" i="63"/>
  <c r="I65" i="63" s="1"/>
  <c r="X72" i="62"/>
  <c r="H72" i="62" s="1"/>
  <c r="Y72" i="63"/>
  <c r="I72" i="63" s="1"/>
  <c r="X8" i="62"/>
  <c r="H8" i="62" s="1"/>
  <c r="Y8" i="63"/>
  <c r="I8" i="63" s="1"/>
  <c r="Y95" i="63"/>
  <c r="I95" i="63" s="1"/>
  <c r="X95" i="62"/>
  <c r="H95" i="62" s="1"/>
  <c r="X31" i="62"/>
  <c r="H31" i="62" s="1"/>
  <c r="Y31" i="63"/>
  <c r="I31" i="63" s="1"/>
  <c r="Y57" i="63"/>
  <c r="I57" i="63" s="1"/>
  <c r="X57" i="62"/>
  <c r="H57" i="62" s="1"/>
  <c r="Y54" i="63"/>
  <c r="I54" i="63" s="1"/>
  <c r="X54" i="62"/>
  <c r="H54" i="62" s="1"/>
  <c r="W63" i="63"/>
  <c r="G63" i="63" s="1"/>
  <c r="V63" i="62"/>
  <c r="F63" i="62" s="1"/>
  <c r="W14" i="62"/>
  <c r="G14" i="62" s="1"/>
  <c r="X14" i="63"/>
  <c r="H14" i="63" s="1"/>
  <c r="X21" i="63"/>
  <c r="H21" i="63" s="1"/>
  <c r="W21" i="62"/>
  <c r="G21" i="62" s="1"/>
  <c r="X78" i="63"/>
  <c r="H78" i="63" s="1"/>
  <c r="W78" i="62"/>
  <c r="G78" i="62" s="1"/>
  <c r="AA20" i="63"/>
  <c r="K20" i="63" s="1"/>
  <c r="Z20" i="62"/>
  <c r="J20" i="62" s="1"/>
  <c r="Z71" i="63"/>
  <c r="J71" i="63" s="1"/>
  <c r="Y71" i="62"/>
  <c r="I71" i="62" s="1"/>
  <c r="V68" i="62"/>
  <c r="F68" i="62" s="1"/>
  <c r="W68" i="63"/>
  <c r="G68" i="63" s="1"/>
  <c r="AA103" i="63"/>
  <c r="K103" i="63" s="1"/>
  <c r="Z103" i="62"/>
  <c r="J103" i="62" s="1"/>
  <c r="W80" i="62"/>
  <c r="G80" i="62" s="1"/>
  <c r="X80" i="63"/>
  <c r="H80" i="63" s="1"/>
  <c r="X39" i="63"/>
  <c r="H39" i="63" s="1"/>
  <c r="W39" i="62"/>
  <c r="G39" i="62" s="1"/>
  <c r="W64" i="63"/>
  <c r="G64" i="63" s="1"/>
  <c r="V64" i="62"/>
  <c r="F64" i="62" s="1"/>
  <c r="X26" i="63"/>
  <c r="H26" i="63" s="1"/>
  <c r="W26" i="62"/>
  <c r="G26" i="62" s="1"/>
  <c r="X36" i="63"/>
  <c r="H36" i="63" s="1"/>
  <c r="W36" i="62"/>
  <c r="G36" i="62" s="1"/>
  <c r="W34" i="63"/>
  <c r="G34" i="63" s="1"/>
  <c r="V34" i="62"/>
  <c r="F34" i="62" s="1"/>
  <c r="AA27" i="63"/>
  <c r="K27" i="63" s="1"/>
  <c r="Z27" i="62"/>
  <c r="J27" i="62" s="1"/>
  <c r="BG15" i="64"/>
  <c r="BS15" i="64" s="1"/>
  <c r="Q12" i="65"/>
  <c r="BF16" i="64"/>
  <c r="BR16" i="64" s="1"/>
  <c r="P13" i="65"/>
  <c r="AA94" i="64"/>
  <c r="CE94" i="64"/>
  <c r="C91" i="65"/>
  <c r="X91" i="65" s="1"/>
  <c r="BC90" i="64"/>
  <c r="BO90" i="64" s="1"/>
  <c r="M87" i="65"/>
  <c r="Z87" i="65" s="1"/>
  <c r="R87" i="63"/>
  <c r="C96" i="65"/>
  <c r="X96" i="65" s="1"/>
  <c r="AA99" i="64"/>
  <c r="CE99" i="64"/>
  <c r="M24" i="65"/>
  <c r="Z24" i="65" s="1"/>
  <c r="BC27" i="64"/>
  <c r="BO27" i="64" s="1"/>
  <c r="R24" i="63"/>
  <c r="BF12" i="64"/>
  <c r="BR12" i="64" s="1"/>
  <c r="P9" i="65"/>
  <c r="C97" i="65"/>
  <c r="X97" i="65" s="1"/>
  <c r="CE100" i="64"/>
  <c r="AA100" i="64"/>
  <c r="AA95" i="64"/>
  <c r="CE95" i="64"/>
  <c r="C92" i="65"/>
  <c r="X92" i="65" s="1"/>
  <c r="X75" i="63"/>
  <c r="H75" i="63" s="1"/>
  <c r="W75" i="62"/>
  <c r="G75" i="62" s="1"/>
  <c r="X91" i="63"/>
  <c r="H91" i="63" s="1"/>
  <c r="W91" i="62"/>
  <c r="G91" i="62" s="1"/>
  <c r="X98" i="63"/>
  <c r="H98" i="63" s="1"/>
  <c r="W98" i="62"/>
  <c r="G98" i="62" s="1"/>
  <c r="X45" i="62"/>
  <c r="H45" i="62" s="1"/>
  <c r="Y45" i="63"/>
  <c r="I45" i="63" s="1"/>
  <c r="Y60" i="63"/>
  <c r="I60" i="63" s="1"/>
  <c r="X60" i="62"/>
  <c r="H60" i="62" s="1"/>
  <c r="Y34" i="63"/>
  <c r="I34" i="63" s="1"/>
  <c r="X34" i="62"/>
  <c r="H34" i="62" s="1"/>
  <c r="X91" i="62"/>
  <c r="H91" i="62" s="1"/>
  <c r="Y91" i="63"/>
  <c r="I91" i="63" s="1"/>
  <c r="Y27" i="63"/>
  <c r="I27" i="63" s="1"/>
  <c r="X27" i="62"/>
  <c r="H27" i="62" s="1"/>
  <c r="Y49" i="63"/>
  <c r="I49" i="63" s="1"/>
  <c r="X49" i="62"/>
  <c r="H49" i="62" s="1"/>
  <c r="X64" i="62"/>
  <c r="H64" i="62" s="1"/>
  <c r="Y64" i="63"/>
  <c r="I64" i="63" s="1"/>
  <c r="X74" i="62"/>
  <c r="H74" i="62" s="1"/>
  <c r="Y74" i="63"/>
  <c r="I74" i="63" s="1"/>
  <c r="Y87" i="63"/>
  <c r="I87" i="63" s="1"/>
  <c r="X87" i="62"/>
  <c r="H87" i="62" s="1"/>
  <c r="Y23" i="63"/>
  <c r="I23" i="63" s="1"/>
  <c r="X23" i="62"/>
  <c r="H23" i="62" s="1"/>
  <c r="X25" i="62"/>
  <c r="H25" i="62" s="1"/>
  <c r="Y25" i="63"/>
  <c r="I25" i="63" s="1"/>
  <c r="Y46" i="63"/>
  <c r="I46" i="63" s="1"/>
  <c r="X46" i="62"/>
  <c r="H46" i="62" s="1"/>
  <c r="W59" i="63"/>
  <c r="G59" i="63" s="1"/>
  <c r="V59" i="62"/>
  <c r="F59" i="62" s="1"/>
  <c r="W22" i="62"/>
  <c r="G22" i="62" s="1"/>
  <c r="X22" i="63"/>
  <c r="H22" i="63" s="1"/>
  <c r="X7" i="63"/>
  <c r="H7" i="63" s="1"/>
  <c r="W7" i="62"/>
  <c r="G7" i="62" s="1"/>
  <c r="X86" i="63"/>
  <c r="H86" i="63" s="1"/>
  <c r="W86" i="62"/>
  <c r="G86" i="62" s="1"/>
  <c r="AA24" i="63"/>
  <c r="K24" i="63" s="1"/>
  <c r="Z24" i="62"/>
  <c r="J24" i="62" s="1"/>
  <c r="Z69" i="63"/>
  <c r="J69" i="63" s="1"/>
  <c r="Y69" i="62"/>
  <c r="I69" i="62" s="1"/>
  <c r="V71" i="62"/>
  <c r="F71" i="62" s="1"/>
  <c r="W71" i="63"/>
  <c r="G71" i="63" s="1"/>
  <c r="Z102" i="62"/>
  <c r="J102" i="62" s="1"/>
  <c r="AA102" i="63"/>
  <c r="K102" i="63" s="1"/>
  <c r="W79" i="62"/>
  <c r="G79" i="62" s="1"/>
  <c r="X79" i="63"/>
  <c r="H79" i="63" s="1"/>
  <c r="W40" i="62"/>
  <c r="G40" i="62" s="1"/>
  <c r="X40" i="63"/>
  <c r="H40" i="63" s="1"/>
  <c r="V70" i="62"/>
  <c r="F70" i="62" s="1"/>
  <c r="W70" i="63"/>
  <c r="G70" i="63" s="1"/>
  <c r="W25" i="62"/>
  <c r="G25" i="62" s="1"/>
  <c r="X25" i="63"/>
  <c r="H25" i="63" s="1"/>
  <c r="Z32" i="62"/>
  <c r="J32" i="62" s="1"/>
  <c r="AA32" i="63"/>
  <c r="K32" i="63" s="1"/>
  <c r="V38" i="62"/>
  <c r="F38" i="62" s="1"/>
  <c r="W38" i="63"/>
  <c r="G38" i="63" s="1"/>
  <c r="AA16" i="63"/>
  <c r="K16" i="63" s="1"/>
  <c r="Z16" i="62"/>
  <c r="J16" i="62" s="1"/>
  <c r="AE15" i="64"/>
  <c r="CI15" i="64"/>
  <c r="G12" i="65"/>
  <c r="CH16" i="64"/>
  <c r="AD16" i="64"/>
  <c r="F13" i="65"/>
  <c r="BC94" i="64"/>
  <c r="BO94" i="64" s="1"/>
  <c r="R91" i="63"/>
  <c r="M91" i="65"/>
  <c r="Z91" i="65" s="1"/>
  <c r="AA90" i="64"/>
  <c r="CE90" i="64"/>
  <c r="C87" i="65"/>
  <c r="X87" i="65" s="1"/>
  <c r="M96" i="65"/>
  <c r="Z96" i="65" s="1"/>
  <c r="BC99" i="64"/>
  <c r="BO99" i="64" s="1"/>
  <c r="R96" i="63"/>
  <c r="AA27" i="64"/>
  <c r="CE27" i="64"/>
  <c r="C24" i="65"/>
  <c r="X24" i="65" s="1"/>
  <c r="BC28" i="64"/>
  <c r="BO28" i="64" s="1"/>
  <c r="R25" i="63"/>
  <c r="M25" i="65"/>
  <c r="Z25" i="65" s="1"/>
  <c r="CH12" i="64"/>
  <c r="AD12" i="64"/>
  <c r="F9" i="65"/>
  <c r="BC100" i="64"/>
  <c r="BO100" i="64" s="1"/>
  <c r="R97" i="63"/>
  <c r="M97" i="65"/>
  <c r="Z97" i="65" s="1"/>
  <c r="BC95" i="64"/>
  <c r="BO95" i="64" s="1"/>
  <c r="M92" i="65"/>
  <c r="Z92" i="65" s="1"/>
  <c r="R92" i="63"/>
  <c r="X76" i="63"/>
  <c r="H76" i="63" s="1"/>
  <c r="W76" i="62"/>
  <c r="G76" i="62" s="1"/>
  <c r="W100" i="62"/>
  <c r="G100" i="62" s="1"/>
  <c r="X100" i="63"/>
  <c r="H100" i="63" s="1"/>
  <c r="W92" i="62"/>
  <c r="G92" i="62" s="1"/>
  <c r="X92" i="63"/>
  <c r="H92" i="63" s="1"/>
  <c r="Y29" i="63"/>
  <c r="I29" i="63" s="1"/>
  <c r="X29" i="62"/>
  <c r="H29" i="62" s="1"/>
  <c r="X52" i="62"/>
  <c r="H52" i="62" s="1"/>
  <c r="Y52" i="63"/>
  <c r="I52" i="63" s="1"/>
  <c r="X93" i="62"/>
  <c r="H93" i="62" s="1"/>
  <c r="Y93" i="63"/>
  <c r="I93" i="63" s="1"/>
  <c r="X83" i="62"/>
  <c r="H83" i="62" s="1"/>
  <c r="Y83" i="63"/>
  <c r="I83" i="63" s="1"/>
  <c r="X19" i="62"/>
  <c r="H19" i="62" s="1"/>
  <c r="Y19" i="63"/>
  <c r="I19" i="63" s="1"/>
  <c r="Y33" i="63"/>
  <c r="I33" i="63" s="1"/>
  <c r="X33" i="62"/>
  <c r="H33" i="62" s="1"/>
  <c r="Y56" i="63"/>
  <c r="I56" i="63" s="1"/>
  <c r="X56" i="62"/>
  <c r="H56" i="62" s="1"/>
  <c r="X18" i="62"/>
  <c r="H18" i="62" s="1"/>
  <c r="Y18" i="63"/>
  <c r="I18" i="63" s="1"/>
  <c r="Y79" i="63"/>
  <c r="I79" i="63" s="1"/>
  <c r="X79" i="62"/>
  <c r="H79" i="62" s="1"/>
  <c r="X15" i="62"/>
  <c r="H15" i="62" s="1"/>
  <c r="Y15" i="63"/>
  <c r="I15" i="63" s="1"/>
  <c r="X102" i="62"/>
  <c r="H102" i="62" s="1"/>
  <c r="Y102" i="63"/>
  <c r="I102" i="63" s="1"/>
  <c r="Y38" i="63"/>
  <c r="I38" i="63" s="1"/>
  <c r="X38" i="62"/>
  <c r="H38" i="62" s="1"/>
  <c r="W61" i="63"/>
  <c r="G61" i="63" s="1"/>
  <c r="V61" i="62"/>
  <c r="F61" i="62" s="1"/>
  <c r="W17" i="62"/>
  <c r="G17" i="62" s="1"/>
  <c r="X17" i="63"/>
  <c r="H17" i="63" s="1"/>
  <c r="X13" i="63"/>
  <c r="H13" i="63" s="1"/>
  <c r="W13" i="62"/>
  <c r="G13" i="62" s="1"/>
  <c r="V43" i="62"/>
  <c r="F43" i="62" s="1"/>
  <c r="W43" i="63"/>
  <c r="G43" i="63" s="1"/>
  <c r="Z22" i="62"/>
  <c r="J22" i="62" s="1"/>
  <c r="AA22" i="63"/>
  <c r="K22" i="63" s="1"/>
  <c r="Z67" i="63"/>
  <c r="J67" i="63" s="1"/>
  <c r="Y67" i="62"/>
  <c r="I67" i="62" s="1"/>
  <c r="V67" i="62"/>
  <c r="F67" i="62" s="1"/>
  <c r="W67" i="63"/>
  <c r="G67" i="63" s="1"/>
  <c r="AA91" i="63"/>
  <c r="K91" i="63" s="1"/>
  <c r="Z91" i="62"/>
  <c r="J91" i="62" s="1"/>
  <c r="X87" i="63"/>
  <c r="H87" i="63" s="1"/>
  <c r="W87" i="62"/>
  <c r="G87" i="62" s="1"/>
  <c r="W43" i="62"/>
  <c r="G43" i="62" s="1"/>
  <c r="X43" i="63"/>
  <c r="H43" i="63" s="1"/>
  <c r="Z73" i="63"/>
  <c r="J73" i="63" s="1"/>
  <c r="Y73" i="62"/>
  <c r="I73" i="62" s="1"/>
  <c r="W35" i="62"/>
  <c r="G35" i="62" s="1"/>
  <c r="X35" i="63"/>
  <c r="H35" i="63" s="1"/>
  <c r="AA33" i="63"/>
  <c r="K33" i="63" s="1"/>
  <c r="Z33" i="62"/>
  <c r="J33" i="62" s="1"/>
  <c r="V37" i="62"/>
  <c r="F37" i="62" s="1"/>
  <c r="W37" i="63"/>
  <c r="G37" i="63" s="1"/>
  <c r="AA19" i="63"/>
  <c r="K19" i="63" s="1"/>
  <c r="Z19" i="62"/>
  <c r="J19" i="62" s="1"/>
  <c r="R28" i="63"/>
  <c r="M28" i="65"/>
  <c r="Z28" i="65" s="1"/>
  <c r="BC31" i="64"/>
  <c r="BO31" i="64" s="1"/>
  <c r="BG10" i="64"/>
  <c r="BS10" i="64" s="1"/>
  <c r="Q7" i="65"/>
  <c r="CG8" i="64"/>
  <c r="AC8" i="64"/>
  <c r="E5" i="65"/>
  <c r="M95" i="65"/>
  <c r="Z95" i="65" s="1"/>
  <c r="R95" i="63"/>
  <c r="BC98" i="64"/>
  <c r="BO98" i="64" s="1"/>
  <c r="CH13" i="64"/>
  <c r="AD13" i="64"/>
  <c r="F10" i="65"/>
  <c r="P5" i="65"/>
  <c r="BF8" i="64"/>
  <c r="BR8" i="64" s="1"/>
  <c r="C27" i="65"/>
  <c r="X27" i="65" s="1"/>
  <c r="AA30" i="64"/>
  <c r="CE30" i="64"/>
  <c r="R55" i="63"/>
  <c r="BC58" i="64"/>
  <c r="BO58" i="64" s="1"/>
  <c r="M55" i="65"/>
  <c r="Z55" i="65" s="1"/>
  <c r="AA97" i="64"/>
  <c r="C94" i="65"/>
  <c r="X94" i="65" s="1"/>
  <c r="CE97" i="64"/>
  <c r="AE13" i="64"/>
  <c r="CI13" i="64"/>
  <c r="G10" i="65"/>
  <c r="C57" i="65"/>
  <c r="X57" i="65" s="1"/>
  <c r="AA60" i="64"/>
  <c r="CE60" i="64"/>
  <c r="Z75" i="63"/>
  <c r="J75" i="63" s="1"/>
  <c r="Y75" i="62"/>
  <c r="I75" i="62" s="1"/>
  <c r="W74" i="62"/>
  <c r="G74" i="62" s="1"/>
  <c r="X74" i="63"/>
  <c r="H74" i="63" s="1"/>
  <c r="W102" i="62"/>
  <c r="G102" i="62" s="1"/>
  <c r="X102" i="63"/>
  <c r="H102" i="63" s="1"/>
  <c r="X96" i="63"/>
  <c r="H96" i="63" s="1"/>
  <c r="W96" i="62"/>
  <c r="G96" i="62" s="1"/>
  <c r="Y13" i="63"/>
  <c r="I13" i="63" s="1"/>
  <c r="X13" i="62"/>
  <c r="H13" i="62" s="1"/>
  <c r="Y44" i="63"/>
  <c r="I44" i="63" s="1"/>
  <c r="X44" i="62"/>
  <c r="H44" i="62" s="1"/>
  <c r="X85" i="62"/>
  <c r="H85" i="62" s="1"/>
  <c r="Y85" i="63"/>
  <c r="I85" i="63" s="1"/>
  <c r="Y75" i="63"/>
  <c r="I75" i="63" s="1"/>
  <c r="X75" i="62"/>
  <c r="H75" i="62" s="1"/>
  <c r="X11" i="62"/>
  <c r="H11" i="62" s="1"/>
  <c r="Y11" i="63"/>
  <c r="I11" i="63" s="1"/>
  <c r="X9" i="62"/>
  <c r="H9" i="62" s="1"/>
  <c r="Y9" i="63"/>
  <c r="I9" i="63" s="1"/>
  <c r="Y48" i="63"/>
  <c r="I48" i="63" s="1"/>
  <c r="X48" i="62"/>
  <c r="H48" i="62" s="1"/>
  <c r="Y89" i="63"/>
  <c r="I89" i="63" s="1"/>
  <c r="X89" i="62"/>
  <c r="H89" i="62" s="1"/>
  <c r="Y71" i="63"/>
  <c r="I71" i="63" s="1"/>
  <c r="X71" i="62"/>
  <c r="H71" i="62" s="1"/>
  <c r="Y7" i="63"/>
  <c r="I7" i="63" s="1"/>
  <c r="X7" i="62"/>
  <c r="H7" i="62" s="1"/>
  <c r="X94" i="62"/>
  <c r="H94" i="62" s="1"/>
  <c r="Y94" i="63"/>
  <c r="I94" i="63" s="1"/>
  <c r="Y30" i="63"/>
  <c r="I30" i="63" s="1"/>
  <c r="X30" i="62"/>
  <c r="H30" i="62" s="1"/>
  <c r="W60" i="63"/>
  <c r="G60" i="63" s="1"/>
  <c r="V60" i="62"/>
  <c r="F60" i="62" s="1"/>
  <c r="X10" i="63"/>
  <c r="H10" i="63" s="1"/>
  <c r="W10" i="62"/>
  <c r="G10" i="62" s="1"/>
  <c r="X5" i="63"/>
  <c r="H5" i="63" s="1"/>
  <c r="W5" i="62"/>
  <c r="G5" i="62" s="1"/>
  <c r="W36" i="63"/>
  <c r="G36" i="63" s="1"/>
  <c r="V36" i="62"/>
  <c r="F36" i="62" s="1"/>
  <c r="Z18" i="62"/>
  <c r="J18" i="62" s="1"/>
  <c r="AA18" i="63"/>
  <c r="K18" i="63" s="1"/>
  <c r="Z65" i="63"/>
  <c r="J65" i="63" s="1"/>
  <c r="Y65" i="62"/>
  <c r="I65" i="62" s="1"/>
  <c r="X30" i="63"/>
  <c r="H30" i="63" s="1"/>
  <c r="W30" i="62"/>
  <c r="G30" i="62" s="1"/>
  <c r="AA90" i="63"/>
  <c r="K90" i="63" s="1"/>
  <c r="Z90" i="62"/>
  <c r="J90" i="62" s="1"/>
  <c r="X88" i="63"/>
  <c r="H88" i="63" s="1"/>
  <c r="W88" i="62"/>
  <c r="G88" i="62" s="1"/>
  <c r="X46" i="63"/>
  <c r="H46" i="63" s="1"/>
  <c r="W46" i="62"/>
  <c r="G46" i="62" s="1"/>
  <c r="Z63" i="63"/>
  <c r="J63" i="63" s="1"/>
  <c r="Y63" i="62"/>
  <c r="I63" i="62" s="1"/>
  <c r="W34" i="62"/>
  <c r="G34" i="62" s="1"/>
  <c r="X34" i="63"/>
  <c r="H34" i="63" s="1"/>
  <c r="AA34" i="63"/>
  <c r="K34" i="63" s="1"/>
  <c r="Z34" i="62"/>
  <c r="J34" i="62" s="1"/>
  <c r="W42" i="63"/>
  <c r="G42" i="63" s="1"/>
  <c r="V42" i="62"/>
  <c r="F42" i="62" s="1"/>
  <c r="AA30" i="63"/>
  <c r="K30" i="63" s="1"/>
  <c r="Z30" i="62"/>
  <c r="J30" i="62" s="1"/>
  <c r="AA31" i="64"/>
  <c r="CE31" i="64"/>
  <c r="C28" i="65"/>
  <c r="X28" i="65" s="1"/>
  <c r="G7" i="65"/>
  <c r="AE10" i="64"/>
  <c r="CI10" i="64"/>
  <c r="BE8" i="64"/>
  <c r="BQ8" i="64" s="1"/>
  <c r="O5" i="65"/>
  <c r="AA98" i="64"/>
  <c r="C95" i="65"/>
  <c r="X95" i="65" s="1"/>
  <c r="CE98" i="64"/>
  <c r="BF13" i="64"/>
  <c r="BR13" i="64" s="1"/>
  <c r="P10" i="65"/>
  <c r="AD8" i="64"/>
  <c r="CH8" i="64"/>
  <c r="F5" i="65"/>
  <c r="BC30" i="64"/>
  <c r="BO30" i="64" s="1"/>
  <c r="R27" i="63"/>
  <c r="M27" i="65"/>
  <c r="Z27" i="65" s="1"/>
  <c r="C55" i="65"/>
  <c r="X55" i="65" s="1"/>
  <c r="CE58" i="64"/>
  <c r="AA58" i="64"/>
  <c r="BC97" i="64"/>
  <c r="BO97" i="64" s="1"/>
  <c r="R94" i="63"/>
  <c r="M94" i="65"/>
  <c r="Z94" i="65" s="1"/>
  <c r="BG13" i="64"/>
  <c r="BS13" i="64" s="1"/>
  <c r="Q10" i="65"/>
  <c r="M57" i="65"/>
  <c r="Z57" i="65" s="1"/>
  <c r="R57" i="63"/>
  <c r="BC60" i="64"/>
  <c r="BO60" i="64" s="1"/>
  <c r="Z61" i="63"/>
  <c r="J61" i="63" s="1"/>
  <c r="Y61" i="62"/>
  <c r="I61" i="62" s="1"/>
  <c r="W95" i="62"/>
  <c r="G95" i="62" s="1"/>
  <c r="X95" i="63"/>
  <c r="H95" i="63" s="1"/>
  <c r="Y82" i="63"/>
  <c r="I82" i="63" s="1"/>
  <c r="X82" i="62"/>
  <c r="H82" i="62" s="1"/>
  <c r="Y100" i="63"/>
  <c r="I100" i="63" s="1"/>
  <c r="X100" i="62"/>
  <c r="H100" i="62" s="1"/>
  <c r="Y36" i="63"/>
  <c r="I36" i="63" s="1"/>
  <c r="X36" i="62"/>
  <c r="H36" i="62" s="1"/>
  <c r="Y69" i="63"/>
  <c r="I69" i="63" s="1"/>
  <c r="X69" i="62"/>
  <c r="H69" i="62" s="1"/>
  <c r="Y67" i="63"/>
  <c r="I67" i="63" s="1"/>
  <c r="X67" i="62"/>
  <c r="H67" i="62" s="1"/>
  <c r="X90" i="62"/>
  <c r="H90" i="62" s="1"/>
  <c r="Y90" i="63"/>
  <c r="I90" i="63" s="1"/>
  <c r="X104" i="62"/>
  <c r="H104" i="62" s="1"/>
  <c r="E104" i="65" s="1"/>
  <c r="BE107" i="64"/>
  <c r="BQ107" i="64" s="1"/>
  <c r="Y40" i="63"/>
  <c r="I40" i="63" s="1"/>
  <c r="X40" i="62"/>
  <c r="H40" i="62" s="1"/>
  <c r="X73" i="62"/>
  <c r="H73" i="62" s="1"/>
  <c r="Y73" i="63"/>
  <c r="I73" i="63" s="1"/>
  <c r="X63" i="62"/>
  <c r="H63" i="62" s="1"/>
  <c r="Y63" i="63"/>
  <c r="I63" i="63" s="1"/>
  <c r="Y98" i="63"/>
  <c r="I98" i="63" s="1"/>
  <c r="X98" i="62"/>
  <c r="H98" i="62" s="1"/>
  <c r="Y86" i="63"/>
  <c r="I86" i="63" s="1"/>
  <c r="X86" i="62"/>
  <c r="H86" i="62" s="1"/>
  <c r="X22" i="62"/>
  <c r="H22" i="62" s="1"/>
  <c r="Y22" i="63"/>
  <c r="I22" i="63" s="1"/>
  <c r="W62" i="63"/>
  <c r="G62" i="63" s="1"/>
  <c r="V62" i="62"/>
  <c r="F62" i="62" s="1"/>
  <c r="W9" i="62"/>
  <c r="G9" i="62" s="1"/>
  <c r="X9" i="63"/>
  <c r="H9" i="63" s="1"/>
  <c r="X11" i="63"/>
  <c r="H11" i="63" s="1"/>
  <c r="W11" i="62"/>
  <c r="G11" i="62" s="1"/>
  <c r="X42" i="63"/>
  <c r="H42" i="63" s="1"/>
  <c r="W42" i="62"/>
  <c r="G42" i="62" s="1"/>
  <c r="AA23" i="63"/>
  <c r="K23" i="63" s="1"/>
  <c r="Z23" i="62"/>
  <c r="J23" i="62" s="1"/>
  <c r="Z35" i="63"/>
  <c r="J35" i="63" s="1"/>
  <c r="Y35" i="62"/>
  <c r="I35" i="62" s="1"/>
  <c r="W28" i="62"/>
  <c r="G28" i="62" s="1"/>
  <c r="X28" i="63"/>
  <c r="H28" i="63" s="1"/>
  <c r="Z88" i="62"/>
  <c r="J88" i="62" s="1"/>
  <c r="AA88" i="63"/>
  <c r="K88" i="63" s="1"/>
  <c r="X45" i="63"/>
  <c r="H45" i="63" s="1"/>
  <c r="W45" i="62"/>
  <c r="G45" i="62" s="1"/>
  <c r="V69" i="62"/>
  <c r="F69" i="62" s="1"/>
  <c r="W69" i="63"/>
  <c r="G69" i="63" s="1"/>
  <c r="Z68" i="63"/>
  <c r="J68" i="63" s="1"/>
  <c r="Y68" i="62"/>
  <c r="I68" i="62" s="1"/>
  <c r="W29" i="62"/>
  <c r="G29" i="62" s="1"/>
  <c r="X29" i="63"/>
  <c r="H29" i="63" s="1"/>
  <c r="AA98" i="63"/>
  <c r="K98" i="63" s="1"/>
  <c r="Z98" i="62"/>
  <c r="J98" i="62" s="1"/>
  <c r="W41" i="63"/>
  <c r="G41" i="63" s="1"/>
  <c r="V41" i="62"/>
  <c r="F41" i="62" s="1"/>
  <c r="AA26" i="63"/>
  <c r="K26" i="63" s="1"/>
  <c r="Z26" i="62"/>
  <c r="J26" i="62" s="1"/>
  <c r="F14" i="65"/>
  <c r="CE91" i="64"/>
  <c r="AA91" i="64"/>
  <c r="C88" i="65"/>
  <c r="X88" i="65" s="1"/>
  <c r="CH10" i="64"/>
  <c r="F7" i="65"/>
  <c r="AD10" i="64"/>
  <c r="CI17" i="64"/>
  <c r="G14" i="65"/>
  <c r="AE17" i="64"/>
  <c r="BC33" i="64"/>
  <c r="BO33" i="64" s="1"/>
  <c r="M30" i="65"/>
  <c r="Z30" i="65" s="1"/>
  <c r="R30" i="63"/>
  <c r="BC92" i="64"/>
  <c r="BO92" i="64" s="1"/>
  <c r="M89" i="65"/>
  <c r="Z89" i="65" s="1"/>
  <c r="R89" i="63"/>
  <c r="C102" i="65"/>
  <c r="X102" i="65" s="1"/>
  <c r="AA105" i="64"/>
  <c r="CE105" i="64"/>
  <c r="CI9" i="64"/>
  <c r="G6" i="65"/>
  <c r="AE9" i="64"/>
  <c r="AA29" i="64"/>
  <c r="C26" i="65"/>
  <c r="X26" i="65" s="1"/>
  <c r="CE29" i="64"/>
  <c r="R32" i="63"/>
  <c r="BC35" i="64"/>
  <c r="BO35" i="64" s="1"/>
  <c r="M32" i="65"/>
  <c r="Z32" i="65" s="1"/>
  <c r="AA32" i="64"/>
  <c r="CE32" i="64"/>
  <c r="C29" i="65"/>
  <c r="X29" i="65" s="1"/>
  <c r="R99" i="63"/>
  <c r="BC102" i="64"/>
  <c r="BO102" i="64" s="1"/>
  <c r="M99" i="65"/>
  <c r="Z99" i="65" s="1"/>
  <c r="Y60" i="62"/>
  <c r="I60" i="62" s="1"/>
  <c r="Z60" i="63"/>
  <c r="J60" i="63" s="1"/>
  <c r="W103" i="62"/>
  <c r="G103" i="62" s="1"/>
  <c r="X103" i="63"/>
  <c r="H103" i="63" s="1"/>
  <c r="Y42" i="63"/>
  <c r="I42" i="63" s="1"/>
  <c r="X42" i="62"/>
  <c r="H42" i="62" s="1"/>
  <c r="X92" i="62"/>
  <c r="H92" i="62" s="1"/>
  <c r="Y92" i="63"/>
  <c r="I92" i="63" s="1"/>
  <c r="X28" i="62"/>
  <c r="H28" i="62" s="1"/>
  <c r="Y28" i="63"/>
  <c r="I28" i="63" s="1"/>
  <c r="Y53" i="63"/>
  <c r="I53" i="63" s="1"/>
  <c r="X53" i="62"/>
  <c r="H53" i="62" s="1"/>
  <c r="Y59" i="63"/>
  <c r="I59" i="63" s="1"/>
  <c r="X59" i="62"/>
  <c r="H59" i="62" s="1"/>
  <c r="Y50" i="63"/>
  <c r="I50" i="63" s="1"/>
  <c r="X50" i="62"/>
  <c r="H50" i="62" s="1"/>
  <c r="Y96" i="63"/>
  <c r="I96" i="63" s="1"/>
  <c r="X96" i="62"/>
  <c r="H96" i="62" s="1"/>
  <c r="X32" i="62"/>
  <c r="H32" i="62" s="1"/>
  <c r="Y32" i="63"/>
  <c r="I32" i="63" s="1"/>
  <c r="Y41" i="63"/>
  <c r="I41" i="63" s="1"/>
  <c r="X41" i="62"/>
  <c r="H41" i="62" s="1"/>
  <c r="Y55" i="63"/>
  <c r="I55" i="63" s="1"/>
  <c r="X55" i="62"/>
  <c r="H55" i="62" s="1"/>
  <c r="Y58" i="63"/>
  <c r="I58" i="63" s="1"/>
  <c r="X58" i="62"/>
  <c r="H58" i="62" s="1"/>
  <c r="Y78" i="63"/>
  <c r="I78" i="63" s="1"/>
  <c r="X78" i="62"/>
  <c r="H78" i="62" s="1"/>
  <c r="Y14" i="63"/>
  <c r="I14" i="63" s="1"/>
  <c r="X14" i="62"/>
  <c r="H14" i="62" s="1"/>
  <c r="X16" i="63"/>
  <c r="H16" i="63" s="1"/>
  <c r="W16" i="62"/>
  <c r="G16" i="62" s="1"/>
  <c r="X20" i="63"/>
  <c r="H20" i="63" s="1"/>
  <c r="W20" i="62"/>
  <c r="G20" i="62" s="1"/>
  <c r="X23" i="63"/>
  <c r="H23" i="63" s="1"/>
  <c r="W23" i="62"/>
  <c r="G23" i="62" s="1"/>
  <c r="Z86" i="62"/>
  <c r="J86" i="62" s="1"/>
  <c r="AA86" i="63"/>
  <c r="K86" i="63" s="1"/>
  <c r="Z28" i="62"/>
  <c r="J28" i="62" s="1"/>
  <c r="AA28" i="63"/>
  <c r="K28" i="63" s="1"/>
  <c r="Y33" i="62"/>
  <c r="I33" i="62" s="1"/>
  <c r="Z33" i="63"/>
  <c r="J33" i="63" s="1"/>
  <c r="X24" i="63"/>
  <c r="H24" i="63" s="1"/>
  <c r="W24" i="62"/>
  <c r="G24" i="62" s="1"/>
  <c r="AA96" i="63"/>
  <c r="K96" i="63" s="1"/>
  <c r="Z96" i="62"/>
  <c r="J96" i="62" s="1"/>
  <c r="W41" i="62"/>
  <c r="G41" i="62" s="1"/>
  <c r="X41" i="63"/>
  <c r="H41" i="63" s="1"/>
  <c r="V73" i="62"/>
  <c r="F73" i="62" s="1"/>
  <c r="W73" i="63"/>
  <c r="G73" i="63" s="1"/>
  <c r="Z64" i="63"/>
  <c r="J64" i="63" s="1"/>
  <c r="Y64" i="62"/>
  <c r="I64" i="62" s="1"/>
  <c r="X27" i="63"/>
  <c r="H27" i="63" s="1"/>
  <c r="W27" i="62"/>
  <c r="G27" i="62" s="1"/>
  <c r="Z94" i="62"/>
  <c r="J94" i="62" s="1"/>
  <c r="AA94" i="63"/>
  <c r="K94" i="63" s="1"/>
  <c r="V40" i="62"/>
  <c r="F40" i="62" s="1"/>
  <c r="W40" i="63"/>
  <c r="G40" i="63" s="1"/>
  <c r="Y36" i="62"/>
  <c r="I36" i="62" s="1"/>
  <c r="Z36" i="63"/>
  <c r="J36" i="63" s="1"/>
  <c r="BF17" i="64"/>
  <c r="BR17" i="64" s="1"/>
  <c r="P14" i="65"/>
  <c r="BC91" i="64"/>
  <c r="BO91" i="64" s="1"/>
  <c r="M88" i="65"/>
  <c r="Z88" i="65" s="1"/>
  <c r="R88" i="63"/>
  <c r="BF10" i="64"/>
  <c r="BR10" i="64" s="1"/>
  <c r="P7" i="65"/>
  <c r="BG17" i="64"/>
  <c r="BS17" i="64" s="1"/>
  <c r="Q14" i="65"/>
  <c r="C30" i="65"/>
  <c r="X30" i="65" s="1"/>
  <c r="CE33" i="64"/>
  <c r="AA33" i="64"/>
  <c r="AA92" i="64"/>
  <c r="CE92" i="64"/>
  <c r="C89" i="65"/>
  <c r="X89" i="65" s="1"/>
  <c r="BC105" i="64"/>
  <c r="BO105" i="64" s="1"/>
  <c r="M102" i="65"/>
  <c r="Z102" i="65" s="1"/>
  <c r="R102" i="63"/>
  <c r="BG9" i="64"/>
  <c r="BS9" i="64" s="1"/>
  <c r="Q6" i="65"/>
  <c r="R26" i="63"/>
  <c r="M26" i="65"/>
  <c r="Z26" i="65" s="1"/>
  <c r="BC29" i="64"/>
  <c r="BO29" i="64" s="1"/>
  <c r="C32" i="65"/>
  <c r="X32" i="65" s="1"/>
  <c r="CE35" i="64"/>
  <c r="AA35" i="64"/>
  <c r="BC32" i="64"/>
  <c r="BO32" i="64" s="1"/>
  <c r="M29" i="65"/>
  <c r="Z29" i="65" s="1"/>
  <c r="R29" i="63"/>
  <c r="C99" i="65"/>
  <c r="X99" i="65" s="1"/>
  <c r="AA102" i="64"/>
  <c r="CE102" i="64"/>
  <c r="Y59" i="62"/>
  <c r="I59" i="62" s="1"/>
  <c r="Z59" i="63"/>
  <c r="J59" i="63" s="1"/>
  <c r="W94" i="62"/>
  <c r="G94" i="62" s="1"/>
  <c r="X94" i="63"/>
  <c r="H94" i="63" s="1"/>
  <c r="X101" i="62"/>
  <c r="H101" i="62" s="1"/>
  <c r="Y101" i="63"/>
  <c r="I101" i="63" s="1"/>
  <c r="X84" i="62"/>
  <c r="H84" i="62" s="1"/>
  <c r="Y84" i="63"/>
  <c r="I84" i="63" s="1"/>
  <c r="Y20" i="63"/>
  <c r="I20" i="63" s="1"/>
  <c r="X20" i="62"/>
  <c r="H20" i="62" s="1"/>
  <c r="Y37" i="63"/>
  <c r="I37" i="63" s="1"/>
  <c r="X37" i="62"/>
  <c r="H37" i="62" s="1"/>
  <c r="X51" i="62"/>
  <c r="H51" i="62" s="1"/>
  <c r="Y51" i="63"/>
  <c r="I51" i="63" s="1"/>
  <c r="Y10" i="63"/>
  <c r="I10" i="63" s="1"/>
  <c r="X10" i="62"/>
  <c r="H10" i="62" s="1"/>
  <c r="Y88" i="63"/>
  <c r="I88" i="63" s="1"/>
  <c r="X88" i="62"/>
  <c r="H88" i="62" s="1"/>
  <c r="X24" i="62"/>
  <c r="H24" i="62" s="1"/>
  <c r="Y24" i="63"/>
  <c r="I24" i="63" s="1"/>
  <c r="X17" i="62"/>
  <c r="H17" i="62" s="1"/>
  <c r="Y17" i="63"/>
  <c r="I17" i="63" s="1"/>
  <c r="X47" i="62"/>
  <c r="H47" i="62" s="1"/>
  <c r="Y47" i="63"/>
  <c r="I47" i="63" s="1"/>
  <c r="Y26" i="63"/>
  <c r="I26" i="63" s="1"/>
  <c r="X26" i="62"/>
  <c r="H26" i="62" s="1"/>
  <c r="X70" i="62"/>
  <c r="H70" i="62" s="1"/>
  <c r="Y70" i="63"/>
  <c r="I70" i="63" s="1"/>
  <c r="Y6" i="63"/>
  <c r="I6" i="63" s="1"/>
  <c r="X6" i="62"/>
  <c r="H6" i="62" s="1"/>
  <c r="W19" i="62"/>
  <c r="G19" i="62" s="1"/>
  <c r="X19" i="63"/>
  <c r="H19" i="63" s="1"/>
  <c r="X15" i="63"/>
  <c r="H15" i="63" s="1"/>
  <c r="W15" i="62"/>
  <c r="G15" i="62" s="1"/>
  <c r="W18" i="62"/>
  <c r="G18" i="62" s="1"/>
  <c r="X18" i="63"/>
  <c r="H18" i="63" s="1"/>
  <c r="AA87" i="63"/>
  <c r="K87" i="63" s="1"/>
  <c r="Z87" i="62"/>
  <c r="J87" i="62" s="1"/>
  <c r="AA84" i="63"/>
  <c r="K84" i="63" s="1"/>
  <c r="Z84" i="62"/>
  <c r="J84" i="62" s="1"/>
  <c r="AA36" i="63"/>
  <c r="K36" i="63" s="1"/>
  <c r="Z36" i="62"/>
  <c r="J36" i="62" s="1"/>
  <c r="X32" i="63"/>
  <c r="H32" i="63" s="1"/>
  <c r="W32" i="62"/>
  <c r="G32" i="62" s="1"/>
  <c r="AA100" i="63"/>
  <c r="K100" i="63" s="1"/>
  <c r="Z100" i="62"/>
  <c r="J100" i="62" s="1"/>
  <c r="W47" i="62"/>
  <c r="G47" i="62" s="1"/>
  <c r="X47" i="63"/>
  <c r="H47" i="63" s="1"/>
  <c r="V66" i="62"/>
  <c r="F66" i="62" s="1"/>
  <c r="W66" i="63"/>
  <c r="G66" i="63" s="1"/>
  <c r="X38" i="63"/>
  <c r="H38" i="63" s="1"/>
  <c r="W38" i="62"/>
  <c r="G38" i="62" s="1"/>
  <c r="W37" i="62"/>
  <c r="G37" i="62" s="1"/>
  <c r="X37" i="63"/>
  <c r="H37" i="63" s="1"/>
  <c r="Z99" i="62"/>
  <c r="J99" i="62" s="1"/>
  <c r="AA99" i="63"/>
  <c r="K99" i="63" s="1"/>
  <c r="V39" i="62"/>
  <c r="F39" i="62" s="1"/>
  <c r="W39" i="63"/>
  <c r="G39" i="63" s="1"/>
  <c r="Z37" i="63"/>
  <c r="J37" i="63" s="1"/>
  <c r="Y37" i="62"/>
  <c r="I37" i="62" s="1"/>
  <c r="CI11" i="64"/>
  <c r="AE11" i="64"/>
  <c r="G8" i="65"/>
  <c r="AA103" i="64"/>
  <c r="C100" i="65"/>
  <c r="X100" i="65" s="1"/>
  <c r="CE103" i="64"/>
  <c r="CH14" i="64"/>
  <c r="AD14" i="64"/>
  <c r="F11" i="65"/>
  <c r="CE106" i="64"/>
  <c r="AA106" i="64"/>
  <c r="C103" i="65"/>
  <c r="X103" i="65" s="1"/>
  <c r="BC93" i="64"/>
  <c r="BO93" i="64" s="1"/>
  <c r="R90" i="63"/>
  <c r="M90" i="65"/>
  <c r="Z90" i="65" s="1"/>
  <c r="BC101" i="64"/>
  <c r="BO101" i="64" s="1"/>
  <c r="R98" i="63"/>
  <c r="M98" i="65"/>
  <c r="Z98" i="65" s="1"/>
  <c r="CE59" i="64"/>
  <c r="C56" i="65"/>
  <c r="X56" i="65" s="1"/>
  <c r="AA59" i="64"/>
  <c r="C101" i="65"/>
  <c r="X101" i="65" s="1"/>
  <c r="CE104" i="64"/>
  <c r="AA104" i="64"/>
  <c r="M54" i="65"/>
  <c r="Z54" i="65" s="1"/>
  <c r="BC57" i="64"/>
  <c r="BO57" i="64" s="1"/>
  <c r="R54" i="63"/>
  <c r="AA96" i="64"/>
  <c r="CE96" i="64"/>
  <c r="C93" i="65"/>
  <c r="X93" i="65" s="1"/>
  <c r="Z57" i="63"/>
  <c r="J57" i="63" s="1"/>
  <c r="Y57" i="62"/>
  <c r="I57" i="62" s="1"/>
  <c r="X90" i="63"/>
  <c r="H90" i="63" s="1"/>
  <c r="W90" i="62"/>
  <c r="G90" i="62" s="1"/>
  <c r="Y77" i="63"/>
  <c r="I77" i="63" s="1"/>
  <c r="X77" i="62"/>
  <c r="H77" i="62" s="1"/>
  <c r="X76" i="62"/>
  <c r="H76" i="62" s="1"/>
  <c r="Y76" i="63"/>
  <c r="I76" i="63" s="1"/>
  <c r="Y12" i="63"/>
  <c r="I12" i="63" s="1"/>
  <c r="X12" i="62"/>
  <c r="H12" i="62" s="1"/>
  <c r="X21" i="62"/>
  <c r="H21" i="62" s="1"/>
  <c r="Y21" i="63"/>
  <c r="I21" i="63" s="1"/>
  <c r="X43" i="62"/>
  <c r="H43" i="62" s="1"/>
  <c r="Y43" i="63"/>
  <c r="I43" i="63" s="1"/>
  <c r="Y81" i="63"/>
  <c r="I81" i="63" s="1"/>
  <c r="X81" i="62"/>
  <c r="H81" i="62" s="1"/>
  <c r="X80" i="62"/>
  <c r="H80" i="62" s="1"/>
  <c r="Y80" i="63"/>
  <c r="I80" i="63" s="1"/>
  <c r="X16" i="62"/>
  <c r="H16" i="62" s="1"/>
  <c r="Y16" i="63"/>
  <c r="I16" i="63" s="1"/>
  <c r="Y103" i="63"/>
  <c r="I103" i="63" s="1"/>
  <c r="X103" i="62"/>
  <c r="H103" i="62" s="1"/>
  <c r="Y39" i="63"/>
  <c r="I39" i="63" s="1"/>
  <c r="X39" i="62"/>
  <c r="H39" i="62" s="1"/>
  <c r="X97" i="62"/>
  <c r="H97" i="62" s="1"/>
  <c r="Y97" i="63"/>
  <c r="I97" i="63" s="1"/>
  <c r="Y62" i="63"/>
  <c r="I62" i="63" s="1"/>
  <c r="X62" i="62"/>
  <c r="H62" i="62" s="1"/>
  <c r="W58" i="63"/>
  <c r="G58" i="63" s="1"/>
  <c r="V58" i="62"/>
  <c r="F58" i="62" s="1"/>
  <c r="W6" i="62"/>
  <c r="G6" i="62" s="1"/>
  <c r="X6" i="63"/>
  <c r="H6" i="63" s="1"/>
  <c r="W12" i="62"/>
  <c r="G12" i="62" s="1"/>
  <c r="X12" i="63"/>
  <c r="H12" i="63" s="1"/>
  <c r="W8" i="62"/>
  <c r="G8" i="62" s="1"/>
  <c r="X8" i="63"/>
  <c r="H8" i="63" s="1"/>
  <c r="Z15" i="62"/>
  <c r="J15" i="62" s="1"/>
  <c r="AA15" i="63"/>
  <c r="K15" i="63" s="1"/>
  <c r="Z55" i="63"/>
  <c r="J55" i="63" s="1"/>
  <c r="Y55" i="62"/>
  <c r="I55" i="62" s="1"/>
  <c r="W72" i="63"/>
  <c r="G72" i="63" s="1"/>
  <c r="V72" i="62"/>
  <c r="F72" i="62" s="1"/>
  <c r="BG107" i="64"/>
  <c r="BS107" i="64" s="1"/>
  <c r="Z104" i="62"/>
  <c r="J104" i="62" s="1"/>
  <c r="G104" i="65" s="1"/>
  <c r="Z92" i="62"/>
  <c r="J92" i="62" s="1"/>
  <c r="AA92" i="63"/>
  <c r="K92" i="63" s="1"/>
  <c r="W44" i="62"/>
  <c r="G44" i="62" s="1"/>
  <c r="X44" i="63"/>
  <c r="H44" i="63" s="1"/>
  <c r="V65" i="62"/>
  <c r="F65" i="62" s="1"/>
  <c r="W65" i="63"/>
  <c r="G65" i="63" s="1"/>
  <c r="W33" i="62"/>
  <c r="G33" i="62" s="1"/>
  <c r="X33" i="63"/>
  <c r="H33" i="63" s="1"/>
  <c r="X31" i="63"/>
  <c r="H31" i="63" s="1"/>
  <c r="W31" i="62"/>
  <c r="G31" i="62" s="1"/>
  <c r="W33" i="63"/>
  <c r="G33" i="63" s="1"/>
  <c r="V33" i="62"/>
  <c r="F33" i="62" s="1"/>
  <c r="W35" i="63"/>
  <c r="G35" i="63" s="1"/>
  <c r="V35" i="62"/>
  <c r="F35" i="62" s="1"/>
  <c r="Y32" i="62"/>
  <c r="I32" i="62" s="1"/>
  <c r="Z32" i="63"/>
  <c r="J32" i="63" s="1"/>
  <c r="G12" i="67"/>
  <c r="E12" i="67"/>
  <c r="G13" i="67"/>
  <c r="E15" i="67"/>
  <c r="F15" i="67"/>
  <c r="G15" i="67"/>
  <c r="H15" i="67"/>
  <c r="I15" i="67"/>
  <c r="AL163" i="62"/>
  <c r="AL159" i="62"/>
  <c r="AL129" i="62"/>
  <c r="AL136" i="62"/>
  <c r="AL120" i="62"/>
  <c r="AL110" i="62"/>
  <c r="AL19" i="62"/>
  <c r="AL108" i="62"/>
  <c r="AL24" i="62"/>
  <c r="AL81" i="62"/>
  <c r="AL115" i="62"/>
  <c r="AL58" i="62"/>
  <c r="AL16" i="62"/>
  <c r="AL11" i="62"/>
  <c r="AL150" i="62"/>
  <c r="AL104" i="62"/>
  <c r="AL160" i="62"/>
  <c r="AL158" i="62"/>
  <c r="AL126" i="62"/>
  <c r="AL125" i="62"/>
  <c r="AL14" i="62"/>
  <c r="AL27" i="62"/>
  <c r="AL56" i="62"/>
  <c r="AL8" i="62"/>
  <c r="AL31" i="62"/>
  <c r="AL13" i="62"/>
  <c r="AL10" i="62"/>
  <c r="AL67" i="62"/>
  <c r="AL48" i="62"/>
  <c r="AL103" i="62"/>
  <c r="AL7" i="62"/>
  <c r="AL164" i="62"/>
  <c r="AL157" i="62"/>
  <c r="AL148" i="62"/>
  <c r="AL36" i="62"/>
  <c r="AL74" i="62"/>
  <c r="AL61" i="62"/>
  <c r="AL51" i="62"/>
  <c r="AL75" i="62"/>
  <c r="AL118" i="62"/>
  <c r="AL6" i="62"/>
  <c r="AL38" i="62"/>
  <c r="AL113" i="62"/>
  <c r="AL93" i="62"/>
  <c r="AL139" i="62"/>
  <c r="AL161" i="62"/>
  <c r="AL156" i="62"/>
  <c r="AL144" i="62"/>
  <c r="AL111" i="62"/>
  <c r="AL15" i="62"/>
  <c r="AL40" i="62"/>
  <c r="AL98" i="62"/>
  <c r="AL83" i="62"/>
  <c r="AL46" i="62"/>
  <c r="AL79" i="62"/>
  <c r="AL55" i="62"/>
  <c r="AL22" i="62"/>
  <c r="AL21" i="62"/>
  <c r="AL64" i="62"/>
  <c r="AL146" i="62"/>
  <c r="AL155" i="62"/>
  <c r="AL140" i="62"/>
  <c r="AL26" i="62"/>
  <c r="AL25" i="62"/>
  <c r="AL70" i="62"/>
  <c r="AL73" i="62"/>
  <c r="AL17" i="62"/>
  <c r="AL68" i="62"/>
  <c r="AL37" i="62"/>
  <c r="AL78" i="62"/>
  <c r="AL62" i="62"/>
  <c r="AL90" i="62"/>
  <c r="AL109" i="62"/>
  <c r="AL99" i="62"/>
  <c r="AL137" i="62"/>
  <c r="AL154" i="62"/>
  <c r="AL135" i="62"/>
  <c r="AL112" i="62"/>
  <c r="AL117" i="62"/>
  <c r="AL57" i="62"/>
  <c r="AL59" i="62"/>
  <c r="AL121" i="62"/>
  <c r="AL89" i="62"/>
  <c r="AL72" i="62"/>
  <c r="AL107" i="62"/>
  <c r="AL94" i="62"/>
  <c r="AL82" i="62"/>
  <c r="AL9" i="62"/>
  <c r="AL5" i="62"/>
  <c r="AL133" i="62"/>
  <c r="AL152" i="62"/>
  <c r="AL131" i="62"/>
  <c r="AL47" i="62"/>
  <c r="AL29" i="62"/>
  <c r="AL60" i="62"/>
  <c r="AL87" i="62"/>
  <c r="AL66" i="62"/>
  <c r="AL71" i="62"/>
  <c r="AL77" i="62"/>
  <c r="AL116" i="62"/>
  <c r="AL41" i="62"/>
  <c r="AL32" i="62"/>
  <c r="AL119" i="62"/>
  <c r="AL23" i="62"/>
  <c r="AL151" i="62"/>
  <c r="AL147" i="62"/>
  <c r="AL128" i="62"/>
  <c r="AL85" i="62"/>
  <c r="AL114" i="62"/>
  <c r="AL105" i="62"/>
  <c r="AL30" i="62"/>
  <c r="AL84" i="62"/>
  <c r="AL35" i="62"/>
  <c r="AL123" i="62"/>
  <c r="AL127" i="62"/>
  <c r="AL143" i="62"/>
  <c r="AL149" i="62"/>
  <c r="AL34" i="62"/>
  <c r="AL42" i="62"/>
  <c r="AL76" i="62"/>
  <c r="AL91" i="62"/>
  <c r="AL65" i="62"/>
  <c r="AL20" i="62"/>
  <c r="AL33" i="62"/>
  <c r="AL100" i="62"/>
  <c r="AL95" i="62"/>
  <c r="AL28" i="62"/>
  <c r="AL132" i="62"/>
  <c r="AL50" i="62"/>
  <c r="AL124" i="62"/>
  <c r="AL153" i="62"/>
  <c r="AL138" i="62"/>
  <c r="AL145" i="62"/>
  <c r="AL18" i="62"/>
  <c r="AL69" i="62"/>
  <c r="AL39" i="62"/>
  <c r="AL102" i="62"/>
  <c r="AL44" i="62"/>
  <c r="AL49" i="62"/>
  <c r="AL53" i="62"/>
  <c r="AL86" i="62"/>
  <c r="AL92" i="62"/>
  <c r="AL97" i="62"/>
  <c r="AL162" i="62"/>
  <c r="AL54" i="62"/>
  <c r="AL141" i="62"/>
  <c r="AL130" i="62"/>
  <c r="AL134" i="62"/>
  <c r="AL142" i="62"/>
  <c r="AL45" i="62"/>
  <c r="AL80" i="62"/>
  <c r="AL96" i="62"/>
  <c r="AL88" i="62"/>
  <c r="AL52" i="62"/>
  <c r="AL122" i="62"/>
  <c r="AL43" i="62"/>
  <c r="AL12" i="62"/>
  <c r="AL63" i="62"/>
  <c r="AL101" i="62"/>
  <c r="AL106" i="62"/>
  <c r="AM125" i="62" l="1"/>
  <c r="AM136" i="62"/>
  <c r="AM139" i="62"/>
  <c r="AM142" i="62"/>
  <c r="AM145" i="62"/>
  <c r="AM149" i="62"/>
  <c r="AM128" i="62"/>
  <c r="AM131" i="62"/>
  <c r="AM135" i="62"/>
  <c r="AM140" i="62"/>
  <c r="AM144" i="62"/>
  <c r="AM148" i="62"/>
  <c r="AM126" i="62"/>
  <c r="AM129" i="62"/>
  <c r="AM132" i="62"/>
  <c r="AM134" i="62"/>
  <c r="AM138" i="62"/>
  <c r="AM143" i="62"/>
  <c r="AM147" i="62"/>
  <c r="AM152" i="62"/>
  <c r="AM154" i="62"/>
  <c r="AM155" i="62"/>
  <c r="AM156" i="62"/>
  <c r="AM157" i="62"/>
  <c r="AM158" i="62"/>
  <c r="AM159" i="62"/>
  <c r="AM162" i="62"/>
  <c r="AM130" i="62"/>
  <c r="AM153" i="62"/>
  <c r="AM127" i="62"/>
  <c r="AM151" i="62"/>
  <c r="AM133" i="62"/>
  <c r="AM137" i="62"/>
  <c r="AM146" i="62"/>
  <c r="AM161" i="62"/>
  <c r="AM164" i="62"/>
  <c r="AM160" i="62"/>
  <c r="AM163" i="62"/>
  <c r="AM150" i="62"/>
  <c r="AM141" i="62"/>
  <c r="AM124" i="62"/>
  <c r="AM123" i="62"/>
  <c r="AC107" i="64"/>
  <c r="CG107" i="64"/>
  <c r="C25" i="65"/>
  <c r="X25" i="65" s="1"/>
  <c r="AE107" i="64"/>
  <c r="CI107" i="64"/>
  <c r="AA28" i="64"/>
  <c r="AB107" i="64"/>
  <c r="CF107" i="64"/>
  <c r="AD17" i="64"/>
  <c r="R31" i="63"/>
  <c r="M31" i="65"/>
  <c r="Z31" i="65" s="1"/>
  <c r="AM9" i="62"/>
  <c r="AM11" i="62"/>
  <c r="AM10" i="62"/>
  <c r="AM8" i="62"/>
  <c r="AM15" i="62"/>
  <c r="AM14" i="62"/>
  <c r="AM18" i="62"/>
  <c r="AM17" i="62"/>
  <c r="AM12" i="62"/>
  <c r="AM13" i="62"/>
  <c r="AM16" i="62"/>
  <c r="AM6" i="62"/>
  <c r="AM5" i="62"/>
  <c r="AM7" i="62"/>
  <c r="AM19" i="62"/>
  <c r="AM28" i="62"/>
  <c r="AM26" i="62"/>
  <c r="AM21" i="62"/>
  <c r="AM27" i="62"/>
  <c r="AM23" i="62"/>
  <c r="AM22" i="62"/>
  <c r="AM20" i="62"/>
  <c r="AM24" i="62"/>
  <c r="AM25" i="62"/>
  <c r="AM33" i="62"/>
  <c r="AM40" i="62"/>
  <c r="AM30" i="62"/>
  <c r="AM38" i="62"/>
  <c r="AM43" i="62"/>
  <c r="AM35" i="62"/>
  <c r="AM31" i="62"/>
  <c r="AM36" i="62"/>
  <c r="AM37" i="62"/>
  <c r="AM39" i="62"/>
  <c r="AM34" i="62"/>
  <c r="AM45" i="62"/>
  <c r="AM44" i="62"/>
  <c r="AM42" i="62"/>
  <c r="AM29" i="62"/>
  <c r="AM32" i="62"/>
  <c r="AM41" i="62"/>
  <c r="AM50" i="62"/>
  <c r="AM49" i="62"/>
  <c r="AM56" i="62"/>
  <c r="AM79" i="62"/>
  <c r="AM80" i="62"/>
  <c r="AM91" i="62"/>
  <c r="AM78" i="62"/>
  <c r="AM48" i="62"/>
  <c r="AM55" i="62"/>
  <c r="AM58" i="62"/>
  <c r="AM86" i="62"/>
  <c r="AM111" i="62"/>
  <c r="AM72" i="62"/>
  <c r="AM84" i="62"/>
  <c r="AM57" i="62"/>
  <c r="AM59" i="62"/>
  <c r="AM60" i="62"/>
  <c r="AM92" i="62"/>
  <c r="AM118" i="62"/>
  <c r="AM115" i="62"/>
  <c r="AM103" i="62"/>
  <c r="AM52" i="62"/>
  <c r="AM62" i="62"/>
  <c r="AM51" i="62"/>
  <c r="AM100" i="62"/>
  <c r="AM93" i="62"/>
  <c r="AM114" i="62"/>
  <c r="AM101" i="62"/>
  <c r="AM112" i="62"/>
  <c r="AM70" i="62"/>
  <c r="AM67" i="62"/>
  <c r="AM68" i="62"/>
  <c r="AM83" i="62"/>
  <c r="AM77" i="62"/>
  <c r="AM102" i="62"/>
  <c r="AM105" i="62"/>
  <c r="AM87" i="62"/>
  <c r="AM47" i="62"/>
  <c r="AM53" i="62"/>
  <c r="AM64" i="62"/>
  <c r="AM106" i="62"/>
  <c r="AM95" i="62"/>
  <c r="AM117" i="62"/>
  <c r="AM94" i="62"/>
  <c r="AM98" i="62"/>
  <c r="AM96" i="62"/>
  <c r="AM61" i="62"/>
  <c r="AM116" i="62"/>
  <c r="AM122" i="62"/>
  <c r="AM69" i="62"/>
  <c r="AM121" i="62"/>
  <c r="AM113" i="62"/>
  <c r="AM89" i="62"/>
  <c r="AM76" i="62"/>
  <c r="AM65" i="62"/>
  <c r="AM104" i="62"/>
  <c r="AM54" i="62"/>
  <c r="AM90" i="62"/>
  <c r="AM97" i="62"/>
  <c r="AM99" i="62"/>
  <c r="AM88" i="62"/>
  <c r="AM107" i="62"/>
  <c r="AM63" i="62"/>
  <c r="AM81" i="62"/>
  <c r="AM120" i="62"/>
  <c r="AM73" i="62"/>
  <c r="AM85" i="62"/>
  <c r="AM46" i="62"/>
  <c r="AM109" i="62"/>
  <c r="AM74" i="62"/>
  <c r="AM82" i="62"/>
  <c r="AM66" i="62"/>
  <c r="AM110" i="62"/>
  <c r="AM71" i="62"/>
  <c r="AM75" i="62"/>
  <c r="AM119" i="62"/>
  <c r="AM108" i="62"/>
  <c r="M58" i="65"/>
  <c r="Z58" i="65" s="1"/>
  <c r="BC61" i="64"/>
  <c r="BO61" i="64" s="1"/>
  <c r="R58" i="63"/>
  <c r="E88" i="65"/>
  <c r="AC91" i="64"/>
  <c r="CG91" i="64"/>
  <c r="AE99" i="64"/>
  <c r="CI99" i="64"/>
  <c r="G96" i="65"/>
  <c r="F32" i="65"/>
  <c r="AD35" i="64"/>
  <c r="CH35" i="64"/>
  <c r="CG24" i="64"/>
  <c r="E21" i="65"/>
  <c r="AC24" i="64"/>
  <c r="N47" i="65"/>
  <c r="BD50" i="64"/>
  <c r="BP50" i="64" s="1"/>
  <c r="O84" i="65"/>
  <c r="BE87" i="64"/>
  <c r="BQ87" i="64" s="1"/>
  <c r="AB27" i="64"/>
  <c r="CF27" i="64"/>
  <c r="D24" i="65"/>
  <c r="CG72" i="64"/>
  <c r="AC72" i="64"/>
  <c r="E69" i="65"/>
  <c r="C35" i="65"/>
  <c r="X35" i="65" s="1"/>
  <c r="CE38" i="64"/>
  <c r="AA38" i="64"/>
  <c r="BC68" i="64"/>
  <c r="BO68" i="64" s="1"/>
  <c r="M65" i="65"/>
  <c r="Z65" i="65" s="1"/>
  <c r="R65" i="63"/>
  <c r="AA75" i="64"/>
  <c r="C72" i="65"/>
  <c r="X72" i="65" s="1"/>
  <c r="CE75" i="64"/>
  <c r="BD15" i="64"/>
  <c r="BP15" i="64" s="1"/>
  <c r="N12" i="65"/>
  <c r="BE100" i="64"/>
  <c r="BQ100" i="64" s="1"/>
  <c r="O97" i="65"/>
  <c r="BE83" i="64"/>
  <c r="BQ83" i="64" s="1"/>
  <c r="O80" i="65"/>
  <c r="AC15" i="64"/>
  <c r="CG15" i="64"/>
  <c r="E12" i="65"/>
  <c r="AD60" i="64"/>
  <c r="F57" i="65"/>
  <c r="CH60" i="64"/>
  <c r="G99" i="65"/>
  <c r="AE102" i="64"/>
  <c r="CI102" i="64"/>
  <c r="CF50" i="64"/>
  <c r="D47" i="65"/>
  <c r="AB50" i="64"/>
  <c r="BG87" i="64"/>
  <c r="BS87" i="64" s="1"/>
  <c r="Q84" i="65"/>
  <c r="AB22" i="64"/>
  <c r="CF22" i="64"/>
  <c r="D19" i="65"/>
  <c r="E47" i="65"/>
  <c r="CG50" i="64"/>
  <c r="AC50" i="64"/>
  <c r="BE13" i="64"/>
  <c r="BQ13" i="64" s="1"/>
  <c r="O10" i="65"/>
  <c r="E84" i="65"/>
  <c r="AC87" i="64"/>
  <c r="CG87" i="64"/>
  <c r="CH39" i="64"/>
  <c r="F36" i="65"/>
  <c r="AD39" i="64"/>
  <c r="BF67" i="64"/>
  <c r="BR67" i="64" s="1"/>
  <c r="P64" i="65"/>
  <c r="N24" i="65"/>
  <c r="BD27" i="64"/>
  <c r="BP27" i="64" s="1"/>
  <c r="BD26" i="64"/>
  <c r="BP26" i="64" s="1"/>
  <c r="N23" i="65"/>
  <c r="O78" i="65"/>
  <c r="BE81" i="64"/>
  <c r="BQ81" i="64" s="1"/>
  <c r="E32" i="65"/>
  <c r="AC35" i="64"/>
  <c r="CG35" i="64"/>
  <c r="BE56" i="64"/>
  <c r="BQ56" i="64" s="1"/>
  <c r="O53" i="65"/>
  <c r="CF106" i="64"/>
  <c r="AB106" i="64"/>
  <c r="D103" i="65"/>
  <c r="BG29" i="64"/>
  <c r="BS29" i="64" s="1"/>
  <c r="Q26" i="65"/>
  <c r="P68" i="65"/>
  <c r="BF71" i="64"/>
  <c r="BR71" i="64" s="1"/>
  <c r="AB31" i="64"/>
  <c r="D28" i="65"/>
  <c r="CF31" i="64"/>
  <c r="BD14" i="64"/>
  <c r="BP14" i="64" s="1"/>
  <c r="N11" i="65"/>
  <c r="O86" i="65"/>
  <c r="BE89" i="64"/>
  <c r="BQ89" i="64" s="1"/>
  <c r="BE43" i="64"/>
  <c r="BQ43" i="64" s="1"/>
  <c r="O40" i="65"/>
  <c r="BE72" i="64"/>
  <c r="BQ72" i="64" s="1"/>
  <c r="O69" i="65"/>
  <c r="AB98" i="64"/>
  <c r="D95" i="65"/>
  <c r="CF98" i="64"/>
  <c r="CF37" i="64"/>
  <c r="AB37" i="64"/>
  <c r="D34" i="65"/>
  <c r="BG93" i="64"/>
  <c r="BS93" i="64" s="1"/>
  <c r="Q90" i="65"/>
  <c r="BC39" i="64"/>
  <c r="BO39" i="64" s="1"/>
  <c r="R36" i="63"/>
  <c r="M36" i="65"/>
  <c r="Z36" i="65" s="1"/>
  <c r="BE33" i="64"/>
  <c r="BQ33" i="64" s="1"/>
  <c r="O30" i="65"/>
  <c r="BE92" i="64"/>
  <c r="BQ92" i="64" s="1"/>
  <c r="O89" i="65"/>
  <c r="BE78" i="64"/>
  <c r="BQ78" i="64" s="1"/>
  <c r="O75" i="65"/>
  <c r="BD99" i="64"/>
  <c r="BP99" i="64" s="1"/>
  <c r="N96" i="65"/>
  <c r="BG22" i="64"/>
  <c r="BS22" i="64" s="1"/>
  <c r="Q19" i="65"/>
  <c r="BF76" i="64"/>
  <c r="BR76" i="64" s="1"/>
  <c r="P73" i="65"/>
  <c r="C67" i="65"/>
  <c r="X67" i="65" s="1"/>
  <c r="AA70" i="64"/>
  <c r="CE70" i="64"/>
  <c r="BD16" i="64"/>
  <c r="BP16" i="64" s="1"/>
  <c r="N13" i="65"/>
  <c r="E102" i="65"/>
  <c r="AC105" i="64"/>
  <c r="CG105" i="64"/>
  <c r="O56" i="65"/>
  <c r="BE59" i="64"/>
  <c r="BQ59" i="64" s="1"/>
  <c r="AC96" i="64"/>
  <c r="CG96" i="64"/>
  <c r="E93" i="65"/>
  <c r="AB103" i="64"/>
  <c r="D100" i="65"/>
  <c r="CF103" i="64"/>
  <c r="Q32" i="65"/>
  <c r="BG35" i="64"/>
  <c r="BS35" i="64" s="1"/>
  <c r="BD82" i="64"/>
  <c r="BP82" i="64" s="1"/>
  <c r="N79" i="65"/>
  <c r="AE27" i="64"/>
  <c r="G24" i="65"/>
  <c r="CI27" i="64"/>
  <c r="CE62" i="64"/>
  <c r="AA62" i="64"/>
  <c r="C59" i="65"/>
  <c r="X59" i="65" s="1"/>
  <c r="E87" i="65"/>
  <c r="CG90" i="64"/>
  <c r="AC90" i="64"/>
  <c r="CG30" i="64"/>
  <c r="AC30" i="64"/>
  <c r="E27" i="65"/>
  <c r="O45" i="65"/>
  <c r="BE48" i="64"/>
  <c r="BQ48" i="64" s="1"/>
  <c r="AA37" i="64"/>
  <c r="CE37" i="64"/>
  <c r="C34" i="65"/>
  <c r="X34" i="65" s="1"/>
  <c r="AB42" i="64"/>
  <c r="D39" i="65"/>
  <c r="CF42" i="64"/>
  <c r="AD74" i="64"/>
  <c r="F71" i="65"/>
  <c r="CH74" i="64"/>
  <c r="BD17" i="64"/>
  <c r="BP17" i="64" s="1"/>
  <c r="N14" i="65"/>
  <c r="BE34" i="64"/>
  <c r="BQ34" i="64" s="1"/>
  <c r="O31" i="65"/>
  <c r="BE68" i="64"/>
  <c r="BQ68" i="64" s="1"/>
  <c r="O65" i="65"/>
  <c r="AC71" i="64"/>
  <c r="CG71" i="64"/>
  <c r="E68" i="65"/>
  <c r="BE80" i="64"/>
  <c r="BQ80" i="64" s="1"/>
  <c r="O77" i="65"/>
  <c r="BF62" i="64"/>
  <c r="BR62" i="64" s="1"/>
  <c r="P59" i="65"/>
  <c r="AC19" i="64"/>
  <c r="E16" i="65"/>
  <c r="CG19" i="64"/>
  <c r="CG56" i="64"/>
  <c r="AC56" i="64"/>
  <c r="E53" i="65"/>
  <c r="R35" i="63"/>
  <c r="M35" i="65"/>
  <c r="Z35" i="65" s="1"/>
  <c r="BC38" i="64"/>
  <c r="BO38" i="64" s="1"/>
  <c r="CE68" i="64"/>
  <c r="AA68" i="64"/>
  <c r="C65" i="65"/>
  <c r="X65" i="65" s="1"/>
  <c r="BC75" i="64"/>
  <c r="BO75" i="64" s="1"/>
  <c r="R72" i="63"/>
  <c r="M72" i="65"/>
  <c r="Z72" i="65" s="1"/>
  <c r="CF15" i="64"/>
  <c r="AB15" i="64"/>
  <c r="D12" i="65"/>
  <c r="AC100" i="64"/>
  <c r="E97" i="65"/>
  <c r="CG100" i="64"/>
  <c r="E80" i="65"/>
  <c r="CG83" i="64"/>
  <c r="AC83" i="64"/>
  <c r="BE15" i="64"/>
  <c r="BQ15" i="64" s="1"/>
  <c r="O12" i="65"/>
  <c r="BF60" i="64"/>
  <c r="BR60" i="64" s="1"/>
  <c r="P57" i="65"/>
  <c r="BD40" i="64"/>
  <c r="BP40" i="64" s="1"/>
  <c r="N37" i="65"/>
  <c r="G100" i="65"/>
  <c r="CI103" i="64"/>
  <c r="AE103" i="64"/>
  <c r="AE90" i="64"/>
  <c r="CI90" i="64"/>
  <c r="G87" i="65"/>
  <c r="AC9" i="64"/>
  <c r="CG9" i="64"/>
  <c r="E6" i="65"/>
  <c r="BE20" i="64"/>
  <c r="BQ20" i="64" s="1"/>
  <c r="O17" i="65"/>
  <c r="O51" i="65"/>
  <c r="BE54" i="64"/>
  <c r="BQ54" i="64" s="1"/>
  <c r="BE104" i="64"/>
  <c r="BQ104" i="64" s="1"/>
  <c r="O101" i="65"/>
  <c r="R40" i="63"/>
  <c r="M40" i="65"/>
  <c r="Z40" i="65" s="1"/>
  <c r="BC43" i="64"/>
  <c r="BO43" i="64" s="1"/>
  <c r="M73" i="65"/>
  <c r="Z73" i="65" s="1"/>
  <c r="R73" i="63"/>
  <c r="BC76" i="64"/>
  <c r="BO76" i="64" s="1"/>
  <c r="BF36" i="64"/>
  <c r="BR36" i="64" s="1"/>
  <c r="P33" i="65"/>
  <c r="CF23" i="64"/>
  <c r="D20" i="65"/>
  <c r="AB23" i="64"/>
  <c r="E58" i="65"/>
  <c r="AC61" i="64"/>
  <c r="CG61" i="64"/>
  <c r="CG99" i="64"/>
  <c r="AC99" i="64"/>
  <c r="E96" i="65"/>
  <c r="BE31" i="64"/>
  <c r="BQ31" i="64" s="1"/>
  <c r="O28" i="65"/>
  <c r="BF63" i="64"/>
  <c r="BR63" i="64" s="1"/>
  <c r="P60" i="65"/>
  <c r="C41" i="65"/>
  <c r="X41" i="65" s="1"/>
  <c r="AA44" i="64"/>
  <c r="CE44" i="64"/>
  <c r="R69" i="63"/>
  <c r="M69" i="65"/>
  <c r="Z69" i="65" s="1"/>
  <c r="BC72" i="64"/>
  <c r="BO72" i="64" s="1"/>
  <c r="F35" i="65"/>
  <c r="AD38" i="64"/>
  <c r="CH38" i="64"/>
  <c r="BD12" i="64"/>
  <c r="BP12" i="64" s="1"/>
  <c r="N9" i="65"/>
  <c r="E98" i="65"/>
  <c r="AC101" i="64"/>
  <c r="CG101" i="64"/>
  <c r="CG39" i="64"/>
  <c r="AC39" i="64"/>
  <c r="E36" i="65"/>
  <c r="CH64" i="64"/>
  <c r="F61" i="65"/>
  <c r="AD64" i="64"/>
  <c r="G30" i="65"/>
  <c r="CI33" i="64"/>
  <c r="AE33" i="64"/>
  <c r="AD66" i="64"/>
  <c r="F63" i="65"/>
  <c r="CH66" i="64"/>
  <c r="D30" i="65"/>
  <c r="CF33" i="64"/>
  <c r="AB33" i="64"/>
  <c r="AB8" i="64"/>
  <c r="D5" i="65"/>
  <c r="CF8" i="64"/>
  <c r="BE97" i="64"/>
  <c r="BQ97" i="64" s="1"/>
  <c r="O94" i="65"/>
  <c r="CG51" i="64"/>
  <c r="E48" i="65"/>
  <c r="AC51" i="64"/>
  <c r="BE88" i="64"/>
  <c r="BQ88" i="64" s="1"/>
  <c r="O85" i="65"/>
  <c r="BD105" i="64"/>
  <c r="BP105" i="64" s="1"/>
  <c r="N102" i="65"/>
  <c r="BC40" i="64"/>
  <c r="BO40" i="64" s="1"/>
  <c r="M37" i="65"/>
  <c r="Z37" i="65" s="1"/>
  <c r="R37" i="63"/>
  <c r="N43" i="65"/>
  <c r="BD46" i="64"/>
  <c r="BP46" i="64" s="1"/>
  <c r="AD70" i="64"/>
  <c r="F67" i="65"/>
  <c r="CH70" i="64"/>
  <c r="BD20" i="64"/>
  <c r="BP20" i="64" s="1"/>
  <c r="N17" i="65"/>
  <c r="BE18" i="64"/>
  <c r="BQ18" i="64" s="1"/>
  <c r="O15" i="65"/>
  <c r="AC36" i="64"/>
  <c r="CG36" i="64"/>
  <c r="E33" i="65"/>
  <c r="BE55" i="64"/>
  <c r="BQ55" i="64" s="1"/>
  <c r="O52" i="65"/>
  <c r="AB79" i="64"/>
  <c r="D76" i="65"/>
  <c r="CF79" i="64"/>
  <c r="AE35" i="64"/>
  <c r="CI35" i="64"/>
  <c r="G32" i="65"/>
  <c r="AB82" i="64"/>
  <c r="D79" i="65"/>
  <c r="CF82" i="64"/>
  <c r="BG27" i="64"/>
  <c r="BS27" i="64" s="1"/>
  <c r="Q24" i="65"/>
  <c r="M59" i="65"/>
  <c r="Z59" i="65" s="1"/>
  <c r="R59" i="63"/>
  <c r="BC62" i="64"/>
  <c r="BO62" i="64" s="1"/>
  <c r="BE90" i="64"/>
  <c r="BQ90" i="64" s="1"/>
  <c r="O87" i="65"/>
  <c r="BE30" i="64"/>
  <c r="BQ30" i="64" s="1"/>
  <c r="O27" i="65"/>
  <c r="E45" i="65"/>
  <c r="AC48" i="64"/>
  <c r="CG48" i="64"/>
  <c r="BC37" i="64"/>
  <c r="BO37" i="64" s="1"/>
  <c r="M34" i="65"/>
  <c r="Z34" i="65" s="1"/>
  <c r="R34" i="63"/>
  <c r="N39" i="65"/>
  <c r="BD42" i="64"/>
  <c r="BP42" i="64" s="1"/>
  <c r="P71" i="65"/>
  <c r="BF74" i="64"/>
  <c r="BR74" i="64" s="1"/>
  <c r="AB17" i="64"/>
  <c r="CF17" i="64"/>
  <c r="D14" i="65"/>
  <c r="CG34" i="64"/>
  <c r="AC34" i="64"/>
  <c r="E31" i="65"/>
  <c r="AC68" i="64"/>
  <c r="E65" i="65"/>
  <c r="CG68" i="64"/>
  <c r="BE71" i="64"/>
  <c r="BQ71" i="64" s="1"/>
  <c r="O68" i="65"/>
  <c r="CG46" i="64"/>
  <c r="AC46" i="64"/>
  <c r="E43" i="65"/>
  <c r="R66" i="63"/>
  <c r="BC69" i="64"/>
  <c r="BO69" i="64" s="1"/>
  <c r="M66" i="65"/>
  <c r="Z66" i="65" s="1"/>
  <c r="CF36" i="64"/>
  <c r="AB36" i="64"/>
  <c r="D33" i="65"/>
  <c r="N19" i="65"/>
  <c r="BD22" i="64"/>
  <c r="BP22" i="64" s="1"/>
  <c r="BF39" i="64"/>
  <c r="BR39" i="64" s="1"/>
  <c r="P36" i="65"/>
  <c r="AB26" i="64"/>
  <c r="D23" i="65"/>
  <c r="CF26" i="64"/>
  <c r="N103" i="65"/>
  <c r="BD106" i="64"/>
  <c r="BP106" i="64" s="1"/>
  <c r="C33" i="65"/>
  <c r="X33" i="65" s="1"/>
  <c r="CE36" i="64"/>
  <c r="AA36" i="64"/>
  <c r="N44" i="65"/>
  <c r="BD47" i="64"/>
  <c r="BP47" i="64" s="1"/>
  <c r="F55" i="65"/>
  <c r="CH58" i="64"/>
  <c r="AD58" i="64"/>
  <c r="N6" i="65"/>
  <c r="BD9" i="64"/>
  <c r="BP9" i="64" s="1"/>
  <c r="E39" i="65"/>
  <c r="CG42" i="64"/>
  <c r="AC42" i="64"/>
  <c r="E81" i="65"/>
  <c r="CG84" i="64"/>
  <c r="AC84" i="64"/>
  <c r="O76" i="65"/>
  <c r="BE79" i="64"/>
  <c r="BQ79" i="64" s="1"/>
  <c r="AB40" i="64"/>
  <c r="CF40" i="64"/>
  <c r="D37" i="65"/>
  <c r="BG103" i="64"/>
  <c r="BS103" i="64" s="1"/>
  <c r="Q100" i="65"/>
  <c r="BG90" i="64"/>
  <c r="BS90" i="64" s="1"/>
  <c r="Q87" i="65"/>
  <c r="BE9" i="64"/>
  <c r="BQ9" i="64" s="1"/>
  <c r="O6" i="65"/>
  <c r="AC20" i="64"/>
  <c r="CG20" i="64"/>
  <c r="E17" i="65"/>
  <c r="AC54" i="64"/>
  <c r="CG54" i="64"/>
  <c r="E51" i="65"/>
  <c r="AC104" i="64"/>
  <c r="CG104" i="64"/>
  <c r="E101" i="65"/>
  <c r="C40" i="65"/>
  <c r="X40" i="65" s="1"/>
  <c r="CE43" i="64"/>
  <c r="AA43" i="64"/>
  <c r="AA76" i="64"/>
  <c r="C73" i="65"/>
  <c r="X73" i="65" s="1"/>
  <c r="CE76" i="64"/>
  <c r="F33" i="65"/>
  <c r="CH36" i="64"/>
  <c r="AD36" i="64"/>
  <c r="BD23" i="64"/>
  <c r="BP23" i="64" s="1"/>
  <c r="N20" i="65"/>
  <c r="O58" i="65"/>
  <c r="BE61" i="64"/>
  <c r="BQ61" i="64" s="1"/>
  <c r="BE99" i="64"/>
  <c r="BQ99" i="64" s="1"/>
  <c r="O96" i="65"/>
  <c r="AC31" i="64"/>
  <c r="CG31" i="64"/>
  <c r="E28" i="65"/>
  <c r="AD63" i="64"/>
  <c r="CH63" i="64"/>
  <c r="F60" i="65"/>
  <c r="M41" i="65"/>
  <c r="Z41" i="65" s="1"/>
  <c r="R41" i="63"/>
  <c r="BC44" i="64"/>
  <c r="BO44" i="64" s="1"/>
  <c r="CE72" i="64"/>
  <c r="C69" i="65"/>
  <c r="X69" i="65" s="1"/>
  <c r="AA72" i="64"/>
  <c r="BF38" i="64"/>
  <c r="BR38" i="64" s="1"/>
  <c r="P35" i="65"/>
  <c r="AB12" i="64"/>
  <c r="CF12" i="64"/>
  <c r="D9" i="65"/>
  <c r="BE101" i="64"/>
  <c r="BQ101" i="64" s="1"/>
  <c r="O98" i="65"/>
  <c r="O36" i="65"/>
  <c r="BE39" i="64"/>
  <c r="BQ39" i="64" s="1"/>
  <c r="BF64" i="64"/>
  <c r="BR64" i="64" s="1"/>
  <c r="P61" i="65"/>
  <c r="BG33" i="64"/>
  <c r="BS33" i="64" s="1"/>
  <c r="Q30" i="65"/>
  <c r="BF66" i="64"/>
  <c r="BR66" i="64" s="1"/>
  <c r="P63" i="65"/>
  <c r="BD33" i="64"/>
  <c r="BP33" i="64" s="1"/>
  <c r="N30" i="65"/>
  <c r="BD8" i="64"/>
  <c r="BP8" i="64" s="1"/>
  <c r="N5" i="65"/>
  <c r="AC97" i="64"/>
  <c r="E94" i="65"/>
  <c r="CG97" i="64"/>
  <c r="O48" i="65"/>
  <c r="BE51" i="64"/>
  <c r="BQ51" i="64" s="1"/>
  <c r="E85" i="65"/>
  <c r="CG88" i="64"/>
  <c r="AC88" i="64"/>
  <c r="AB105" i="64"/>
  <c r="D102" i="65"/>
  <c r="CF105" i="64"/>
  <c r="C37" i="65"/>
  <c r="X37" i="65" s="1"/>
  <c r="CE40" i="64"/>
  <c r="AA40" i="64"/>
  <c r="AB46" i="64"/>
  <c r="D43" i="65"/>
  <c r="CF46" i="64"/>
  <c r="BF70" i="64"/>
  <c r="BR70" i="64" s="1"/>
  <c r="P67" i="65"/>
  <c r="AB20" i="64"/>
  <c r="D17" i="65"/>
  <c r="CF20" i="64"/>
  <c r="CG18" i="64"/>
  <c r="AC18" i="64"/>
  <c r="E15" i="65"/>
  <c r="O33" i="65"/>
  <c r="BE36" i="64"/>
  <c r="BQ36" i="64" s="1"/>
  <c r="CG55" i="64"/>
  <c r="E52" i="65"/>
  <c r="AC55" i="64"/>
  <c r="BD79" i="64"/>
  <c r="BP79" i="64" s="1"/>
  <c r="N76" i="65"/>
  <c r="BD28" i="64"/>
  <c r="BP28" i="64" s="1"/>
  <c r="N25" i="65"/>
  <c r="BG105" i="64"/>
  <c r="BS105" i="64" s="1"/>
  <c r="Q102" i="65"/>
  <c r="AB89" i="64"/>
  <c r="CF89" i="64"/>
  <c r="D86" i="65"/>
  <c r="AC49" i="64"/>
  <c r="CG49" i="64"/>
  <c r="E46" i="65"/>
  <c r="BE77" i="64"/>
  <c r="BQ77" i="64" s="1"/>
  <c r="O74" i="65"/>
  <c r="BE94" i="64"/>
  <c r="BQ94" i="64" s="1"/>
  <c r="O91" i="65"/>
  <c r="D98" i="65"/>
  <c r="AB101" i="64"/>
  <c r="CF101" i="64"/>
  <c r="D36" i="65"/>
  <c r="AB39" i="64"/>
  <c r="CF39" i="64"/>
  <c r="BD83" i="64"/>
  <c r="BP83" i="64" s="1"/>
  <c r="N80" i="65"/>
  <c r="AE23" i="64"/>
  <c r="G20" i="65"/>
  <c r="CI23" i="64"/>
  <c r="C63" i="65"/>
  <c r="X63" i="65" s="1"/>
  <c r="AA66" i="64"/>
  <c r="CE66" i="64"/>
  <c r="CG98" i="64"/>
  <c r="AC98" i="64"/>
  <c r="E95" i="65"/>
  <c r="BE38" i="64"/>
  <c r="BQ38" i="64" s="1"/>
  <c r="O35" i="65"/>
  <c r="O61" i="65"/>
  <c r="BE64" i="64"/>
  <c r="BQ64" i="64" s="1"/>
  <c r="BE106" i="64"/>
  <c r="BQ106" i="64" s="1"/>
  <c r="O103" i="65"/>
  <c r="CF30" i="64"/>
  <c r="AB30" i="64"/>
  <c r="D27" i="65"/>
  <c r="G84" i="65"/>
  <c r="AE87" i="64"/>
  <c r="CI87" i="64"/>
  <c r="CG13" i="64"/>
  <c r="AC13" i="64"/>
  <c r="E10" i="65"/>
  <c r="AD67" i="64"/>
  <c r="F64" i="65"/>
  <c r="CH67" i="64"/>
  <c r="BD37" i="64"/>
  <c r="BP37" i="64" s="1"/>
  <c r="N34" i="65"/>
  <c r="R33" i="63"/>
  <c r="BC36" i="64"/>
  <c r="BO36" i="64" s="1"/>
  <c r="M33" i="65"/>
  <c r="Z33" i="65" s="1"/>
  <c r="AB47" i="64"/>
  <c r="D44" i="65"/>
  <c r="CF47" i="64"/>
  <c r="P55" i="65"/>
  <c r="BF58" i="64"/>
  <c r="BR58" i="64" s="1"/>
  <c r="AB9" i="64"/>
  <c r="CF9" i="64"/>
  <c r="D6" i="65"/>
  <c r="BE42" i="64"/>
  <c r="BQ42" i="64" s="1"/>
  <c r="O39" i="65"/>
  <c r="BE84" i="64"/>
  <c r="BQ84" i="64" s="1"/>
  <c r="O81" i="65"/>
  <c r="CG79" i="64"/>
  <c r="AC79" i="64"/>
  <c r="E76" i="65"/>
  <c r="CH40" i="64"/>
  <c r="F37" i="65"/>
  <c r="AD40" i="64"/>
  <c r="CF41" i="64"/>
  <c r="D38" i="65"/>
  <c r="AB41" i="64"/>
  <c r="AB35" i="64"/>
  <c r="D32" i="65"/>
  <c r="CF35" i="64"/>
  <c r="BD21" i="64"/>
  <c r="BP21" i="64" s="1"/>
  <c r="N18" i="65"/>
  <c r="BE73" i="64"/>
  <c r="BQ73" i="64" s="1"/>
  <c r="O70" i="65"/>
  <c r="BE27" i="64"/>
  <c r="BQ27" i="64" s="1"/>
  <c r="O24" i="65"/>
  <c r="E37" i="65"/>
  <c r="CG40" i="64"/>
  <c r="AC40" i="64"/>
  <c r="BD97" i="64"/>
  <c r="BP97" i="64" s="1"/>
  <c r="N94" i="65"/>
  <c r="BG97" i="64"/>
  <c r="BS97" i="64" s="1"/>
  <c r="Q94" i="65"/>
  <c r="N41" i="65"/>
  <c r="BD44" i="64"/>
  <c r="BP44" i="64" s="1"/>
  <c r="BG31" i="64"/>
  <c r="BS31" i="64" s="1"/>
  <c r="Q28" i="65"/>
  <c r="AB19" i="64"/>
  <c r="D16" i="65"/>
  <c r="CF19" i="64"/>
  <c r="E55" i="65"/>
  <c r="CG58" i="64"/>
  <c r="AC58" i="64"/>
  <c r="CG53" i="64"/>
  <c r="AC53" i="64"/>
  <c r="E50" i="65"/>
  <c r="BE95" i="64"/>
  <c r="BQ95" i="64" s="1"/>
  <c r="O92" i="65"/>
  <c r="CI101" i="64"/>
  <c r="G98" i="65"/>
  <c r="AE101" i="64"/>
  <c r="CF48" i="64"/>
  <c r="AB48" i="64"/>
  <c r="D45" i="65"/>
  <c r="G23" i="65"/>
  <c r="AE26" i="64"/>
  <c r="CI26" i="64"/>
  <c r="AA65" i="64"/>
  <c r="C62" i="65"/>
  <c r="X62" i="65" s="1"/>
  <c r="CE65" i="64"/>
  <c r="O63" i="65"/>
  <c r="BE66" i="64"/>
  <c r="BQ66" i="64" s="1"/>
  <c r="BE93" i="64"/>
  <c r="BQ93" i="64" s="1"/>
  <c r="O90" i="65"/>
  <c r="E100" i="65"/>
  <c r="AC103" i="64"/>
  <c r="CG103" i="64"/>
  <c r="C42" i="65"/>
  <c r="X42" i="65" s="1"/>
  <c r="AA45" i="64"/>
  <c r="CE45" i="64"/>
  <c r="D46" i="65"/>
  <c r="CF49" i="64"/>
  <c r="AB49" i="64"/>
  <c r="AD68" i="64"/>
  <c r="CH68" i="64"/>
  <c r="F65" i="65"/>
  <c r="CF13" i="64"/>
  <c r="AB13" i="64"/>
  <c r="D10" i="65"/>
  <c r="AC10" i="64"/>
  <c r="CG10" i="64"/>
  <c r="E7" i="65"/>
  <c r="BE12" i="64"/>
  <c r="BQ12" i="64" s="1"/>
  <c r="O9" i="65"/>
  <c r="E44" i="65"/>
  <c r="AC47" i="64"/>
  <c r="CG47" i="64"/>
  <c r="N74" i="65"/>
  <c r="BD77" i="64"/>
  <c r="BP77" i="64" s="1"/>
  <c r="CI36" i="64"/>
  <c r="AE36" i="64"/>
  <c r="G33" i="65"/>
  <c r="AB90" i="64"/>
  <c r="CF90" i="64"/>
  <c r="D87" i="65"/>
  <c r="BG25" i="64"/>
  <c r="BS25" i="64" s="1"/>
  <c r="Q22" i="65"/>
  <c r="C61" i="65"/>
  <c r="X61" i="65" s="1"/>
  <c r="AA64" i="64"/>
  <c r="CE64" i="64"/>
  <c r="CG82" i="64"/>
  <c r="AC82" i="64"/>
  <c r="E79" i="65"/>
  <c r="BE22" i="64"/>
  <c r="BQ22" i="64" s="1"/>
  <c r="O19" i="65"/>
  <c r="E29" i="65"/>
  <c r="CG32" i="64"/>
  <c r="AC32" i="64"/>
  <c r="D25" i="65"/>
  <c r="CF28" i="64"/>
  <c r="AB28" i="64"/>
  <c r="CI105" i="64"/>
  <c r="AE105" i="64"/>
  <c r="G102" i="65"/>
  <c r="BD89" i="64"/>
  <c r="BP89" i="64" s="1"/>
  <c r="N86" i="65"/>
  <c r="O46" i="65"/>
  <c r="BE49" i="64"/>
  <c r="BQ49" i="64" s="1"/>
  <c r="CG77" i="64"/>
  <c r="AC77" i="64"/>
  <c r="E74" i="65"/>
  <c r="CG94" i="64"/>
  <c r="E91" i="65"/>
  <c r="AC94" i="64"/>
  <c r="BD101" i="64"/>
  <c r="BP101" i="64" s="1"/>
  <c r="N98" i="65"/>
  <c r="N36" i="65"/>
  <c r="BD39" i="64"/>
  <c r="BP39" i="64" s="1"/>
  <c r="AB83" i="64"/>
  <c r="D80" i="65"/>
  <c r="CF83" i="64"/>
  <c r="BG23" i="64"/>
  <c r="BS23" i="64" s="1"/>
  <c r="Q20" i="65"/>
  <c r="R63" i="63"/>
  <c r="M63" i="65"/>
  <c r="Z63" i="65" s="1"/>
  <c r="BC66" i="64"/>
  <c r="BO66" i="64" s="1"/>
  <c r="BE98" i="64"/>
  <c r="BQ98" i="64" s="1"/>
  <c r="O95" i="65"/>
  <c r="E35" i="65"/>
  <c r="CG38" i="64"/>
  <c r="AC38" i="64"/>
  <c r="AC64" i="64"/>
  <c r="CG64" i="64"/>
  <c r="E61" i="65"/>
  <c r="CI95" i="64"/>
  <c r="AE95" i="64"/>
  <c r="G92" i="65"/>
  <c r="D15" i="65"/>
  <c r="CF18" i="64"/>
  <c r="AB18" i="64"/>
  <c r="AB11" i="64"/>
  <c r="CF11" i="64"/>
  <c r="D8" i="65"/>
  <c r="BD93" i="64"/>
  <c r="BP93" i="64" s="1"/>
  <c r="N90" i="65"/>
  <c r="BE50" i="64"/>
  <c r="BQ50" i="64" s="1"/>
  <c r="O47" i="65"/>
  <c r="BE35" i="64"/>
  <c r="BQ35" i="64" s="1"/>
  <c r="O32" i="65"/>
  <c r="CF34" i="64"/>
  <c r="D31" i="65"/>
  <c r="AB34" i="64"/>
  <c r="BG95" i="64"/>
  <c r="BS95" i="64" s="1"/>
  <c r="Q92" i="65"/>
  <c r="BG18" i="64"/>
  <c r="BS18" i="64" s="1"/>
  <c r="Q15" i="65"/>
  <c r="AA61" i="64"/>
  <c r="C58" i="65"/>
  <c r="X58" i="65" s="1"/>
  <c r="CE61" i="64"/>
  <c r="CG106" i="64"/>
  <c r="E103" i="65"/>
  <c r="AC106" i="64"/>
  <c r="BE46" i="64"/>
  <c r="BQ46" i="64" s="1"/>
  <c r="O43" i="65"/>
  <c r="CG80" i="64"/>
  <c r="AC80" i="64"/>
  <c r="E77" i="65"/>
  <c r="P37" i="65"/>
  <c r="BF40" i="64"/>
  <c r="BR40" i="64" s="1"/>
  <c r="BD41" i="64"/>
  <c r="BP41" i="64" s="1"/>
  <c r="N38" i="65"/>
  <c r="N32" i="65"/>
  <c r="BD35" i="64"/>
  <c r="BP35" i="64" s="1"/>
  <c r="D18" i="65"/>
  <c r="AB21" i="64"/>
  <c r="CF21" i="64"/>
  <c r="AC73" i="64"/>
  <c r="E70" i="65"/>
  <c r="CG73" i="64"/>
  <c r="AC27" i="64"/>
  <c r="CG27" i="64"/>
  <c r="E24" i="65"/>
  <c r="BE40" i="64"/>
  <c r="BQ40" i="64" s="1"/>
  <c r="O37" i="65"/>
  <c r="D94" i="65"/>
  <c r="CF97" i="64"/>
  <c r="AB97" i="64"/>
  <c r="CI97" i="64"/>
  <c r="AE97" i="64"/>
  <c r="G94" i="65"/>
  <c r="AB44" i="64"/>
  <c r="D41" i="65"/>
  <c r="CF44" i="64"/>
  <c r="AE31" i="64"/>
  <c r="G28" i="65"/>
  <c r="CI31" i="64"/>
  <c r="BD19" i="64"/>
  <c r="BP19" i="64" s="1"/>
  <c r="N16" i="65"/>
  <c r="O55" i="65"/>
  <c r="BE58" i="64"/>
  <c r="BQ58" i="64" s="1"/>
  <c r="BE53" i="64"/>
  <c r="BQ53" i="64" s="1"/>
  <c r="O50" i="65"/>
  <c r="E92" i="65"/>
  <c r="CG95" i="64"/>
  <c r="AC95" i="64"/>
  <c r="BG101" i="64"/>
  <c r="BS101" i="64" s="1"/>
  <c r="Q98" i="65"/>
  <c r="BD48" i="64"/>
  <c r="BP48" i="64" s="1"/>
  <c r="N45" i="65"/>
  <c r="Q23" i="65"/>
  <c r="BG26" i="64"/>
  <c r="BS26" i="64" s="1"/>
  <c r="BC65" i="64"/>
  <c r="BO65" i="64" s="1"/>
  <c r="M62" i="65"/>
  <c r="Z62" i="65" s="1"/>
  <c r="R62" i="63"/>
  <c r="E63" i="65"/>
  <c r="CG66" i="64"/>
  <c r="AC66" i="64"/>
  <c r="E90" i="65"/>
  <c r="AC93" i="64"/>
  <c r="CG93" i="64"/>
  <c r="O100" i="65"/>
  <c r="BE103" i="64"/>
  <c r="BQ103" i="64" s="1"/>
  <c r="BC45" i="64"/>
  <c r="BO45" i="64" s="1"/>
  <c r="R42" i="63"/>
  <c r="M42" i="65"/>
  <c r="Z42" i="65" s="1"/>
  <c r="BD49" i="64"/>
  <c r="BP49" i="64" s="1"/>
  <c r="N46" i="65"/>
  <c r="BF68" i="64"/>
  <c r="BR68" i="64" s="1"/>
  <c r="P65" i="65"/>
  <c r="BD13" i="64"/>
  <c r="BP13" i="64" s="1"/>
  <c r="N10" i="65"/>
  <c r="BE10" i="64"/>
  <c r="BQ10" i="64" s="1"/>
  <c r="O7" i="65"/>
  <c r="CG12" i="64"/>
  <c r="AC12" i="64"/>
  <c r="E9" i="65"/>
  <c r="O44" i="65"/>
  <c r="BE47" i="64"/>
  <c r="BQ47" i="64" s="1"/>
  <c r="CF77" i="64"/>
  <c r="AB77" i="64"/>
  <c r="D74" i="65"/>
  <c r="BG36" i="64"/>
  <c r="BS36" i="64" s="1"/>
  <c r="Q33" i="65"/>
  <c r="BD90" i="64"/>
  <c r="BP90" i="64" s="1"/>
  <c r="N87" i="65"/>
  <c r="AE25" i="64"/>
  <c r="G22" i="65"/>
  <c r="CI25" i="64"/>
  <c r="BC64" i="64"/>
  <c r="BO64" i="64" s="1"/>
  <c r="M61" i="65"/>
  <c r="Z61" i="65" s="1"/>
  <c r="R61" i="63"/>
  <c r="O79" i="65"/>
  <c r="BE82" i="64"/>
  <c r="BQ82" i="64" s="1"/>
  <c r="CG22" i="64"/>
  <c r="E19" i="65"/>
  <c r="AC22" i="64"/>
  <c r="O29" i="65"/>
  <c r="BE32" i="64"/>
  <c r="BQ32" i="64" s="1"/>
  <c r="G16" i="65"/>
  <c r="AE19" i="64"/>
  <c r="CI19" i="64"/>
  <c r="M70" i="65"/>
  <c r="Z70" i="65" s="1"/>
  <c r="BC73" i="64"/>
  <c r="BO73" i="64" s="1"/>
  <c r="R70" i="63"/>
  <c r="M71" i="65"/>
  <c r="Z71" i="65" s="1"/>
  <c r="BC74" i="64"/>
  <c r="BO74" i="64" s="1"/>
  <c r="R71" i="63"/>
  <c r="CF10" i="64"/>
  <c r="AB10" i="64"/>
  <c r="D7" i="65"/>
  <c r="O25" i="65"/>
  <c r="BE28" i="64"/>
  <c r="BQ28" i="64" s="1"/>
  <c r="O64" i="65"/>
  <c r="BE67" i="64"/>
  <c r="BQ67" i="64" s="1"/>
  <c r="CG37" i="64"/>
  <c r="E34" i="65"/>
  <c r="AC37" i="64"/>
  <c r="CF94" i="64"/>
  <c r="AB94" i="64"/>
  <c r="D91" i="65"/>
  <c r="CF29" i="64"/>
  <c r="D26" i="65"/>
  <c r="AB29" i="64"/>
  <c r="AE106" i="64"/>
  <c r="G103" i="65"/>
  <c r="CI106" i="64"/>
  <c r="AB81" i="64"/>
  <c r="D78" i="65"/>
  <c r="CF81" i="64"/>
  <c r="AC57" i="64"/>
  <c r="CG57" i="64"/>
  <c r="E54" i="65"/>
  <c r="BE11" i="64"/>
  <c r="BQ11" i="64" s="1"/>
  <c r="O8" i="65"/>
  <c r="CG102" i="64"/>
  <c r="AC102" i="64"/>
  <c r="E99" i="65"/>
  <c r="AB102" i="64"/>
  <c r="CF102" i="64"/>
  <c r="D99" i="65"/>
  <c r="G36" i="65"/>
  <c r="CI39" i="64"/>
  <c r="AE39" i="64"/>
  <c r="CG17" i="64"/>
  <c r="E14" i="65"/>
  <c r="AC17" i="64"/>
  <c r="CG62" i="64"/>
  <c r="AC62" i="64"/>
  <c r="E59" i="65"/>
  <c r="BG91" i="64"/>
  <c r="BS91" i="64" s="1"/>
  <c r="Q88" i="65"/>
  <c r="BE76" i="64"/>
  <c r="BQ76" i="64" s="1"/>
  <c r="O73" i="65"/>
  <c r="E82" i="65"/>
  <c r="AC85" i="64"/>
  <c r="CG85" i="64"/>
  <c r="G34" i="65"/>
  <c r="AE37" i="64"/>
  <c r="CI37" i="64"/>
  <c r="AB91" i="64"/>
  <c r="CF91" i="64"/>
  <c r="D88" i="65"/>
  <c r="BG21" i="64"/>
  <c r="BS21" i="64" s="1"/>
  <c r="Q18" i="65"/>
  <c r="C60" i="65"/>
  <c r="X60" i="65" s="1"/>
  <c r="CE63" i="64"/>
  <c r="AA63" i="64"/>
  <c r="BE14" i="64"/>
  <c r="BQ14" i="64" s="1"/>
  <c r="O11" i="65"/>
  <c r="CG16" i="64"/>
  <c r="AC16" i="64"/>
  <c r="E13" i="65"/>
  <c r="CH78" i="64"/>
  <c r="F75" i="65"/>
  <c r="AD78" i="64"/>
  <c r="N35" i="65"/>
  <c r="BD38" i="64"/>
  <c r="BP38" i="64" s="1"/>
  <c r="AE94" i="64"/>
  <c r="CI94" i="64"/>
  <c r="G91" i="65"/>
  <c r="R43" i="63"/>
  <c r="M43" i="65"/>
  <c r="Z43" i="65" s="1"/>
  <c r="BC46" i="64"/>
  <c r="BO46" i="64" s="1"/>
  <c r="AC41" i="64"/>
  <c r="CG41" i="64"/>
  <c r="E38" i="65"/>
  <c r="BE21" i="64"/>
  <c r="BQ21" i="64" s="1"/>
  <c r="O18" i="65"/>
  <c r="BE86" i="64"/>
  <c r="BQ86" i="64" s="1"/>
  <c r="O83" i="65"/>
  <c r="BD95" i="64"/>
  <c r="BP95" i="64" s="1"/>
  <c r="N92" i="65"/>
  <c r="BG19" i="64"/>
  <c r="BS19" i="64" s="1"/>
  <c r="Q16" i="65"/>
  <c r="AA73" i="64"/>
  <c r="C70" i="65"/>
  <c r="X70" i="65" s="1"/>
  <c r="CE73" i="64"/>
  <c r="C71" i="65"/>
  <c r="X71" i="65" s="1"/>
  <c r="CE74" i="64"/>
  <c r="AA74" i="64"/>
  <c r="N7" i="65"/>
  <c r="BD10" i="64"/>
  <c r="BP10" i="64" s="1"/>
  <c r="CG28" i="64"/>
  <c r="AC28" i="64"/>
  <c r="E25" i="65"/>
  <c r="E64" i="65"/>
  <c r="AC67" i="64"/>
  <c r="CG67" i="64"/>
  <c r="BE37" i="64"/>
  <c r="BQ37" i="64" s="1"/>
  <c r="O34" i="65"/>
  <c r="BD94" i="64"/>
  <c r="BP94" i="64" s="1"/>
  <c r="N91" i="65"/>
  <c r="BD29" i="64"/>
  <c r="BP29" i="64" s="1"/>
  <c r="N26" i="65"/>
  <c r="Q103" i="65"/>
  <c r="BG106" i="64"/>
  <c r="BS106" i="64" s="1"/>
  <c r="BD81" i="64"/>
  <c r="BP81" i="64" s="1"/>
  <c r="N78" i="65"/>
  <c r="O54" i="65"/>
  <c r="BE57" i="64"/>
  <c r="BQ57" i="64" s="1"/>
  <c r="AC11" i="64"/>
  <c r="CG11" i="64"/>
  <c r="E8" i="65"/>
  <c r="BE102" i="64"/>
  <c r="BQ102" i="64" s="1"/>
  <c r="O99" i="65"/>
  <c r="BD102" i="64"/>
  <c r="BP102" i="64" s="1"/>
  <c r="N99" i="65"/>
  <c r="AE18" i="64"/>
  <c r="G15" i="65"/>
  <c r="CI18" i="64"/>
  <c r="BC42" i="64"/>
  <c r="BO42" i="64" s="1"/>
  <c r="M39" i="65"/>
  <c r="Z39" i="65" s="1"/>
  <c r="R39" i="63"/>
  <c r="E20" i="65"/>
  <c r="CG23" i="64"/>
  <c r="AC23" i="64"/>
  <c r="BG89" i="64"/>
  <c r="BS89" i="64" s="1"/>
  <c r="Q86" i="65"/>
  <c r="E41" i="65"/>
  <c r="CG44" i="64"/>
  <c r="AC44" i="64"/>
  <c r="CG45" i="64"/>
  <c r="AC45" i="64"/>
  <c r="E42" i="65"/>
  <c r="BD32" i="64"/>
  <c r="BP32" i="64" s="1"/>
  <c r="N29" i="65"/>
  <c r="AB45" i="64"/>
  <c r="CF45" i="64"/>
  <c r="D42" i="65"/>
  <c r="BE25" i="64"/>
  <c r="BQ25" i="64" s="1"/>
  <c r="O22" i="65"/>
  <c r="CG70" i="64"/>
  <c r="E67" i="65"/>
  <c r="AC70" i="64"/>
  <c r="CG74" i="64"/>
  <c r="AC74" i="64"/>
  <c r="E71" i="65"/>
  <c r="BF35" i="64"/>
  <c r="BR35" i="64" s="1"/>
  <c r="P32" i="65"/>
  <c r="N33" i="65"/>
  <c r="BD36" i="64"/>
  <c r="BP36" i="64" s="1"/>
  <c r="BD11" i="64"/>
  <c r="BP11" i="64" s="1"/>
  <c r="N8" i="65"/>
  <c r="AC65" i="64"/>
  <c r="CG65" i="64"/>
  <c r="E62" i="65"/>
  <c r="BE19" i="64"/>
  <c r="BQ19" i="64" s="1"/>
  <c r="O16" i="65"/>
  <c r="BE24" i="64"/>
  <c r="BQ24" i="64" s="1"/>
  <c r="O21" i="65"/>
  <c r="AB93" i="64"/>
  <c r="CF93" i="64"/>
  <c r="D90" i="65"/>
  <c r="C39" i="65"/>
  <c r="X39" i="65" s="1"/>
  <c r="CE42" i="64"/>
  <c r="AA42" i="64"/>
  <c r="C66" i="65"/>
  <c r="X66" i="65" s="1"/>
  <c r="AA69" i="64"/>
  <c r="CE69" i="64"/>
  <c r="BG39" i="64"/>
  <c r="BS39" i="64" s="1"/>
  <c r="Q36" i="65"/>
  <c r="BD18" i="64"/>
  <c r="BP18" i="64" s="1"/>
  <c r="N15" i="65"/>
  <c r="BE29" i="64"/>
  <c r="BQ29" i="64" s="1"/>
  <c r="O26" i="65"/>
  <c r="BE91" i="64"/>
  <c r="BQ91" i="64" s="1"/>
  <c r="O88" i="65"/>
  <c r="BE23" i="64"/>
  <c r="BQ23" i="64" s="1"/>
  <c r="O20" i="65"/>
  <c r="CH62" i="64"/>
  <c r="F59" i="65"/>
  <c r="AD62" i="64"/>
  <c r="BD30" i="64"/>
  <c r="BP30" i="64" s="1"/>
  <c r="N27" i="65"/>
  <c r="BG99" i="64"/>
  <c r="BS99" i="64" s="1"/>
  <c r="Q96" i="65"/>
  <c r="CI89" i="64"/>
  <c r="AE89" i="64"/>
  <c r="G86" i="65"/>
  <c r="BE17" i="64"/>
  <c r="BQ17" i="64" s="1"/>
  <c r="O14" i="65"/>
  <c r="O41" i="65"/>
  <c r="BE44" i="64"/>
  <c r="BQ44" i="64" s="1"/>
  <c r="O59" i="65"/>
  <c r="BE62" i="64"/>
  <c r="BQ62" i="64" s="1"/>
  <c r="BE45" i="64"/>
  <c r="BQ45" i="64" s="1"/>
  <c r="O42" i="65"/>
  <c r="AB32" i="64"/>
  <c r="D29" i="65"/>
  <c r="CF32" i="64"/>
  <c r="G88" i="65"/>
  <c r="CI91" i="64"/>
  <c r="AE91" i="64"/>
  <c r="N42" i="65"/>
  <c r="BD45" i="64"/>
  <c r="BP45" i="64" s="1"/>
  <c r="AC25" i="64"/>
  <c r="E22" i="65"/>
  <c r="CG25" i="64"/>
  <c r="CG76" i="64"/>
  <c r="AC76" i="64"/>
  <c r="E73" i="65"/>
  <c r="BE70" i="64"/>
  <c r="BQ70" i="64" s="1"/>
  <c r="O67" i="65"/>
  <c r="BE85" i="64"/>
  <c r="BQ85" i="64" s="1"/>
  <c r="O82" i="65"/>
  <c r="BG37" i="64"/>
  <c r="BS37" i="64" s="1"/>
  <c r="Q34" i="65"/>
  <c r="BD91" i="64"/>
  <c r="BP91" i="64" s="1"/>
  <c r="N88" i="65"/>
  <c r="G18" i="65"/>
  <c r="CI21" i="64"/>
  <c r="AE21" i="64"/>
  <c r="M60" i="65"/>
  <c r="Z60" i="65" s="1"/>
  <c r="BC63" i="64"/>
  <c r="BO63" i="64" s="1"/>
  <c r="R60" i="63"/>
  <c r="BE74" i="64"/>
  <c r="BQ74" i="64" s="1"/>
  <c r="O71" i="65"/>
  <c r="CG14" i="64"/>
  <c r="AC14" i="64"/>
  <c r="E11" i="65"/>
  <c r="BE16" i="64"/>
  <c r="BQ16" i="64" s="1"/>
  <c r="O13" i="65"/>
  <c r="P75" i="65"/>
  <c r="BF78" i="64"/>
  <c r="BR78" i="64" s="1"/>
  <c r="CF38" i="64"/>
  <c r="AB38" i="64"/>
  <c r="D35" i="65"/>
  <c r="BG94" i="64"/>
  <c r="BS94" i="64" s="1"/>
  <c r="Q91" i="65"/>
  <c r="CE46" i="64"/>
  <c r="C43" i="65"/>
  <c r="X43" i="65" s="1"/>
  <c r="AA46" i="64"/>
  <c r="BE41" i="64"/>
  <c r="BQ41" i="64" s="1"/>
  <c r="O38" i="65"/>
  <c r="AC21" i="64"/>
  <c r="CG21" i="64"/>
  <c r="E18" i="65"/>
  <c r="AC86" i="64"/>
  <c r="E83" i="65"/>
  <c r="CG86" i="64"/>
  <c r="D92" i="65"/>
  <c r="AB95" i="64"/>
  <c r="CF95" i="64"/>
  <c r="BC41" i="64"/>
  <c r="BO41" i="64" s="1"/>
  <c r="M38" i="65"/>
  <c r="Z38" i="65" s="1"/>
  <c r="R38" i="63"/>
  <c r="N40" i="65"/>
  <c r="BD43" i="64"/>
  <c r="BP43" i="64" s="1"/>
  <c r="CH72" i="64"/>
  <c r="F69" i="65"/>
  <c r="AD72" i="64"/>
  <c r="BD25" i="64"/>
  <c r="BP25" i="64" s="1"/>
  <c r="N22" i="65"/>
  <c r="E23" i="65"/>
  <c r="AC26" i="64"/>
  <c r="CG26" i="64"/>
  <c r="CG52" i="64"/>
  <c r="AC52" i="64"/>
  <c r="E49" i="65"/>
  <c r="E60" i="65"/>
  <c r="AC63" i="64"/>
  <c r="CG63" i="64"/>
  <c r="AB78" i="64"/>
  <c r="D75" i="65"/>
  <c r="CF78" i="64"/>
  <c r="G27" i="65"/>
  <c r="AE30" i="64"/>
  <c r="CI30" i="64"/>
  <c r="C64" i="65"/>
  <c r="X64" i="65" s="1"/>
  <c r="AA67" i="64"/>
  <c r="CE67" i="64"/>
  <c r="BC71" i="64"/>
  <c r="BO71" i="64" s="1"/>
  <c r="M68" i="65"/>
  <c r="Z68" i="65" s="1"/>
  <c r="R68" i="63"/>
  <c r="AB24" i="64"/>
  <c r="CF24" i="64"/>
  <c r="D21" i="65"/>
  <c r="E57" i="65"/>
  <c r="AC60" i="64"/>
  <c r="CG60" i="64"/>
  <c r="BE75" i="64"/>
  <c r="BQ75" i="64" s="1"/>
  <c r="O72" i="65"/>
  <c r="O66" i="65"/>
  <c r="BE69" i="64"/>
  <c r="BQ69" i="64" s="1"/>
  <c r="BD34" i="64"/>
  <c r="BP34" i="64" s="1"/>
  <c r="N31" i="65"/>
  <c r="AC29" i="64"/>
  <c r="CG29" i="64"/>
  <c r="E26" i="65"/>
  <c r="BE65" i="64"/>
  <c r="BQ65" i="64" s="1"/>
  <c r="O62" i="65"/>
  <c r="BG102" i="64"/>
  <c r="BS102" i="64" s="1"/>
  <c r="Q99" i="65"/>
  <c r="CG81" i="64"/>
  <c r="E78" i="65"/>
  <c r="AC81" i="64"/>
  <c r="G26" i="65"/>
  <c r="CI29" i="64"/>
  <c r="AE29" i="64"/>
  <c r="F68" i="65"/>
  <c r="AD71" i="64"/>
  <c r="CH71" i="64"/>
  <c r="N28" i="65"/>
  <c r="BD31" i="64"/>
  <c r="BP31" i="64" s="1"/>
  <c r="AB14" i="64"/>
  <c r="CF14" i="64"/>
  <c r="D11" i="65"/>
  <c r="CG89" i="64"/>
  <c r="AC89" i="64"/>
  <c r="E86" i="65"/>
  <c r="CG43" i="64"/>
  <c r="AC43" i="64"/>
  <c r="E40" i="65"/>
  <c r="BD98" i="64"/>
  <c r="BP98" i="64" s="1"/>
  <c r="N95" i="65"/>
  <c r="CI93" i="64"/>
  <c r="AE93" i="64"/>
  <c r="G90" i="65"/>
  <c r="C36" i="65"/>
  <c r="X36" i="65" s="1"/>
  <c r="AA39" i="64"/>
  <c r="CE39" i="64"/>
  <c r="E30" i="65"/>
  <c r="AC33" i="64"/>
  <c r="CG33" i="64"/>
  <c r="CG92" i="64"/>
  <c r="AC92" i="64"/>
  <c r="E89" i="65"/>
  <c r="E75" i="65"/>
  <c r="AC78" i="64"/>
  <c r="CG78" i="64"/>
  <c r="AB99" i="64"/>
  <c r="CF99" i="64"/>
  <c r="D96" i="65"/>
  <c r="G19" i="65"/>
  <c r="CI22" i="64"/>
  <c r="AE22" i="64"/>
  <c r="AD76" i="64"/>
  <c r="CH76" i="64"/>
  <c r="F73" i="65"/>
  <c r="R67" i="63"/>
  <c r="BC70" i="64"/>
  <c r="BO70" i="64" s="1"/>
  <c r="M67" i="65"/>
  <c r="Z67" i="65" s="1"/>
  <c r="CF16" i="64"/>
  <c r="AB16" i="64"/>
  <c r="D13" i="65"/>
  <c r="BE105" i="64"/>
  <c r="BQ105" i="64" s="1"/>
  <c r="O102" i="65"/>
  <c r="CG59" i="64"/>
  <c r="AC59" i="64"/>
  <c r="E56" i="65"/>
  <c r="O93" i="65"/>
  <c r="BE96" i="64"/>
  <c r="BQ96" i="64" s="1"/>
  <c r="BD103" i="64"/>
  <c r="BP103" i="64" s="1"/>
  <c r="N100" i="65"/>
  <c r="AA41" i="64"/>
  <c r="CE41" i="64"/>
  <c r="C38" i="65"/>
  <c r="X38" i="65" s="1"/>
  <c r="CF43" i="64"/>
  <c r="AB43" i="64"/>
  <c r="D40" i="65"/>
  <c r="P69" i="65"/>
  <c r="BF72" i="64"/>
  <c r="BR72" i="64" s="1"/>
  <c r="CF25" i="64"/>
  <c r="AB25" i="64"/>
  <c r="D22" i="65"/>
  <c r="O23" i="65"/>
  <c r="BE26" i="64"/>
  <c r="BQ26" i="64" s="1"/>
  <c r="BE52" i="64"/>
  <c r="BQ52" i="64" s="1"/>
  <c r="O49" i="65"/>
  <c r="O60" i="65"/>
  <c r="BE63" i="64"/>
  <c r="BQ63" i="64" s="1"/>
  <c r="BD78" i="64"/>
  <c r="BP78" i="64" s="1"/>
  <c r="N75" i="65"/>
  <c r="BG30" i="64"/>
  <c r="BS30" i="64" s="1"/>
  <c r="Q27" i="65"/>
  <c r="M64" i="65"/>
  <c r="Z64" i="65" s="1"/>
  <c r="R64" i="63"/>
  <c r="BC67" i="64"/>
  <c r="BO67" i="64" s="1"/>
  <c r="CE71" i="64"/>
  <c r="AA71" i="64"/>
  <c r="C68" i="65"/>
  <c r="X68" i="65" s="1"/>
  <c r="BD24" i="64"/>
  <c r="BP24" i="64" s="1"/>
  <c r="N21" i="65"/>
  <c r="BE60" i="64"/>
  <c r="BQ60" i="64" s="1"/>
  <c r="O57" i="65"/>
  <c r="AC75" i="64"/>
  <c r="CG75" i="64"/>
  <c r="E72" i="65"/>
  <c r="AC69" i="64"/>
  <c r="CG69" i="64"/>
  <c r="E66" i="65"/>
  <c r="Z26" i="67" l="1"/>
  <c r="Z38" i="67"/>
  <c r="AA31" i="67"/>
  <c r="AA45" i="67"/>
  <c r="AA89" i="67"/>
  <c r="X93" i="67"/>
  <c r="AA68" i="67"/>
  <c r="AA95" i="67"/>
  <c r="AA41" i="67"/>
  <c r="AA69" i="67"/>
  <c r="AA55" i="67"/>
  <c r="Z78" i="67"/>
  <c r="Z6" i="67"/>
  <c r="AA47" i="67"/>
  <c r="AA81" i="67"/>
  <c r="Z90" i="67"/>
  <c r="AA97" i="67"/>
  <c r="AA29" i="67"/>
  <c r="X89" i="67"/>
  <c r="AA37" i="67"/>
  <c r="Z58" i="67"/>
  <c r="AA53" i="67"/>
  <c r="Z74" i="67"/>
  <c r="AA101" i="67"/>
  <c r="Z54" i="67"/>
  <c r="Z16" i="67"/>
  <c r="Z34" i="67"/>
  <c r="Z84" i="67"/>
  <c r="AA67" i="67"/>
  <c r="Z24" i="67"/>
  <c r="AA61" i="67"/>
  <c r="Z102" i="67"/>
  <c r="X77" i="67"/>
  <c r="AA74" i="67"/>
  <c r="AA17" i="67"/>
  <c r="Z8" i="67"/>
  <c r="AA59" i="67"/>
  <c r="Z98" i="67"/>
  <c r="AA83" i="67"/>
  <c r="Z72" i="67"/>
  <c r="Z50" i="67"/>
  <c r="X85" i="67"/>
  <c r="Z30" i="67"/>
  <c r="AA63" i="67"/>
  <c r="AA71" i="67"/>
  <c r="AA25" i="67"/>
  <c r="X81" i="67"/>
  <c r="AA57" i="67"/>
  <c r="Z46" i="67"/>
  <c r="Z79" i="67"/>
  <c r="Z70" i="67"/>
  <c r="Z94" i="67"/>
  <c r="Z83" i="67"/>
  <c r="Z81" i="67"/>
  <c r="Z40" i="67"/>
  <c r="AA93" i="67"/>
  <c r="Z86" i="67"/>
  <c r="AA75" i="67"/>
  <c r="AA43" i="67"/>
  <c r="Z56" i="67"/>
  <c r="AA85" i="67"/>
  <c r="Z80" i="67"/>
  <c r="AA49" i="67"/>
  <c r="AA5" i="67"/>
  <c r="AA21" i="67"/>
  <c r="AA9" i="67"/>
  <c r="Z47" i="67"/>
  <c r="AA72" i="67"/>
  <c r="Z88" i="67"/>
  <c r="Z51" i="67"/>
  <c r="Z12" i="67"/>
  <c r="AA66" i="67"/>
  <c r="X97" i="67"/>
  <c r="Z45" i="67"/>
  <c r="AA35" i="67"/>
  <c r="Z62" i="67"/>
  <c r="AA39" i="67"/>
  <c r="AA51" i="67"/>
  <c r="Z44" i="67"/>
  <c r="Z20" i="67"/>
  <c r="X101" i="67"/>
  <c r="AA79" i="67"/>
  <c r="Z42" i="67"/>
  <c r="Z48" i="67"/>
  <c r="AA64" i="67"/>
  <c r="AA70" i="67"/>
  <c r="AA77" i="67"/>
  <c r="Z66" i="67"/>
  <c r="AA65" i="67"/>
  <c r="Z85" i="67"/>
  <c r="AA13" i="67"/>
  <c r="Z49" i="67"/>
  <c r="Z53" i="67"/>
  <c r="Z82" i="67"/>
  <c r="AA73" i="67"/>
  <c r="Z52" i="67"/>
  <c r="AA11" i="67"/>
  <c r="Z104" i="67"/>
  <c r="Z104" i="63" s="1"/>
  <c r="J104" i="63" s="1"/>
  <c r="P104" i="65" s="1"/>
  <c r="Z22" i="67"/>
  <c r="W23" i="67"/>
  <c r="W8" i="67"/>
  <c r="W86" i="67"/>
  <c r="W78" i="67"/>
  <c r="X53" i="67"/>
  <c r="X49" i="67"/>
  <c r="F27" i="67"/>
  <c r="W16" i="67"/>
  <c r="W12" i="67"/>
  <c r="W85" i="67"/>
  <c r="W75" i="67"/>
  <c r="X57" i="67"/>
  <c r="X56" i="67"/>
  <c r="G27" i="67"/>
  <c r="W22" i="67"/>
  <c r="W14" i="67"/>
  <c r="W5" i="67"/>
  <c r="V5" i="62" s="1"/>
  <c r="W79" i="67"/>
  <c r="X50" i="67"/>
  <c r="W13" i="67"/>
  <c r="W11" i="67"/>
  <c r="W18" i="67"/>
  <c r="W83" i="67"/>
  <c r="X54" i="67"/>
  <c r="W6" i="67"/>
  <c r="W20" i="67"/>
  <c r="W9" i="67"/>
  <c r="W80" i="67"/>
  <c r="X51" i="67"/>
  <c r="W19" i="67"/>
  <c r="W17" i="67"/>
  <c r="X82" i="67"/>
  <c r="W76" i="67"/>
  <c r="W84" i="67"/>
  <c r="X48" i="67"/>
  <c r="E27" i="67"/>
  <c r="W10" i="67"/>
  <c r="W15" i="67"/>
  <c r="X83" i="67"/>
  <c r="W77" i="67"/>
  <c r="W81" i="67"/>
  <c r="X55" i="67"/>
  <c r="H27" i="67"/>
  <c r="Z93" i="67"/>
  <c r="W7" i="67"/>
  <c r="W21" i="67"/>
  <c r="X84" i="67"/>
  <c r="W74" i="67"/>
  <c r="W82" i="67"/>
  <c r="X52" i="67"/>
  <c r="I27" i="67"/>
  <c r="Z99" i="67"/>
  <c r="Z19" i="67"/>
  <c r="X71" i="67"/>
  <c r="Z41" i="67"/>
  <c r="AA46" i="67"/>
  <c r="AA62" i="67"/>
  <c r="W44" i="67"/>
  <c r="X62" i="67"/>
  <c r="Z100" i="67"/>
  <c r="Z97" i="67"/>
  <c r="Z31" i="67"/>
  <c r="X68" i="67"/>
  <c r="Z43" i="67"/>
  <c r="AA38" i="67"/>
  <c r="W48" i="67"/>
  <c r="X59" i="67"/>
  <c r="Z92" i="67"/>
  <c r="Z25" i="67"/>
  <c r="Z28" i="67"/>
  <c r="X72" i="67"/>
  <c r="Z39" i="67"/>
  <c r="AA76" i="67"/>
  <c r="W45" i="67"/>
  <c r="X63" i="67"/>
  <c r="Z101" i="67"/>
  <c r="Z18" i="67"/>
  <c r="Z27" i="67"/>
  <c r="X65" i="67"/>
  <c r="AA82" i="67"/>
  <c r="W52" i="67"/>
  <c r="AA54" i="67"/>
  <c r="Z87" i="67"/>
  <c r="Z29" i="67"/>
  <c r="Z17" i="67"/>
  <c r="Z77" i="67"/>
  <c r="X69" i="67"/>
  <c r="AA80" i="67"/>
  <c r="W49" i="67"/>
  <c r="Z103" i="67"/>
  <c r="Z21" i="67"/>
  <c r="Z76" i="67"/>
  <c r="X73" i="67"/>
  <c r="AA52" i="67"/>
  <c r="AA44" i="67"/>
  <c r="AA60" i="67"/>
  <c r="AA78" i="67"/>
  <c r="W53" i="67"/>
  <c r="X60" i="67"/>
  <c r="Z89" i="67"/>
  <c r="Z91" i="67"/>
  <c r="Z23" i="67"/>
  <c r="X67" i="67"/>
  <c r="X66" i="67"/>
  <c r="AA50" i="67"/>
  <c r="AA42" i="67"/>
  <c r="AA58" i="67"/>
  <c r="W47" i="67"/>
  <c r="W46" i="67"/>
  <c r="X61" i="67"/>
  <c r="Z96" i="67"/>
  <c r="Z95" i="67"/>
  <c r="Z15" i="67"/>
  <c r="X64" i="67"/>
  <c r="X70" i="67"/>
  <c r="AA48" i="67"/>
  <c r="AA40" i="67"/>
  <c r="AA56" i="67"/>
  <c r="W51" i="67"/>
  <c r="W50" i="67"/>
  <c r="X58" i="67"/>
  <c r="AN83" i="62"/>
  <c r="AN147" i="62"/>
  <c r="AN23" i="62"/>
  <c r="AN157" i="62"/>
  <c r="AN149" i="62"/>
  <c r="AN144" i="62"/>
  <c r="AN18" i="62"/>
  <c r="AN109" i="62"/>
  <c r="AN74" i="62"/>
  <c r="AN112" i="62"/>
  <c r="AN116" i="62"/>
  <c r="AN80" i="62"/>
  <c r="AN33" i="62"/>
  <c r="AN69" i="62"/>
  <c r="AN65" i="62"/>
  <c r="AN51" i="62"/>
  <c r="AN77" i="62"/>
  <c r="AN159" i="62"/>
  <c r="AN57" i="62"/>
  <c r="AN42" i="62"/>
  <c r="AN121" i="62"/>
  <c r="AN92" i="62"/>
  <c r="AN53" i="62"/>
  <c r="AN115" i="62"/>
  <c r="AN119" i="62"/>
  <c r="AN93" i="62"/>
  <c r="AN163" i="62"/>
  <c r="AN145" i="62"/>
  <c r="AN141" i="62"/>
  <c r="AN90" i="62"/>
  <c r="AN41" i="62"/>
  <c r="AN56" i="62"/>
  <c r="AN91" i="62"/>
  <c r="AN95" i="62"/>
  <c r="AN22" i="62"/>
  <c r="AN72" i="62"/>
  <c r="AN75" i="62"/>
  <c r="AN79" i="62"/>
  <c r="AN146" i="62"/>
  <c r="AN117" i="62"/>
  <c r="AN64" i="62"/>
  <c r="AN105" i="62"/>
  <c r="AN162" i="62"/>
  <c r="AN9" i="62"/>
  <c r="AN101" i="62"/>
  <c r="AN46" i="62"/>
  <c r="AN153" i="62"/>
  <c r="AN60" i="62"/>
  <c r="AN111" i="62"/>
  <c r="AN30" i="62"/>
  <c r="AN123" i="62"/>
  <c r="AN160" i="62"/>
  <c r="AN136" i="62"/>
  <c r="AN138" i="62"/>
  <c r="AN37" i="62"/>
  <c r="AN100" i="62"/>
  <c r="AN98" i="62"/>
  <c r="AN87" i="62"/>
  <c r="AN84" i="62"/>
  <c r="AN67" i="62"/>
  <c r="AN120" i="62"/>
  <c r="AN104" i="62"/>
  <c r="AN8" i="62"/>
  <c r="AN76" i="62"/>
  <c r="AN78" i="62"/>
  <c r="AN132" i="62"/>
  <c r="AN27" i="62"/>
  <c r="AN63" i="62"/>
  <c r="AN164" i="62"/>
  <c r="AN38" i="62"/>
  <c r="AN102" i="62"/>
  <c r="AN127" i="62"/>
  <c r="AN66" i="62"/>
  <c r="AN125" i="62"/>
  <c r="AN40" i="62"/>
  <c r="AN139" i="62"/>
  <c r="AN68" i="62"/>
  <c r="AN124" i="62"/>
  <c r="AN143" i="62"/>
  <c r="AN150" i="62"/>
  <c r="AN135" i="62"/>
  <c r="AN5" i="62"/>
  <c r="AN81" i="62"/>
  <c r="AN15" i="62"/>
  <c r="AN52" i="62"/>
  <c r="AN70" i="62"/>
  <c r="AN58" i="62"/>
  <c r="AN12" i="62"/>
  <c r="AN107" i="62"/>
  <c r="AN7" i="62"/>
  <c r="AN156" i="62"/>
  <c r="AN113" i="62"/>
  <c r="AN31" i="62"/>
  <c r="AN133" i="62"/>
  <c r="AN89" i="62"/>
  <c r="AN62" i="62"/>
  <c r="AN97" i="62"/>
  <c r="AN54" i="62"/>
  <c r="AN96" i="62"/>
  <c r="AN103" i="62"/>
  <c r="AN11" i="62"/>
  <c r="AN88" i="62"/>
  <c r="AN142" i="62"/>
  <c r="AN152" i="62"/>
  <c r="AN137" i="62"/>
  <c r="AN130" i="62"/>
  <c r="AN39" i="62"/>
  <c r="AN43" i="62"/>
  <c r="AN29" i="62"/>
  <c r="AN32" i="62"/>
  <c r="AN108" i="62"/>
  <c r="AN34" i="62"/>
  <c r="AN36" i="62"/>
  <c r="AN35" i="62"/>
  <c r="AN50" i="62"/>
  <c r="AN21" i="62"/>
  <c r="AN128" i="62"/>
  <c r="AN24" i="62"/>
  <c r="AN154" i="62"/>
  <c r="AN14" i="62"/>
  <c r="AN19" i="62"/>
  <c r="AN151" i="62"/>
  <c r="AN55" i="62"/>
  <c r="AN25" i="62"/>
  <c r="AN106" i="62"/>
  <c r="AN158" i="62"/>
  <c r="AN161" i="62"/>
  <c r="AN131" i="62"/>
  <c r="AN126" i="62"/>
  <c r="AN86" i="62"/>
  <c r="AN110" i="62"/>
  <c r="AN47" i="62"/>
  <c r="AN49" i="62"/>
  <c r="AN16" i="62"/>
  <c r="AN118" i="62"/>
  <c r="AN82" i="62"/>
  <c r="AN73" i="62"/>
  <c r="AN61" i="62"/>
  <c r="AN10" i="62"/>
  <c r="AN114" i="62"/>
  <c r="AN45" i="62"/>
  <c r="AN155" i="62"/>
  <c r="AN140" i="62"/>
  <c r="AN129" i="62"/>
  <c r="AN59" i="62"/>
  <c r="AN85" i="62"/>
  <c r="AN44" i="62"/>
  <c r="AN99" i="62"/>
  <c r="AN13" i="62"/>
  <c r="AN48" i="62"/>
  <c r="AN17" i="62"/>
  <c r="AN26" i="62"/>
  <c r="AN94" i="62"/>
  <c r="AN20" i="62"/>
  <c r="AN134" i="62"/>
  <c r="AN122" i="62"/>
  <c r="AN71" i="62"/>
  <c r="AN6" i="62"/>
  <c r="AN148" i="62"/>
  <c r="AN28" i="62"/>
  <c r="AO126" i="62" l="1"/>
  <c r="AO128" i="62"/>
  <c r="AO130" i="62"/>
  <c r="AO132" i="62"/>
  <c r="AO135" i="62"/>
  <c r="AO138" i="62"/>
  <c r="AO141" i="62"/>
  <c r="AO144" i="62"/>
  <c r="AO147" i="62"/>
  <c r="AO125" i="62"/>
  <c r="AO127" i="62"/>
  <c r="AO129" i="62"/>
  <c r="AO131" i="62"/>
  <c r="AO133" i="62"/>
  <c r="AO137" i="62"/>
  <c r="AO146" i="62"/>
  <c r="AO150" i="62"/>
  <c r="AO136" i="62"/>
  <c r="AO145" i="62"/>
  <c r="AO149" i="62"/>
  <c r="AO139" i="62"/>
  <c r="AO153" i="62"/>
  <c r="AO134" i="62"/>
  <c r="AO140" i="62"/>
  <c r="AO161" i="62"/>
  <c r="AO164" i="62"/>
  <c r="AO152" i="62"/>
  <c r="AO156" i="62"/>
  <c r="AO143" i="62"/>
  <c r="AO160" i="62"/>
  <c r="AO163" i="62"/>
  <c r="AO157" i="62"/>
  <c r="AO148" i="62"/>
  <c r="AO151" i="62"/>
  <c r="AO154" i="62"/>
  <c r="AO155" i="62"/>
  <c r="AO158" i="62"/>
  <c r="AO162" i="62"/>
  <c r="AO142" i="62"/>
  <c r="AO159" i="62"/>
  <c r="AO124" i="62"/>
  <c r="AO123" i="62"/>
  <c r="AO112" i="62"/>
  <c r="AO38" i="62"/>
  <c r="AO37" i="62"/>
  <c r="AO14" i="62"/>
  <c r="AO41" i="62"/>
  <c r="AO106" i="62"/>
  <c r="AO15" i="62"/>
  <c r="AO74" i="62"/>
  <c r="AO54" i="62"/>
  <c r="AO119" i="62"/>
  <c r="AO117" i="62"/>
  <c r="AO103" i="62"/>
  <c r="AO120" i="62"/>
  <c r="AO67" i="62"/>
  <c r="AO22" i="62"/>
  <c r="AO35" i="62"/>
  <c r="AO84" i="62"/>
  <c r="AO104" i="62"/>
  <c r="AO95" i="62"/>
  <c r="AO19" i="62"/>
  <c r="AO46" i="62"/>
  <c r="AO27" i="62"/>
  <c r="AO110" i="62"/>
  <c r="AO118" i="62"/>
  <c r="AO29" i="62"/>
  <c r="AO61" i="62"/>
  <c r="AO59" i="62"/>
  <c r="AO72" i="62"/>
  <c r="AO58" i="62"/>
  <c r="AO79" i="62"/>
  <c r="AO33" i="62"/>
  <c r="AO69" i="62"/>
  <c r="AO122" i="62"/>
  <c r="AO109" i="62"/>
  <c r="AO107" i="62"/>
  <c r="AO86" i="62"/>
  <c r="AO93" i="62"/>
  <c r="AO80" i="62"/>
  <c r="AO39" i="62"/>
  <c r="AO64" i="62"/>
  <c r="AO73" i="62"/>
  <c r="AO76" i="62"/>
  <c r="AO116" i="62"/>
  <c r="AO13" i="62"/>
  <c r="AO105" i="62"/>
  <c r="AO32" i="62"/>
  <c r="AO90" i="62"/>
  <c r="AO7" i="62"/>
  <c r="AO97" i="62"/>
  <c r="AO65" i="62"/>
  <c r="AO17" i="62"/>
  <c r="AO28" i="62"/>
  <c r="AO121" i="62"/>
  <c r="AO44" i="62"/>
  <c r="AO55" i="62"/>
  <c r="AO36" i="62"/>
  <c r="AO71" i="62"/>
  <c r="AO51" i="62"/>
  <c r="AO53" i="62"/>
  <c r="AO43" i="62"/>
  <c r="AO113" i="62"/>
  <c r="AO91" i="62"/>
  <c r="AO34" i="62"/>
  <c r="AO11" i="62"/>
  <c r="AO81" i="62"/>
  <c r="AO88" i="62"/>
  <c r="AO108" i="62"/>
  <c r="AO20" i="62"/>
  <c r="AO30" i="62"/>
  <c r="AO40" i="62"/>
  <c r="AO96" i="62"/>
  <c r="AO5" i="62"/>
  <c r="AO42" i="62"/>
  <c r="AO63" i="62"/>
  <c r="AO9" i="62"/>
  <c r="AO100" i="62"/>
  <c r="AO57" i="62"/>
  <c r="AO70" i="62"/>
  <c r="AO111" i="62"/>
  <c r="AO66" i="62"/>
  <c r="AO47" i="62"/>
  <c r="AO24" i="62"/>
  <c r="AO12" i="62"/>
  <c r="AO25" i="62"/>
  <c r="AO60" i="62"/>
  <c r="AO89" i="62"/>
  <c r="AO115" i="62"/>
  <c r="AO87" i="62"/>
  <c r="AO85" i="62"/>
  <c r="AO68" i="62"/>
  <c r="AO75" i="62"/>
  <c r="AO101" i="62"/>
  <c r="AO52" i="62"/>
  <c r="AO114" i="62"/>
  <c r="AO92" i="62"/>
  <c r="AO16" i="62"/>
  <c r="AO98" i="62"/>
  <c r="AO78" i="62"/>
  <c r="AO21" i="62"/>
  <c r="AO77" i="62"/>
  <c r="AO48" i="62"/>
  <c r="AO94" i="62"/>
  <c r="AO49" i="62"/>
  <c r="AO50" i="62"/>
  <c r="AO23" i="62"/>
  <c r="AO8" i="62"/>
  <c r="AO10" i="62"/>
  <c r="AO56" i="62"/>
  <c r="AO102" i="62"/>
  <c r="AO83" i="62"/>
  <c r="AO6" i="62"/>
  <c r="AO82" i="62"/>
  <c r="AO18" i="62"/>
  <c r="AO31" i="62"/>
  <c r="AO99" i="62"/>
  <c r="AO62" i="62"/>
  <c r="AO26" i="62"/>
  <c r="AO45" i="62"/>
  <c r="AA40" i="63"/>
  <c r="K40" i="63" s="1"/>
  <c r="Z40" i="62"/>
  <c r="J40" i="62" s="1"/>
  <c r="W46" i="63"/>
  <c r="G46" i="63" s="1"/>
  <c r="V46" i="62"/>
  <c r="F46" i="62" s="1"/>
  <c r="Z91" i="63"/>
  <c r="J91" i="63" s="1"/>
  <c r="Y91" i="62"/>
  <c r="I91" i="62" s="1"/>
  <c r="X73" i="63"/>
  <c r="H73" i="63" s="1"/>
  <c r="W73" i="62"/>
  <c r="G73" i="62" s="1"/>
  <c r="Z17" i="63"/>
  <c r="J17" i="63" s="1"/>
  <c r="Y17" i="62"/>
  <c r="I17" i="62" s="1"/>
  <c r="Y18" i="62"/>
  <c r="I18" i="62" s="1"/>
  <c r="Z18" i="63"/>
  <c r="J18" i="63" s="1"/>
  <c r="Z25" i="63"/>
  <c r="J25" i="63" s="1"/>
  <c r="Y25" i="62"/>
  <c r="I25" i="62" s="1"/>
  <c r="Y97" i="62"/>
  <c r="I97" i="62" s="1"/>
  <c r="Z97" i="63"/>
  <c r="J97" i="63" s="1"/>
  <c r="Y19" i="62"/>
  <c r="I19" i="62" s="1"/>
  <c r="Z19" i="63"/>
  <c r="J19" i="63" s="1"/>
  <c r="V7" i="62"/>
  <c r="F7" i="62" s="1"/>
  <c r="W7" i="63"/>
  <c r="G7" i="63" s="1"/>
  <c r="W10" i="63"/>
  <c r="G10" i="63" s="1"/>
  <c r="V10" i="62"/>
  <c r="F10" i="62" s="1"/>
  <c r="W51" i="62"/>
  <c r="G51" i="62" s="1"/>
  <c r="X51" i="63"/>
  <c r="H51" i="63" s="1"/>
  <c r="W11" i="63"/>
  <c r="G11" i="63" s="1"/>
  <c r="V11" i="62"/>
  <c r="F11" i="62" s="1"/>
  <c r="W56" i="62"/>
  <c r="G56" i="62" s="1"/>
  <c r="X56" i="63"/>
  <c r="H56" i="63" s="1"/>
  <c r="W53" i="62"/>
  <c r="G53" i="62" s="1"/>
  <c r="X53" i="63"/>
  <c r="H53" i="63" s="1"/>
  <c r="Y52" i="62"/>
  <c r="I52" i="62" s="1"/>
  <c r="Z52" i="63"/>
  <c r="J52" i="63" s="1"/>
  <c r="Y66" i="62"/>
  <c r="I66" i="62" s="1"/>
  <c r="Z66" i="63"/>
  <c r="J66" i="63" s="1"/>
  <c r="Z20" i="63"/>
  <c r="J20" i="63" s="1"/>
  <c r="Y20" i="62"/>
  <c r="I20" i="62" s="1"/>
  <c r="Z66" i="62"/>
  <c r="J66" i="62" s="1"/>
  <c r="AA66" i="63"/>
  <c r="K66" i="63" s="1"/>
  <c r="AA5" i="63"/>
  <c r="K5" i="63" s="1"/>
  <c r="Z5" i="62"/>
  <c r="J5" i="62" s="1"/>
  <c r="Z93" i="62"/>
  <c r="J93" i="62" s="1"/>
  <c r="AA93" i="63"/>
  <c r="K93" i="63" s="1"/>
  <c r="AA57" i="63"/>
  <c r="K57" i="63" s="1"/>
  <c r="Z57" i="62"/>
  <c r="J57" i="62" s="1"/>
  <c r="Y72" i="62"/>
  <c r="I72" i="62" s="1"/>
  <c r="Z72" i="63"/>
  <c r="J72" i="63" s="1"/>
  <c r="Z102" i="63"/>
  <c r="J102" i="63" s="1"/>
  <c r="Y102" i="62"/>
  <c r="I102" i="62" s="1"/>
  <c r="AA101" i="63"/>
  <c r="K101" i="63" s="1"/>
  <c r="Z101" i="62"/>
  <c r="J101" i="62" s="1"/>
  <c r="Y90" i="62"/>
  <c r="I90" i="62" s="1"/>
  <c r="Z90" i="63"/>
  <c r="J90" i="63" s="1"/>
  <c r="Z95" i="62"/>
  <c r="J95" i="62" s="1"/>
  <c r="AA95" i="63"/>
  <c r="K95" i="63" s="1"/>
  <c r="Z48" i="62"/>
  <c r="J48" i="62" s="1"/>
  <c r="AA48" i="63"/>
  <c r="K48" i="63" s="1"/>
  <c r="V47" i="62"/>
  <c r="F47" i="62" s="1"/>
  <c r="W47" i="63"/>
  <c r="G47" i="63" s="1"/>
  <c r="Z89" i="63"/>
  <c r="J89" i="63" s="1"/>
  <c r="Y89" i="62"/>
  <c r="I89" i="62" s="1"/>
  <c r="Y76" i="62"/>
  <c r="I76" i="62" s="1"/>
  <c r="Z76" i="63"/>
  <c r="J76" i="63" s="1"/>
  <c r="Z29" i="63"/>
  <c r="J29" i="63" s="1"/>
  <c r="Y29" i="62"/>
  <c r="I29" i="62" s="1"/>
  <c r="Z101" i="63"/>
  <c r="J101" i="63" s="1"/>
  <c r="Y101" i="62"/>
  <c r="I101" i="62" s="1"/>
  <c r="Z92" i="63"/>
  <c r="J92" i="63" s="1"/>
  <c r="Y92" i="62"/>
  <c r="I92" i="62" s="1"/>
  <c r="Y100" i="62"/>
  <c r="I100" i="62" s="1"/>
  <c r="Z100" i="63"/>
  <c r="J100" i="63" s="1"/>
  <c r="Y99" i="62"/>
  <c r="I99" i="62" s="1"/>
  <c r="Z99" i="63"/>
  <c r="J99" i="63" s="1"/>
  <c r="Z93" i="63"/>
  <c r="J93" i="63" s="1"/>
  <c r="Y93" i="62"/>
  <c r="I93" i="62" s="1"/>
  <c r="W80" i="63"/>
  <c r="G80" i="63" s="1"/>
  <c r="V80" i="62"/>
  <c r="F80" i="62" s="1"/>
  <c r="W13" i="63"/>
  <c r="G13" i="63" s="1"/>
  <c r="V13" i="62"/>
  <c r="F13" i="62" s="1"/>
  <c r="W57" i="62"/>
  <c r="G57" i="62" s="1"/>
  <c r="X57" i="63"/>
  <c r="H57" i="63" s="1"/>
  <c r="W78" i="63"/>
  <c r="G78" i="63" s="1"/>
  <c r="V78" i="62"/>
  <c r="F78" i="62" s="1"/>
  <c r="Z73" i="62"/>
  <c r="J73" i="62" s="1"/>
  <c r="AA73" i="63"/>
  <c r="K73" i="63" s="1"/>
  <c r="AA77" i="63"/>
  <c r="K77" i="63" s="1"/>
  <c r="Z77" i="62"/>
  <c r="J77" i="62" s="1"/>
  <c r="Y44" i="62"/>
  <c r="I44" i="62" s="1"/>
  <c r="Z44" i="63"/>
  <c r="J44" i="63" s="1"/>
  <c r="Z12" i="63"/>
  <c r="J12" i="63" s="1"/>
  <c r="Y12" i="62"/>
  <c r="I12" i="62" s="1"/>
  <c r="AA49" i="63"/>
  <c r="K49" i="63" s="1"/>
  <c r="Z49" i="62"/>
  <c r="J49" i="62" s="1"/>
  <c r="Z40" i="63"/>
  <c r="J40" i="63" s="1"/>
  <c r="Y40" i="62"/>
  <c r="I40" i="62" s="1"/>
  <c r="W81" i="62"/>
  <c r="G81" i="62" s="1"/>
  <c r="X81" i="63"/>
  <c r="H81" i="63" s="1"/>
  <c r="AA83" i="63"/>
  <c r="K83" i="63" s="1"/>
  <c r="Z83" i="62"/>
  <c r="J83" i="62" s="1"/>
  <c r="AA61" i="63"/>
  <c r="K61" i="63" s="1"/>
  <c r="Z61" i="62"/>
  <c r="J61" i="62" s="1"/>
  <c r="Z74" i="63"/>
  <c r="J74" i="63" s="1"/>
  <c r="Y74" i="62"/>
  <c r="I74" i="62" s="1"/>
  <c r="AA81" i="63"/>
  <c r="K81" i="63" s="1"/>
  <c r="Z81" i="62"/>
  <c r="J81" i="62" s="1"/>
  <c r="AA68" i="63"/>
  <c r="K68" i="63" s="1"/>
  <c r="Z68" i="62"/>
  <c r="J68" i="62" s="1"/>
  <c r="X70" i="63"/>
  <c r="H70" i="63" s="1"/>
  <c r="W70" i="62"/>
  <c r="G70" i="62" s="1"/>
  <c r="AA58" i="63"/>
  <c r="K58" i="63" s="1"/>
  <c r="Z58" i="62"/>
  <c r="J58" i="62" s="1"/>
  <c r="X60" i="63"/>
  <c r="H60" i="63" s="1"/>
  <c r="W60" i="62"/>
  <c r="G60" i="62" s="1"/>
  <c r="Z21" i="63"/>
  <c r="J21" i="63" s="1"/>
  <c r="Y21" i="62"/>
  <c r="I21" i="62" s="1"/>
  <c r="Z87" i="63"/>
  <c r="J87" i="63" s="1"/>
  <c r="Y87" i="62"/>
  <c r="I87" i="62" s="1"/>
  <c r="W63" i="62"/>
  <c r="G63" i="62" s="1"/>
  <c r="X63" i="63"/>
  <c r="H63" i="63" s="1"/>
  <c r="W59" i="62"/>
  <c r="G59" i="62" s="1"/>
  <c r="X59" i="63"/>
  <c r="H59" i="63" s="1"/>
  <c r="W62" i="62"/>
  <c r="G62" i="62" s="1"/>
  <c r="X62" i="63"/>
  <c r="H62" i="63" s="1"/>
  <c r="X48" i="63"/>
  <c r="H48" i="63" s="1"/>
  <c r="W48" i="62"/>
  <c r="G48" i="62" s="1"/>
  <c r="W9" i="63"/>
  <c r="G9" i="63" s="1"/>
  <c r="V9" i="62"/>
  <c r="F9" i="62" s="1"/>
  <c r="X50" i="63"/>
  <c r="H50" i="63" s="1"/>
  <c r="W50" i="62"/>
  <c r="G50" i="62" s="1"/>
  <c r="V75" i="62"/>
  <c r="F75" i="62" s="1"/>
  <c r="W75" i="63"/>
  <c r="G75" i="63" s="1"/>
  <c r="V86" i="62"/>
  <c r="F86" i="62" s="1"/>
  <c r="W86" i="63"/>
  <c r="G86" i="63" s="1"/>
  <c r="Z82" i="63"/>
  <c r="J82" i="63" s="1"/>
  <c r="Y82" i="62"/>
  <c r="I82" i="62" s="1"/>
  <c r="AA70" i="63"/>
  <c r="K70" i="63" s="1"/>
  <c r="Z70" i="62"/>
  <c r="J70" i="62" s="1"/>
  <c r="AA51" i="63"/>
  <c r="K51" i="63" s="1"/>
  <c r="Z51" i="62"/>
  <c r="J51" i="62" s="1"/>
  <c r="Z51" i="63"/>
  <c r="J51" i="63" s="1"/>
  <c r="Y51" i="62"/>
  <c r="I51" i="62" s="1"/>
  <c r="Y80" i="62"/>
  <c r="I80" i="62" s="1"/>
  <c r="Z80" i="63"/>
  <c r="J80" i="63" s="1"/>
  <c r="Z81" i="63"/>
  <c r="J81" i="63" s="1"/>
  <c r="Y81" i="62"/>
  <c r="I81" i="62" s="1"/>
  <c r="Z25" i="62"/>
  <c r="J25" i="62" s="1"/>
  <c r="AA25" i="63"/>
  <c r="K25" i="63" s="1"/>
  <c r="Z98" i="63"/>
  <c r="J98" i="63" s="1"/>
  <c r="Y98" i="62"/>
  <c r="I98" i="62" s="1"/>
  <c r="Y24" i="62"/>
  <c r="I24" i="62" s="1"/>
  <c r="Z24" i="63"/>
  <c r="J24" i="63" s="1"/>
  <c r="Z53" i="62"/>
  <c r="J53" i="62" s="1"/>
  <c r="AA53" i="63"/>
  <c r="K53" i="63" s="1"/>
  <c r="AA47" i="63"/>
  <c r="K47" i="63" s="1"/>
  <c r="Z47" i="62"/>
  <c r="J47" i="62" s="1"/>
  <c r="X93" i="63"/>
  <c r="H93" i="63" s="1"/>
  <c r="W93" i="62"/>
  <c r="G93" i="62" s="1"/>
  <c r="W64" i="62"/>
  <c r="G64" i="62" s="1"/>
  <c r="X64" i="63"/>
  <c r="H64" i="63" s="1"/>
  <c r="Z42" i="62"/>
  <c r="J42" i="62" s="1"/>
  <c r="AA42" i="63"/>
  <c r="K42" i="63" s="1"/>
  <c r="V53" i="62"/>
  <c r="F53" i="62" s="1"/>
  <c r="W53" i="63"/>
  <c r="G53" i="63" s="1"/>
  <c r="Y103" i="62"/>
  <c r="I103" i="62" s="1"/>
  <c r="Z103" i="63"/>
  <c r="J103" i="63" s="1"/>
  <c r="Z54" i="62"/>
  <c r="J54" i="62" s="1"/>
  <c r="AA54" i="63"/>
  <c r="K54" i="63" s="1"/>
  <c r="W45" i="63"/>
  <c r="G45" i="63" s="1"/>
  <c r="V45" i="62"/>
  <c r="F45" i="62" s="1"/>
  <c r="W48" i="63"/>
  <c r="G48" i="63" s="1"/>
  <c r="V48" i="62"/>
  <c r="F48" i="62" s="1"/>
  <c r="W44" i="63"/>
  <c r="G44" i="63" s="1"/>
  <c r="V44" i="62"/>
  <c r="F44" i="62" s="1"/>
  <c r="X52" i="63"/>
  <c r="H52" i="63" s="1"/>
  <c r="W52" i="62"/>
  <c r="G52" i="62" s="1"/>
  <c r="X55" i="63"/>
  <c r="H55" i="63" s="1"/>
  <c r="W55" i="62"/>
  <c r="G55" i="62" s="1"/>
  <c r="W84" i="63"/>
  <c r="G84" i="63" s="1"/>
  <c r="V84" i="62"/>
  <c r="F84" i="62" s="1"/>
  <c r="V20" i="62"/>
  <c r="F20" i="62" s="1"/>
  <c r="W20" i="63"/>
  <c r="G20" i="63" s="1"/>
  <c r="V79" i="62"/>
  <c r="F79" i="62" s="1"/>
  <c r="W79" i="63"/>
  <c r="G79" i="63" s="1"/>
  <c r="W85" i="63"/>
  <c r="G85" i="63" s="1"/>
  <c r="V85" i="62"/>
  <c r="F85" i="62" s="1"/>
  <c r="V8" i="62"/>
  <c r="F8" i="62" s="1"/>
  <c r="W8" i="63"/>
  <c r="G8" i="63" s="1"/>
  <c r="Y53" i="62"/>
  <c r="I53" i="62" s="1"/>
  <c r="Z53" i="63"/>
  <c r="J53" i="63" s="1"/>
  <c r="AA64" i="63"/>
  <c r="K64" i="63" s="1"/>
  <c r="Z64" i="62"/>
  <c r="J64" i="62" s="1"/>
  <c r="AA39" i="63"/>
  <c r="K39" i="63" s="1"/>
  <c r="Z39" i="62"/>
  <c r="J39" i="62" s="1"/>
  <c r="Z88" i="63"/>
  <c r="J88" i="63" s="1"/>
  <c r="Y88" i="62"/>
  <c r="I88" i="62" s="1"/>
  <c r="Z85" i="62"/>
  <c r="J85" i="62" s="1"/>
  <c r="AA85" i="63"/>
  <c r="K85" i="63" s="1"/>
  <c r="Z83" i="63"/>
  <c r="J83" i="63" s="1"/>
  <c r="Y83" i="62"/>
  <c r="I83" i="62" s="1"/>
  <c r="AA71" i="63"/>
  <c r="K71" i="63" s="1"/>
  <c r="Z71" i="62"/>
  <c r="J71" i="62" s="1"/>
  <c r="AA59" i="63"/>
  <c r="K59" i="63" s="1"/>
  <c r="Z59" i="62"/>
  <c r="J59" i="62" s="1"/>
  <c r="AA67" i="63"/>
  <c r="K67" i="63" s="1"/>
  <c r="Z67" i="62"/>
  <c r="J67" i="62" s="1"/>
  <c r="Y58" i="62"/>
  <c r="I58" i="62" s="1"/>
  <c r="Z58" i="63"/>
  <c r="J58" i="63" s="1"/>
  <c r="Z6" i="63"/>
  <c r="J6" i="63" s="1"/>
  <c r="Y6" i="62"/>
  <c r="I6" i="62" s="1"/>
  <c r="AA89" i="63"/>
  <c r="K89" i="63" s="1"/>
  <c r="Z89" i="62"/>
  <c r="J89" i="62" s="1"/>
  <c r="X58" i="63"/>
  <c r="H58" i="63" s="1"/>
  <c r="W58" i="62"/>
  <c r="G58" i="62" s="1"/>
  <c r="Z15" i="63"/>
  <c r="J15" i="63" s="1"/>
  <c r="Y15" i="62"/>
  <c r="I15" i="62" s="1"/>
  <c r="AA50" i="63"/>
  <c r="K50" i="63" s="1"/>
  <c r="Z50" i="62"/>
  <c r="J50" i="62" s="1"/>
  <c r="Z78" i="62"/>
  <c r="J78" i="62" s="1"/>
  <c r="AA78" i="63"/>
  <c r="K78" i="63" s="1"/>
  <c r="W49" i="63"/>
  <c r="G49" i="63" s="1"/>
  <c r="V49" i="62"/>
  <c r="F49" i="62" s="1"/>
  <c r="V52" i="62"/>
  <c r="F52" i="62" s="1"/>
  <c r="W52" i="63"/>
  <c r="G52" i="63" s="1"/>
  <c r="AA76" i="63"/>
  <c r="K76" i="63" s="1"/>
  <c r="Z76" i="62"/>
  <c r="J76" i="62" s="1"/>
  <c r="AA38" i="63"/>
  <c r="K38" i="63" s="1"/>
  <c r="Z38" i="62"/>
  <c r="J38" i="62" s="1"/>
  <c r="AA62" i="63"/>
  <c r="K62" i="63" s="1"/>
  <c r="Z62" i="62"/>
  <c r="J62" i="62" s="1"/>
  <c r="W82" i="63"/>
  <c r="G82" i="63" s="1"/>
  <c r="V82" i="62"/>
  <c r="F82" i="62" s="1"/>
  <c r="V81" i="62"/>
  <c r="F81" i="62" s="1"/>
  <c r="W81" i="63"/>
  <c r="G81" i="63" s="1"/>
  <c r="V76" i="62"/>
  <c r="F76" i="62" s="1"/>
  <c r="W76" i="63"/>
  <c r="G76" i="63" s="1"/>
  <c r="V6" i="62"/>
  <c r="F6" i="62" s="1"/>
  <c r="W6" i="63"/>
  <c r="G6" i="63" s="1"/>
  <c r="W5" i="63"/>
  <c r="G5" i="63" s="1"/>
  <c r="F5" i="62"/>
  <c r="AA8" i="64" s="1"/>
  <c r="W12" i="63"/>
  <c r="G12" i="63" s="1"/>
  <c r="V12" i="62"/>
  <c r="F12" i="62" s="1"/>
  <c r="V23" i="62"/>
  <c r="F23" i="62" s="1"/>
  <c r="W23" i="63"/>
  <c r="G23" i="63" s="1"/>
  <c r="Z49" i="63"/>
  <c r="J49" i="63" s="1"/>
  <c r="Y49" i="62"/>
  <c r="I49" i="62" s="1"/>
  <c r="Z48" i="63"/>
  <c r="J48" i="63" s="1"/>
  <c r="Y48" i="62"/>
  <c r="I48" i="62" s="1"/>
  <c r="Z62" i="63"/>
  <c r="J62" i="63" s="1"/>
  <c r="Y62" i="62"/>
  <c r="I62" i="62" s="1"/>
  <c r="Z72" i="62"/>
  <c r="J72" i="62" s="1"/>
  <c r="AA72" i="63"/>
  <c r="K72" i="63" s="1"/>
  <c r="Z56" i="63"/>
  <c r="J56" i="63" s="1"/>
  <c r="Y56" i="62"/>
  <c r="I56" i="62" s="1"/>
  <c r="Y94" i="62"/>
  <c r="I94" i="62" s="1"/>
  <c r="Z94" i="63"/>
  <c r="J94" i="63" s="1"/>
  <c r="AA63" i="63"/>
  <c r="K63" i="63" s="1"/>
  <c r="Z63" i="62"/>
  <c r="J63" i="62" s="1"/>
  <c r="Z8" i="63"/>
  <c r="J8" i="63" s="1"/>
  <c r="Y8" i="62"/>
  <c r="I8" i="62" s="1"/>
  <c r="Y84" i="62"/>
  <c r="I84" i="62" s="1"/>
  <c r="Z84" i="63"/>
  <c r="J84" i="63" s="1"/>
  <c r="AA37" i="63"/>
  <c r="K37" i="63" s="1"/>
  <c r="Z37" i="62"/>
  <c r="J37" i="62" s="1"/>
  <c r="Z78" i="63"/>
  <c r="J78" i="63" s="1"/>
  <c r="Y78" i="62"/>
  <c r="I78" i="62" s="1"/>
  <c r="AA45" i="63"/>
  <c r="K45" i="63" s="1"/>
  <c r="Z45" i="62"/>
  <c r="J45" i="62" s="1"/>
  <c r="V50" i="62"/>
  <c r="F50" i="62" s="1"/>
  <c r="W50" i="63"/>
  <c r="G50" i="63" s="1"/>
  <c r="Z95" i="63"/>
  <c r="J95" i="63" s="1"/>
  <c r="Y95" i="62"/>
  <c r="I95" i="62" s="1"/>
  <c r="X66" i="63"/>
  <c r="H66" i="63" s="1"/>
  <c r="W66" i="62"/>
  <c r="G66" i="62" s="1"/>
  <c r="AA60" i="63"/>
  <c r="K60" i="63" s="1"/>
  <c r="Z60" i="62"/>
  <c r="J60" i="62" s="1"/>
  <c r="AA80" i="63"/>
  <c r="K80" i="63" s="1"/>
  <c r="Z80" i="62"/>
  <c r="J80" i="62" s="1"/>
  <c r="Z82" i="62"/>
  <c r="J82" i="62" s="1"/>
  <c r="AA82" i="63"/>
  <c r="K82" i="63" s="1"/>
  <c r="Z39" i="63"/>
  <c r="J39" i="63" s="1"/>
  <c r="Y39" i="62"/>
  <c r="I39" i="62" s="1"/>
  <c r="Z43" i="63"/>
  <c r="J43" i="63" s="1"/>
  <c r="Y43" i="62"/>
  <c r="I43" i="62" s="1"/>
  <c r="AA46" i="63"/>
  <c r="K46" i="63" s="1"/>
  <c r="Z46" i="62"/>
  <c r="J46" i="62" s="1"/>
  <c r="W74" i="63"/>
  <c r="G74" i="63" s="1"/>
  <c r="V74" i="62"/>
  <c r="F74" i="62" s="1"/>
  <c r="W77" i="63"/>
  <c r="G77" i="63" s="1"/>
  <c r="V77" i="62"/>
  <c r="F77" i="62" s="1"/>
  <c r="X82" i="63"/>
  <c r="H82" i="63" s="1"/>
  <c r="W82" i="62"/>
  <c r="G82" i="62" s="1"/>
  <c r="W54" i="62"/>
  <c r="G54" i="62" s="1"/>
  <c r="X54" i="63"/>
  <c r="H54" i="63" s="1"/>
  <c r="V14" i="62"/>
  <c r="F14" i="62" s="1"/>
  <c r="W14" i="63"/>
  <c r="G14" i="63" s="1"/>
  <c r="V16" i="62"/>
  <c r="F16" i="62" s="1"/>
  <c r="W16" i="63"/>
  <c r="G16" i="63" s="1"/>
  <c r="Z22" i="63"/>
  <c r="J22" i="63" s="1"/>
  <c r="Y22" i="62"/>
  <c r="I22" i="62" s="1"/>
  <c r="AA13" i="63"/>
  <c r="K13" i="63" s="1"/>
  <c r="Z13" i="62"/>
  <c r="J13" i="62" s="1"/>
  <c r="Z42" i="63"/>
  <c r="J42" i="63" s="1"/>
  <c r="Y42" i="62"/>
  <c r="I42" i="62" s="1"/>
  <c r="Z35" i="62"/>
  <c r="J35" i="62" s="1"/>
  <c r="AA35" i="63"/>
  <c r="K35" i="63" s="1"/>
  <c r="Z47" i="63"/>
  <c r="J47" i="63" s="1"/>
  <c r="Y47" i="62"/>
  <c r="I47" i="62" s="1"/>
  <c r="Z43" i="62"/>
  <c r="J43" i="62" s="1"/>
  <c r="AA43" i="63"/>
  <c r="K43" i="63" s="1"/>
  <c r="Y70" i="62"/>
  <c r="I70" i="62" s="1"/>
  <c r="Z70" i="63"/>
  <c r="J70" i="63" s="1"/>
  <c r="Z30" i="63"/>
  <c r="J30" i="63" s="1"/>
  <c r="Y30" i="62"/>
  <c r="I30" i="62" s="1"/>
  <c r="AA17" i="63"/>
  <c r="K17" i="63" s="1"/>
  <c r="Z17" i="62"/>
  <c r="J17" i="62" s="1"/>
  <c r="Y34" i="62"/>
  <c r="I34" i="62" s="1"/>
  <c r="Z34" i="63"/>
  <c r="J34" i="63" s="1"/>
  <c r="X89" i="63"/>
  <c r="H89" i="63" s="1"/>
  <c r="W89" i="62"/>
  <c r="G89" i="62" s="1"/>
  <c r="AA55" i="63"/>
  <c r="K55" i="63" s="1"/>
  <c r="Z55" i="62"/>
  <c r="J55" i="62" s="1"/>
  <c r="Z31" i="62"/>
  <c r="J31" i="62" s="1"/>
  <c r="AA31" i="63"/>
  <c r="K31" i="63" s="1"/>
  <c r="W51" i="63"/>
  <c r="G51" i="63" s="1"/>
  <c r="V51" i="62"/>
  <c r="F51" i="62" s="1"/>
  <c r="Z96" i="63"/>
  <c r="J96" i="63" s="1"/>
  <c r="Y96" i="62"/>
  <c r="I96" i="62" s="1"/>
  <c r="X67" i="63"/>
  <c r="H67" i="63" s="1"/>
  <c r="W67" i="62"/>
  <c r="G67" i="62" s="1"/>
  <c r="AA44" i="63"/>
  <c r="K44" i="63" s="1"/>
  <c r="Z44" i="62"/>
  <c r="J44" i="62" s="1"/>
  <c r="X69" i="63"/>
  <c r="H69" i="63" s="1"/>
  <c r="W69" i="62"/>
  <c r="G69" i="62" s="1"/>
  <c r="X65" i="63"/>
  <c r="H65" i="63" s="1"/>
  <c r="W65" i="62"/>
  <c r="G65" i="62" s="1"/>
  <c r="X72" i="63"/>
  <c r="H72" i="63" s="1"/>
  <c r="W72" i="62"/>
  <c r="G72" i="62" s="1"/>
  <c r="X68" i="63"/>
  <c r="H68" i="63" s="1"/>
  <c r="W68" i="62"/>
  <c r="G68" i="62" s="1"/>
  <c r="Y41" i="62"/>
  <c r="I41" i="62" s="1"/>
  <c r="Z41" i="63"/>
  <c r="J41" i="63" s="1"/>
  <c r="X84" i="63"/>
  <c r="H84" i="63" s="1"/>
  <c r="W84" i="62"/>
  <c r="G84" i="62" s="1"/>
  <c r="X83" i="63"/>
  <c r="H83" i="63" s="1"/>
  <c r="W83" i="62"/>
  <c r="G83" i="62" s="1"/>
  <c r="W17" i="63"/>
  <c r="G17" i="63" s="1"/>
  <c r="V17" i="62"/>
  <c r="F17" i="62" s="1"/>
  <c r="W83" i="63"/>
  <c r="G83" i="63" s="1"/>
  <c r="V83" i="62"/>
  <c r="F83" i="62" s="1"/>
  <c r="V22" i="62"/>
  <c r="F22" i="62" s="1"/>
  <c r="W22" i="63"/>
  <c r="G22" i="63" s="1"/>
  <c r="Y104" i="62"/>
  <c r="I104" i="62" s="1"/>
  <c r="F104" i="65" s="1"/>
  <c r="BF107" i="64"/>
  <c r="BR107" i="64" s="1"/>
  <c r="Y85" i="62"/>
  <c r="I85" i="62" s="1"/>
  <c r="Z85" i="63"/>
  <c r="J85" i="63" s="1"/>
  <c r="AA79" i="63"/>
  <c r="K79" i="63" s="1"/>
  <c r="Z79" i="62"/>
  <c r="J79" i="62" s="1"/>
  <c r="Z45" i="63"/>
  <c r="J45" i="63" s="1"/>
  <c r="Y45" i="62"/>
  <c r="I45" i="62" s="1"/>
  <c r="Z9" i="62"/>
  <c r="J9" i="62" s="1"/>
  <c r="AA9" i="63"/>
  <c r="K9" i="63" s="1"/>
  <c r="Z75" i="62"/>
  <c r="J75" i="62" s="1"/>
  <c r="AA75" i="63"/>
  <c r="K75" i="63" s="1"/>
  <c r="Y79" i="62"/>
  <c r="I79" i="62" s="1"/>
  <c r="Z79" i="63"/>
  <c r="J79" i="63" s="1"/>
  <c r="W85" i="62"/>
  <c r="G85" i="62" s="1"/>
  <c r="X85" i="63"/>
  <c r="H85" i="63" s="1"/>
  <c r="Z74" i="62"/>
  <c r="J74" i="62" s="1"/>
  <c r="AA74" i="63"/>
  <c r="K74" i="63" s="1"/>
  <c r="Z16" i="63"/>
  <c r="J16" i="63" s="1"/>
  <c r="Y16" i="62"/>
  <c r="I16" i="62" s="1"/>
  <c r="AA29" i="63"/>
  <c r="K29" i="63" s="1"/>
  <c r="Z29" i="62"/>
  <c r="J29" i="62" s="1"/>
  <c r="AA69" i="63"/>
  <c r="K69" i="63" s="1"/>
  <c r="Z69" i="62"/>
  <c r="J69" i="62" s="1"/>
  <c r="Z38" i="63"/>
  <c r="J38" i="63" s="1"/>
  <c r="Y38" i="62"/>
  <c r="I38" i="62" s="1"/>
  <c r="AA56" i="63"/>
  <c r="K56" i="63" s="1"/>
  <c r="Z56" i="62"/>
  <c r="J56" i="62" s="1"/>
  <c r="W61" i="62"/>
  <c r="G61" i="62" s="1"/>
  <c r="X61" i="63"/>
  <c r="H61" i="63" s="1"/>
  <c r="Y23" i="62"/>
  <c r="I23" i="62" s="1"/>
  <c r="Z23" i="63"/>
  <c r="J23" i="63" s="1"/>
  <c r="AA52" i="63"/>
  <c r="K52" i="63" s="1"/>
  <c r="Z52" i="62"/>
  <c r="J52" i="62" s="1"/>
  <c r="Z77" i="63"/>
  <c r="J77" i="63" s="1"/>
  <c r="Y77" i="62"/>
  <c r="I77" i="62" s="1"/>
  <c r="Y27" i="62"/>
  <c r="I27" i="62" s="1"/>
  <c r="Z27" i="63"/>
  <c r="J27" i="63" s="1"/>
  <c r="Y28" i="62"/>
  <c r="I28" i="62" s="1"/>
  <c r="Z28" i="63"/>
  <c r="J28" i="63" s="1"/>
  <c r="Y31" i="62"/>
  <c r="I31" i="62" s="1"/>
  <c r="Z31" i="63"/>
  <c r="J31" i="63" s="1"/>
  <c r="W71" i="62"/>
  <c r="G71" i="62" s="1"/>
  <c r="X71" i="63"/>
  <c r="H71" i="63" s="1"/>
  <c r="W21" i="63"/>
  <c r="G21" i="63" s="1"/>
  <c r="V21" i="62"/>
  <c r="F21" i="62" s="1"/>
  <c r="V15" i="62"/>
  <c r="F15" i="62" s="1"/>
  <c r="W15" i="63"/>
  <c r="G15" i="63" s="1"/>
  <c r="W19" i="63"/>
  <c r="G19" i="63" s="1"/>
  <c r="V19" i="62"/>
  <c r="F19" i="62" s="1"/>
  <c r="W18" i="63"/>
  <c r="G18" i="63" s="1"/>
  <c r="V18" i="62"/>
  <c r="F18" i="62" s="1"/>
  <c r="W49" i="62"/>
  <c r="G49" i="62" s="1"/>
  <c r="X49" i="63"/>
  <c r="H49" i="63" s="1"/>
  <c r="AA11" i="63"/>
  <c r="K11" i="63" s="1"/>
  <c r="Z11" i="62"/>
  <c r="J11" i="62" s="1"/>
  <c r="AA65" i="63"/>
  <c r="K65" i="63" s="1"/>
  <c r="Z65" i="62"/>
  <c r="J65" i="62" s="1"/>
  <c r="W101" i="62"/>
  <c r="G101" i="62" s="1"/>
  <c r="X101" i="63"/>
  <c r="H101" i="63" s="1"/>
  <c r="X97" i="63"/>
  <c r="H97" i="63" s="1"/>
  <c r="W97" i="62"/>
  <c r="G97" i="62" s="1"/>
  <c r="AA21" i="63"/>
  <c r="K21" i="63" s="1"/>
  <c r="Z21" i="62"/>
  <c r="J21" i="62" s="1"/>
  <c r="Z86" i="63"/>
  <c r="J86" i="63" s="1"/>
  <c r="Y86" i="62"/>
  <c r="I86" i="62" s="1"/>
  <c r="Z46" i="63"/>
  <c r="J46" i="63" s="1"/>
  <c r="Y46" i="62"/>
  <c r="I46" i="62" s="1"/>
  <c r="Z50" i="63"/>
  <c r="J50" i="63" s="1"/>
  <c r="Y50" i="62"/>
  <c r="I50" i="62" s="1"/>
  <c r="X77" i="63"/>
  <c r="H77" i="63" s="1"/>
  <c r="W77" i="62"/>
  <c r="G77" i="62" s="1"/>
  <c r="Y54" i="62"/>
  <c r="I54" i="62" s="1"/>
  <c r="Z54" i="63"/>
  <c r="J54" i="63" s="1"/>
  <c r="AA97" i="63"/>
  <c r="K97" i="63" s="1"/>
  <c r="Z97" i="62"/>
  <c r="J97" i="62" s="1"/>
  <c r="AA41" i="63"/>
  <c r="K41" i="63" s="1"/>
  <c r="Z41" i="62"/>
  <c r="J41" i="62" s="1"/>
  <c r="Z26" i="63"/>
  <c r="J26" i="63" s="1"/>
  <c r="Y26" i="62"/>
  <c r="I26" i="62" s="1"/>
  <c r="AT158" i="62" l="1"/>
  <c r="AU158" i="62"/>
  <c r="AV158" i="62"/>
  <c r="AR158" i="62"/>
  <c r="AS158" i="62"/>
  <c r="AS161" i="62"/>
  <c r="AT161" i="62"/>
  <c r="AV161" i="62"/>
  <c r="AR161" i="62"/>
  <c r="AU161" i="62"/>
  <c r="AV123" i="62"/>
  <c r="AS123" i="62"/>
  <c r="AR123" i="62"/>
  <c r="AT123" i="62"/>
  <c r="AU123" i="62"/>
  <c r="AV155" i="62"/>
  <c r="AR155" i="62"/>
  <c r="AS155" i="62"/>
  <c r="AT155" i="62"/>
  <c r="AU155" i="62"/>
  <c r="AR160" i="62"/>
  <c r="AS160" i="62"/>
  <c r="AT160" i="62"/>
  <c r="AU160" i="62"/>
  <c r="AV160" i="62"/>
  <c r="AU140" i="62"/>
  <c r="AS140" i="62"/>
  <c r="AR140" i="62"/>
  <c r="AT140" i="62"/>
  <c r="AV140" i="62"/>
  <c r="AT136" i="62"/>
  <c r="AR136" i="62"/>
  <c r="AS136" i="62"/>
  <c r="AU136" i="62"/>
  <c r="AV136" i="62"/>
  <c r="AS129" i="62"/>
  <c r="AU129" i="62"/>
  <c r="AT129" i="62"/>
  <c r="AV129" i="62"/>
  <c r="AR129" i="62"/>
  <c r="AS138" i="62"/>
  <c r="AT138" i="62"/>
  <c r="AU138" i="62"/>
  <c r="AV138" i="62"/>
  <c r="AR138" i="62"/>
  <c r="AS141" i="62"/>
  <c r="AT141" i="62"/>
  <c r="AR141" i="62"/>
  <c r="AU141" i="62"/>
  <c r="AV141" i="62"/>
  <c r="AV124" i="62"/>
  <c r="AS124" i="62"/>
  <c r="AT124" i="62"/>
  <c r="AU124" i="62"/>
  <c r="AR124" i="62"/>
  <c r="AR154" i="62"/>
  <c r="AU154" i="62"/>
  <c r="AS154" i="62"/>
  <c r="AV154" i="62"/>
  <c r="AT154" i="62"/>
  <c r="AT143" i="62"/>
  <c r="AV143" i="62"/>
  <c r="AU143" i="62"/>
  <c r="AS143" i="62"/>
  <c r="AR143" i="62"/>
  <c r="AV134" i="62"/>
  <c r="AU134" i="62"/>
  <c r="AS134" i="62"/>
  <c r="AR134" i="62"/>
  <c r="AT134" i="62"/>
  <c r="AR150" i="62"/>
  <c r="AS150" i="62"/>
  <c r="AU150" i="62"/>
  <c r="AT150" i="62"/>
  <c r="AV150" i="62"/>
  <c r="AT127" i="62"/>
  <c r="AV127" i="62"/>
  <c r="AR127" i="62"/>
  <c r="AS127" i="62"/>
  <c r="AU127" i="62"/>
  <c r="AU135" i="62"/>
  <c r="AV135" i="62"/>
  <c r="AS135" i="62"/>
  <c r="AT135" i="62"/>
  <c r="AR135" i="62"/>
  <c r="AT145" i="62"/>
  <c r="AR145" i="62"/>
  <c r="AS145" i="62"/>
  <c r="AU145" i="62"/>
  <c r="AV145" i="62"/>
  <c r="AU159" i="62"/>
  <c r="AV159" i="62"/>
  <c r="AS159" i="62"/>
  <c r="AR159" i="62"/>
  <c r="AT159" i="62"/>
  <c r="AV151" i="62"/>
  <c r="AU151" i="62"/>
  <c r="AR151" i="62"/>
  <c r="AS151" i="62"/>
  <c r="AT151" i="62"/>
  <c r="AT156" i="62"/>
  <c r="AU156" i="62"/>
  <c r="AV156" i="62"/>
  <c r="AR156" i="62"/>
  <c r="AS156" i="62"/>
  <c r="AV153" i="62"/>
  <c r="AT153" i="62"/>
  <c r="AR153" i="62"/>
  <c r="AS153" i="62"/>
  <c r="AU153" i="62"/>
  <c r="AU146" i="62"/>
  <c r="AS146" i="62"/>
  <c r="AR146" i="62"/>
  <c r="AT146" i="62"/>
  <c r="AV146" i="62"/>
  <c r="AS125" i="62"/>
  <c r="AU125" i="62"/>
  <c r="AT125" i="62"/>
  <c r="AV125" i="62"/>
  <c r="AR125" i="62"/>
  <c r="AS132" i="62"/>
  <c r="AU132" i="62"/>
  <c r="AT132" i="62"/>
  <c r="AR132" i="62"/>
  <c r="AV132" i="62"/>
  <c r="AR163" i="62"/>
  <c r="AU163" i="62"/>
  <c r="AV163" i="62"/>
  <c r="AS163" i="62"/>
  <c r="AT163" i="62"/>
  <c r="AT131" i="62"/>
  <c r="AV131" i="62"/>
  <c r="AR131" i="62"/>
  <c r="AS131" i="62"/>
  <c r="AU131" i="62"/>
  <c r="AS142" i="62"/>
  <c r="AU142" i="62"/>
  <c r="AV142" i="62"/>
  <c r="AR142" i="62"/>
  <c r="AT142" i="62"/>
  <c r="AS148" i="62"/>
  <c r="AU148" i="62"/>
  <c r="AT148" i="62"/>
  <c r="AV148" i="62"/>
  <c r="AR148" i="62"/>
  <c r="AT152" i="62"/>
  <c r="AV152" i="62"/>
  <c r="AR152" i="62"/>
  <c r="AS152" i="62"/>
  <c r="AU152" i="62"/>
  <c r="AV139" i="62"/>
  <c r="AR139" i="62"/>
  <c r="AT139" i="62"/>
  <c r="AS139" i="62"/>
  <c r="AU139" i="62"/>
  <c r="AS137" i="62"/>
  <c r="AV137" i="62"/>
  <c r="AR137" i="62"/>
  <c r="AT137" i="62"/>
  <c r="AU137" i="62"/>
  <c r="AU147" i="62"/>
  <c r="AV147" i="62"/>
  <c r="AR147" i="62"/>
  <c r="AS147" i="62"/>
  <c r="AT147" i="62"/>
  <c r="AV130" i="62"/>
  <c r="AS130" i="62"/>
  <c r="AU130" i="62"/>
  <c r="AT130" i="62"/>
  <c r="AR130" i="62"/>
  <c r="AD107" i="64"/>
  <c r="CH107" i="64"/>
  <c r="AR126" i="62"/>
  <c r="AV126" i="62"/>
  <c r="AS126" i="62"/>
  <c r="AU126" i="62"/>
  <c r="AT126" i="62"/>
  <c r="AT162" i="62"/>
  <c r="AV162" i="62"/>
  <c r="AU162" i="62"/>
  <c r="AS162" i="62"/>
  <c r="AR162" i="62"/>
  <c r="AS157" i="62"/>
  <c r="AU157" i="62"/>
  <c r="AV157" i="62"/>
  <c r="AT157" i="62"/>
  <c r="AR157" i="62"/>
  <c r="AR164" i="62"/>
  <c r="AU164" i="62"/>
  <c r="AS164" i="62"/>
  <c r="AT164" i="62"/>
  <c r="AV164" i="62"/>
  <c r="AS149" i="62"/>
  <c r="AU149" i="62"/>
  <c r="AT149" i="62"/>
  <c r="AV149" i="62"/>
  <c r="AR149" i="62"/>
  <c r="AR133" i="62"/>
  <c r="AU133" i="62"/>
  <c r="AS133" i="62"/>
  <c r="AT133" i="62"/>
  <c r="AV133" i="62"/>
  <c r="AS144" i="62"/>
  <c r="AT144" i="62"/>
  <c r="AR144" i="62"/>
  <c r="AV144" i="62"/>
  <c r="AU144" i="62"/>
  <c r="AU128" i="62"/>
  <c r="AV128" i="62"/>
  <c r="AT128" i="62"/>
  <c r="AR128" i="62"/>
  <c r="AS128" i="62"/>
  <c r="G21" i="65"/>
  <c r="CI24" i="64"/>
  <c r="AE24" i="64"/>
  <c r="F45" i="65"/>
  <c r="CH48" i="64"/>
  <c r="AD48" i="64"/>
  <c r="BF73" i="64"/>
  <c r="BR73" i="64" s="1"/>
  <c r="P70" i="65"/>
  <c r="CE8" i="64"/>
  <c r="C5" i="65"/>
  <c r="X5" i="65" s="1"/>
  <c r="CH86" i="64"/>
  <c r="F83" i="65"/>
  <c r="AD86" i="64"/>
  <c r="Q70" i="65"/>
  <c r="BG73" i="64"/>
  <c r="BS73" i="64" s="1"/>
  <c r="F99" i="65"/>
  <c r="CH102" i="64"/>
  <c r="AD102" i="64"/>
  <c r="CF54" i="64"/>
  <c r="AB54" i="64"/>
  <c r="D51" i="65"/>
  <c r="AU48" i="62"/>
  <c r="AS48" i="62"/>
  <c r="AR48" i="62"/>
  <c r="AT48" i="62"/>
  <c r="AV48" i="62"/>
  <c r="AS57" i="62"/>
  <c r="AU57" i="62"/>
  <c r="AV57" i="62"/>
  <c r="AT57" i="62"/>
  <c r="AR57" i="62"/>
  <c r="AU30" i="62"/>
  <c r="AV30" i="62"/>
  <c r="AS30" i="62"/>
  <c r="AT30" i="62"/>
  <c r="AR30" i="62"/>
  <c r="AT113" i="62"/>
  <c r="AU113" i="62"/>
  <c r="AR113" i="62"/>
  <c r="AV113" i="62"/>
  <c r="AS113" i="62"/>
  <c r="AU41" i="62"/>
  <c r="AR41" i="62"/>
  <c r="AV41" i="62"/>
  <c r="AS41" i="62"/>
  <c r="AT41" i="62"/>
  <c r="BG100" i="64"/>
  <c r="BS100" i="64" s="1"/>
  <c r="Q97" i="65"/>
  <c r="P46" i="65"/>
  <c r="BF49" i="64"/>
  <c r="BR49" i="64" s="1"/>
  <c r="AB104" i="64"/>
  <c r="CF104" i="64"/>
  <c r="D101" i="65"/>
  <c r="BC21" i="64"/>
  <c r="BO21" i="64" s="1"/>
  <c r="R18" i="63"/>
  <c r="M18" i="65"/>
  <c r="Z18" i="65" s="1"/>
  <c r="D71" i="65"/>
  <c r="CF74" i="64"/>
  <c r="AB74" i="64"/>
  <c r="P77" i="65"/>
  <c r="BF80" i="64"/>
  <c r="BR80" i="64" s="1"/>
  <c r="BG59" i="64"/>
  <c r="BS59" i="64" s="1"/>
  <c r="Q56" i="65"/>
  <c r="BF19" i="64"/>
  <c r="BR19" i="64" s="1"/>
  <c r="P16" i="65"/>
  <c r="AE78" i="64"/>
  <c r="G75" i="65"/>
  <c r="CI78" i="64"/>
  <c r="CH88" i="64"/>
  <c r="F85" i="65"/>
  <c r="AD88" i="64"/>
  <c r="R17" i="63"/>
  <c r="BC20" i="64"/>
  <c r="BO20" i="64" s="1"/>
  <c r="M17" i="65"/>
  <c r="Z17" i="65" s="1"/>
  <c r="N68" i="65"/>
  <c r="BD71" i="64"/>
  <c r="BP71" i="64" s="1"/>
  <c r="BG47" i="64"/>
  <c r="BS47" i="64" s="1"/>
  <c r="Q44" i="65"/>
  <c r="G31" i="65"/>
  <c r="AE34" i="64"/>
  <c r="CI34" i="64"/>
  <c r="BG20" i="64"/>
  <c r="BS20" i="64" s="1"/>
  <c r="Q17" i="65"/>
  <c r="BF50" i="64"/>
  <c r="BR50" i="64" s="1"/>
  <c r="P47" i="65"/>
  <c r="BF25" i="64"/>
  <c r="BR25" i="64" s="1"/>
  <c r="P22" i="65"/>
  <c r="BD85" i="64"/>
  <c r="BP85" i="64" s="1"/>
  <c r="N82" i="65"/>
  <c r="BF46" i="64"/>
  <c r="BR46" i="64" s="1"/>
  <c r="P43" i="65"/>
  <c r="BG63" i="64"/>
  <c r="BS63" i="64" s="1"/>
  <c r="Q60" i="65"/>
  <c r="BG48" i="64"/>
  <c r="BS48" i="64" s="1"/>
  <c r="Q45" i="65"/>
  <c r="BF11" i="64"/>
  <c r="BR11" i="64" s="1"/>
  <c r="P8" i="65"/>
  <c r="G72" i="65"/>
  <c r="CI75" i="64"/>
  <c r="AE75" i="64"/>
  <c r="CE26" i="64"/>
  <c r="AA26" i="64"/>
  <c r="C23" i="65"/>
  <c r="X23" i="65" s="1"/>
  <c r="C76" i="65"/>
  <c r="X76" i="65" s="1"/>
  <c r="AA79" i="64"/>
  <c r="CE79" i="64"/>
  <c r="BG41" i="64"/>
  <c r="BS41" i="64" s="1"/>
  <c r="Q38" i="65"/>
  <c r="AE81" i="64"/>
  <c r="CI81" i="64"/>
  <c r="G78" i="65"/>
  <c r="BG92" i="64"/>
  <c r="BS92" i="64" s="1"/>
  <c r="Q89" i="65"/>
  <c r="Q59" i="65"/>
  <c r="BG62" i="64"/>
  <c r="BS62" i="64" s="1"/>
  <c r="P88" i="65"/>
  <c r="BF91" i="64"/>
  <c r="BR91" i="64" s="1"/>
  <c r="AA11" i="64"/>
  <c r="CE11" i="64"/>
  <c r="C8" i="65"/>
  <c r="X8" i="65" s="1"/>
  <c r="M84" i="65"/>
  <c r="Z84" i="65" s="1"/>
  <c r="R84" i="63"/>
  <c r="BC87" i="64"/>
  <c r="BO87" i="64" s="1"/>
  <c r="BC51" i="64"/>
  <c r="BO51" i="64" s="1"/>
  <c r="M48" i="65"/>
  <c r="Z48" i="65" s="1"/>
  <c r="R48" i="63"/>
  <c r="AA56" i="64"/>
  <c r="C53" i="65"/>
  <c r="X53" i="65" s="1"/>
  <c r="CE56" i="64"/>
  <c r="G47" i="65"/>
  <c r="AE50" i="64"/>
  <c r="CI50" i="64"/>
  <c r="BG28" i="64"/>
  <c r="BS28" i="64" s="1"/>
  <c r="Q25" i="65"/>
  <c r="CI54" i="64"/>
  <c r="G51" i="65"/>
  <c r="AE54" i="64"/>
  <c r="R75" i="63"/>
  <c r="BC78" i="64"/>
  <c r="BO78" i="64" s="1"/>
  <c r="M75" i="65"/>
  <c r="Z75" i="65" s="1"/>
  <c r="BD65" i="64"/>
  <c r="BP65" i="64" s="1"/>
  <c r="N62" i="65"/>
  <c r="CH24" i="64"/>
  <c r="F21" i="65"/>
  <c r="AD24" i="64"/>
  <c r="AE71" i="64"/>
  <c r="CI71" i="64"/>
  <c r="G68" i="65"/>
  <c r="G83" i="65"/>
  <c r="CI86" i="64"/>
  <c r="AE86" i="64"/>
  <c r="CH15" i="64"/>
  <c r="AD15" i="64"/>
  <c r="F12" i="65"/>
  <c r="C78" i="65"/>
  <c r="X78" i="65" s="1"/>
  <c r="AA81" i="64"/>
  <c r="CE81" i="64"/>
  <c r="CH96" i="64"/>
  <c r="F93" i="65"/>
  <c r="AD96" i="64"/>
  <c r="CH104" i="64"/>
  <c r="AD104" i="64"/>
  <c r="F101" i="65"/>
  <c r="BC50" i="64"/>
  <c r="BO50" i="64" s="1"/>
  <c r="R47" i="63"/>
  <c r="M47" i="65"/>
  <c r="Z47" i="65" s="1"/>
  <c r="AE104" i="64"/>
  <c r="G101" i="65"/>
  <c r="CI104" i="64"/>
  <c r="BG96" i="64"/>
  <c r="BS96" i="64" s="1"/>
  <c r="Q93" i="65"/>
  <c r="P66" i="65"/>
  <c r="BF69" i="64"/>
  <c r="BR69" i="64" s="1"/>
  <c r="AA14" i="64"/>
  <c r="CE14" i="64"/>
  <c r="C11" i="65"/>
  <c r="X11" i="65" s="1"/>
  <c r="P19" i="65"/>
  <c r="BF22" i="64"/>
  <c r="BR22" i="64" s="1"/>
  <c r="AD20" i="64"/>
  <c r="F17" i="65"/>
  <c r="CH20" i="64"/>
  <c r="AE43" i="64"/>
  <c r="G40" i="65"/>
  <c r="CI43" i="64"/>
  <c r="AT82" i="62"/>
  <c r="AS82" i="62"/>
  <c r="AU82" i="62"/>
  <c r="AR82" i="62"/>
  <c r="AV82" i="62"/>
  <c r="AT50" i="62"/>
  <c r="AV50" i="62"/>
  <c r="AR50" i="62"/>
  <c r="AU50" i="62"/>
  <c r="AS50" i="62"/>
  <c r="AV16" i="62"/>
  <c r="AU16" i="62"/>
  <c r="AR16" i="62"/>
  <c r="AT16" i="62"/>
  <c r="AS16" i="62"/>
  <c r="AS87" i="62"/>
  <c r="AU87" i="62"/>
  <c r="AR87" i="62"/>
  <c r="AV87" i="62"/>
  <c r="AT87" i="62"/>
  <c r="AU66" i="62"/>
  <c r="AV66" i="62"/>
  <c r="AR66" i="62"/>
  <c r="AS66" i="62"/>
  <c r="AT66" i="62"/>
  <c r="AS5" i="62"/>
  <c r="AV5" i="62"/>
  <c r="AR5" i="62"/>
  <c r="AT5" i="62"/>
  <c r="AU5" i="62"/>
  <c r="AT11" i="62"/>
  <c r="AS11" i="62"/>
  <c r="AV11" i="62"/>
  <c r="AU11" i="62"/>
  <c r="AR11" i="62"/>
  <c r="AV36" i="62"/>
  <c r="AU36" i="62"/>
  <c r="AS36" i="62"/>
  <c r="AR36" i="62"/>
  <c r="AT36" i="62"/>
  <c r="AT7" i="62"/>
  <c r="AV7" i="62"/>
  <c r="AU7" i="62"/>
  <c r="AR7" i="62"/>
  <c r="AS7" i="62"/>
  <c r="AT64" i="62"/>
  <c r="AR64" i="62"/>
  <c r="AV64" i="62"/>
  <c r="AU64" i="62"/>
  <c r="AS64" i="62"/>
  <c r="AT69" i="62"/>
  <c r="AU69" i="62"/>
  <c r="AV69" i="62"/>
  <c r="AS69" i="62"/>
  <c r="AR69" i="62"/>
  <c r="AV118" i="62"/>
  <c r="AR118" i="62"/>
  <c r="AU118" i="62"/>
  <c r="AT118" i="62"/>
  <c r="AS118" i="62"/>
  <c r="AS35" i="62"/>
  <c r="AV35" i="62"/>
  <c r="AT35" i="62"/>
  <c r="AR35" i="62"/>
  <c r="AU35" i="62"/>
  <c r="AT74" i="62"/>
  <c r="AR74" i="62"/>
  <c r="AS74" i="62"/>
  <c r="AV74" i="62"/>
  <c r="AU74" i="62"/>
  <c r="BF26" i="64"/>
  <c r="BR26" i="64" s="1"/>
  <c r="P23" i="65"/>
  <c r="CH99" i="64"/>
  <c r="F96" i="65"/>
  <c r="AD99" i="64"/>
  <c r="AD98" i="64"/>
  <c r="CH98" i="64"/>
  <c r="F95" i="65"/>
  <c r="BC55" i="64"/>
  <c r="BO55" i="64" s="1"/>
  <c r="R52" i="63"/>
  <c r="M52" i="65"/>
  <c r="Z52" i="65" s="1"/>
  <c r="D52" i="65"/>
  <c r="AB55" i="64"/>
  <c r="CF55" i="64"/>
  <c r="N60" i="65"/>
  <c r="BD63" i="64"/>
  <c r="BP63" i="64" s="1"/>
  <c r="BF105" i="64"/>
  <c r="BR105" i="64" s="1"/>
  <c r="P102" i="65"/>
  <c r="AS102" i="62"/>
  <c r="AT102" i="62"/>
  <c r="AR102" i="62"/>
  <c r="AV102" i="62"/>
  <c r="AU102" i="62"/>
  <c r="AT58" i="62"/>
  <c r="AS58" i="62"/>
  <c r="AU58" i="62"/>
  <c r="AV58" i="62"/>
  <c r="AR58" i="62"/>
  <c r="BF57" i="64"/>
  <c r="BR57" i="64" s="1"/>
  <c r="P54" i="65"/>
  <c r="CH89" i="64"/>
  <c r="F86" i="65"/>
  <c r="AD89" i="64"/>
  <c r="CI68" i="64"/>
  <c r="AE68" i="64"/>
  <c r="G65" i="65"/>
  <c r="AA22" i="64"/>
  <c r="C19" i="65"/>
  <c r="X19" i="65" s="1"/>
  <c r="CE22" i="64"/>
  <c r="BF34" i="64"/>
  <c r="BR34" i="64" s="1"/>
  <c r="P31" i="65"/>
  <c r="G52" i="65"/>
  <c r="AE55" i="64"/>
  <c r="CI55" i="64"/>
  <c r="AD41" i="64"/>
  <c r="F38" i="65"/>
  <c r="CH41" i="64"/>
  <c r="BG77" i="64"/>
  <c r="BS77" i="64" s="1"/>
  <c r="Q74" i="65"/>
  <c r="BG12" i="64"/>
  <c r="BS12" i="64" s="1"/>
  <c r="Q9" i="65"/>
  <c r="D83" i="65"/>
  <c r="CF86" i="64"/>
  <c r="AB86" i="64"/>
  <c r="CF75" i="64"/>
  <c r="D72" i="65"/>
  <c r="AB75" i="64"/>
  <c r="CF70" i="64"/>
  <c r="AB70" i="64"/>
  <c r="D67" i="65"/>
  <c r="CI58" i="64"/>
  <c r="G55" i="65"/>
  <c r="AE58" i="64"/>
  <c r="F30" i="65"/>
  <c r="AD33" i="64"/>
  <c r="CH33" i="64"/>
  <c r="Q35" i="65"/>
  <c r="BG38" i="64"/>
  <c r="BS38" i="64" s="1"/>
  <c r="M16" i="65"/>
  <c r="Z16" i="65" s="1"/>
  <c r="R16" i="63"/>
  <c r="BC19" i="64"/>
  <c r="BO19" i="64" s="1"/>
  <c r="C77" i="65"/>
  <c r="X77" i="65" s="1"/>
  <c r="AA80" i="64"/>
  <c r="CE80" i="64"/>
  <c r="AD42" i="64"/>
  <c r="CH42" i="64"/>
  <c r="F39" i="65"/>
  <c r="CF69" i="64"/>
  <c r="D66" i="65"/>
  <c r="AB69" i="64"/>
  <c r="CH81" i="64"/>
  <c r="AD81" i="64"/>
  <c r="F78" i="65"/>
  <c r="AE66" i="64"/>
  <c r="G63" i="65"/>
  <c r="CI66" i="64"/>
  <c r="AD65" i="64"/>
  <c r="CH65" i="64"/>
  <c r="F62" i="65"/>
  <c r="AA15" i="64"/>
  <c r="CE15" i="64"/>
  <c r="C12" i="65"/>
  <c r="X12" i="65" s="1"/>
  <c r="BC84" i="64"/>
  <c r="BO84" i="64" s="1"/>
  <c r="R81" i="63"/>
  <c r="M81" i="65"/>
  <c r="Z81" i="65" s="1"/>
  <c r="AE79" i="64"/>
  <c r="CI79" i="64"/>
  <c r="G76" i="65"/>
  <c r="CI53" i="64"/>
  <c r="G50" i="65"/>
  <c r="AE53" i="64"/>
  <c r="CH9" i="64"/>
  <c r="AD9" i="64"/>
  <c r="F6" i="65"/>
  <c r="AE74" i="64"/>
  <c r="G71" i="65"/>
  <c r="CI74" i="64"/>
  <c r="G39" i="65"/>
  <c r="CI42" i="64"/>
  <c r="AE42" i="64"/>
  <c r="AA88" i="64"/>
  <c r="C85" i="65"/>
  <c r="X85" i="65" s="1"/>
  <c r="CE88" i="64"/>
  <c r="AB58" i="64"/>
  <c r="D55" i="65"/>
  <c r="CF58" i="64"/>
  <c r="C45" i="65"/>
  <c r="X45" i="65" s="1"/>
  <c r="CE48" i="64"/>
  <c r="AA48" i="64"/>
  <c r="Q42" i="65"/>
  <c r="BG45" i="64"/>
  <c r="BS45" i="64" s="1"/>
  <c r="BG50" i="64"/>
  <c r="BS50" i="64" s="1"/>
  <c r="Q47" i="65"/>
  <c r="AE28" i="64"/>
  <c r="CI28" i="64"/>
  <c r="G25" i="65"/>
  <c r="BG54" i="64"/>
  <c r="BS54" i="64" s="1"/>
  <c r="Q51" i="65"/>
  <c r="CE78" i="64"/>
  <c r="C75" i="65"/>
  <c r="X75" i="65" s="1"/>
  <c r="AA78" i="64"/>
  <c r="AB65" i="64"/>
  <c r="D62" i="65"/>
  <c r="CF65" i="64"/>
  <c r="BF24" i="64"/>
  <c r="BR24" i="64" s="1"/>
  <c r="P21" i="65"/>
  <c r="Q68" i="65"/>
  <c r="BG71" i="64"/>
  <c r="BS71" i="64" s="1"/>
  <c r="BG86" i="64"/>
  <c r="BS86" i="64" s="1"/>
  <c r="Q83" i="65"/>
  <c r="BF15" i="64"/>
  <c r="BR15" i="64" s="1"/>
  <c r="P12" i="65"/>
  <c r="R78" i="63"/>
  <c r="M78" i="65"/>
  <c r="Z78" i="65" s="1"/>
  <c r="BC81" i="64"/>
  <c r="BO81" i="64" s="1"/>
  <c r="P93" i="65"/>
  <c r="BF96" i="64"/>
  <c r="BR96" i="64" s="1"/>
  <c r="BF104" i="64"/>
  <c r="BR104" i="64" s="1"/>
  <c r="P101" i="65"/>
  <c r="CE50" i="64"/>
  <c r="AA50" i="64"/>
  <c r="C47" i="65"/>
  <c r="X47" i="65" s="1"/>
  <c r="BG104" i="64"/>
  <c r="BS104" i="64" s="1"/>
  <c r="Q101" i="65"/>
  <c r="CI96" i="64"/>
  <c r="AE96" i="64"/>
  <c r="G93" i="65"/>
  <c r="CH69" i="64"/>
  <c r="AD69" i="64"/>
  <c r="F66" i="65"/>
  <c r="BC14" i="64"/>
  <c r="BO14" i="64" s="1"/>
  <c r="M11" i="65"/>
  <c r="Z11" i="65" s="1"/>
  <c r="R11" i="63"/>
  <c r="CH22" i="64"/>
  <c r="AD22" i="64"/>
  <c r="F19" i="65"/>
  <c r="BF20" i="64"/>
  <c r="BR20" i="64" s="1"/>
  <c r="P17" i="65"/>
  <c r="BG43" i="64"/>
  <c r="BS43" i="64" s="1"/>
  <c r="Q40" i="65"/>
  <c r="AU6" i="62"/>
  <c r="AS6" i="62"/>
  <c r="AV6" i="62"/>
  <c r="AR6" i="62"/>
  <c r="AT6" i="62"/>
  <c r="AS49" i="62"/>
  <c r="AV49" i="62"/>
  <c r="AU49" i="62"/>
  <c r="AT49" i="62"/>
  <c r="AR49" i="62"/>
  <c r="AR92" i="62"/>
  <c r="AT92" i="62"/>
  <c r="AU92" i="62"/>
  <c r="AV92" i="62"/>
  <c r="AS92" i="62"/>
  <c r="AT115" i="62"/>
  <c r="AV115" i="62"/>
  <c r="AS115" i="62"/>
  <c r="AU115" i="62"/>
  <c r="AR115" i="62"/>
  <c r="AR111" i="62"/>
  <c r="AS111" i="62"/>
  <c r="AT111" i="62"/>
  <c r="AV111" i="62"/>
  <c r="AU111" i="62"/>
  <c r="AR96" i="62"/>
  <c r="AS96" i="62"/>
  <c r="AT96" i="62"/>
  <c r="AU96" i="62"/>
  <c r="AV96" i="62"/>
  <c r="AU34" i="62"/>
  <c r="AR34" i="62"/>
  <c r="AV34" i="62"/>
  <c r="AT34" i="62"/>
  <c r="AS34" i="62"/>
  <c r="AR55" i="62"/>
  <c r="AV55" i="62"/>
  <c r="AT55" i="62"/>
  <c r="AS55" i="62"/>
  <c r="AU55" i="62"/>
  <c r="AS90" i="62"/>
  <c r="AR90" i="62"/>
  <c r="AT90" i="62"/>
  <c r="AV90" i="62"/>
  <c r="AU90" i="62"/>
  <c r="AT39" i="62"/>
  <c r="AU39" i="62"/>
  <c r="AS39" i="62"/>
  <c r="AR39" i="62"/>
  <c r="AV39" i="62"/>
  <c r="AR33" i="62"/>
  <c r="AV33" i="62"/>
  <c r="AS33" i="62"/>
  <c r="AT33" i="62"/>
  <c r="AU33" i="62"/>
  <c r="AV110" i="62"/>
  <c r="AU110" i="62"/>
  <c r="AT110" i="62"/>
  <c r="AR110" i="62"/>
  <c r="AS110" i="62"/>
  <c r="AV22" i="62"/>
  <c r="AT22" i="62"/>
  <c r="AR22" i="62"/>
  <c r="AS22" i="62"/>
  <c r="AU22" i="62"/>
  <c r="AR15" i="62"/>
  <c r="AU15" i="62"/>
  <c r="AT15" i="62"/>
  <c r="AV15" i="62"/>
  <c r="AS15" i="62"/>
  <c r="F26" i="65"/>
  <c r="AD29" i="64"/>
  <c r="CH29" i="64"/>
  <c r="G69" i="65"/>
  <c r="CI72" i="64"/>
  <c r="AE72" i="64"/>
  <c r="CF92" i="64"/>
  <c r="AB92" i="64"/>
  <c r="D89" i="65"/>
  <c r="AE40" i="64"/>
  <c r="CI40" i="64"/>
  <c r="G37" i="65"/>
  <c r="P58" i="65"/>
  <c r="BF61" i="64"/>
  <c r="BR61" i="64" s="1"/>
  <c r="AE56" i="64"/>
  <c r="G53" i="65"/>
  <c r="CI56" i="64"/>
  <c r="AB84" i="64"/>
  <c r="CF84" i="64"/>
  <c r="D81" i="65"/>
  <c r="G48" i="65"/>
  <c r="AE51" i="64"/>
  <c r="CI51" i="64"/>
  <c r="BD76" i="64"/>
  <c r="BP76" i="64" s="1"/>
  <c r="N73" i="65"/>
  <c r="AT46" i="62"/>
  <c r="AV46" i="62"/>
  <c r="AR46" i="62"/>
  <c r="AU46" i="62"/>
  <c r="AS46" i="62"/>
  <c r="AD57" i="64"/>
  <c r="F54" i="65"/>
  <c r="CH57" i="64"/>
  <c r="P86" i="65"/>
  <c r="BF89" i="64"/>
  <c r="BR89" i="64" s="1"/>
  <c r="BG68" i="64"/>
  <c r="BS68" i="64" s="1"/>
  <c r="Q65" i="65"/>
  <c r="R19" i="63"/>
  <c r="M19" i="65"/>
  <c r="Z19" i="65" s="1"/>
  <c r="BC22" i="64"/>
  <c r="BO22" i="64" s="1"/>
  <c r="CH34" i="64"/>
  <c r="AD34" i="64"/>
  <c r="F31" i="65"/>
  <c r="Q52" i="65"/>
  <c r="BG55" i="64"/>
  <c r="BS55" i="64" s="1"/>
  <c r="P38" i="65"/>
  <c r="BF41" i="64"/>
  <c r="BR41" i="64" s="1"/>
  <c r="CI77" i="64"/>
  <c r="AE77" i="64"/>
  <c r="G74" i="65"/>
  <c r="CI12" i="64"/>
  <c r="AE12" i="64"/>
  <c r="G9" i="65"/>
  <c r="BD86" i="64"/>
  <c r="BP86" i="64" s="1"/>
  <c r="N83" i="65"/>
  <c r="BD75" i="64"/>
  <c r="BP75" i="64" s="1"/>
  <c r="N72" i="65"/>
  <c r="N67" i="65"/>
  <c r="BD70" i="64"/>
  <c r="BP70" i="64" s="1"/>
  <c r="Q55" i="65"/>
  <c r="BG58" i="64"/>
  <c r="BS58" i="64" s="1"/>
  <c r="BF33" i="64"/>
  <c r="BR33" i="64" s="1"/>
  <c r="P30" i="65"/>
  <c r="AE38" i="64"/>
  <c r="CI38" i="64"/>
  <c r="G35" i="65"/>
  <c r="CE19" i="64"/>
  <c r="C16" i="65"/>
  <c r="X16" i="65" s="1"/>
  <c r="AA19" i="64"/>
  <c r="BC80" i="64"/>
  <c r="BO80" i="64" s="1"/>
  <c r="M77" i="65"/>
  <c r="Z77" i="65" s="1"/>
  <c r="R77" i="63"/>
  <c r="BF42" i="64"/>
  <c r="BR42" i="64" s="1"/>
  <c r="P39" i="65"/>
  <c r="BD69" i="64"/>
  <c r="BP69" i="64" s="1"/>
  <c r="N66" i="65"/>
  <c r="BF81" i="64"/>
  <c r="BR81" i="64" s="1"/>
  <c r="P78" i="65"/>
  <c r="BG66" i="64"/>
  <c r="BS66" i="64" s="1"/>
  <c r="Q63" i="65"/>
  <c r="BF65" i="64"/>
  <c r="BR65" i="64" s="1"/>
  <c r="P62" i="65"/>
  <c r="BC15" i="64"/>
  <c r="BO15" i="64" s="1"/>
  <c r="M12" i="65"/>
  <c r="Z12" i="65" s="1"/>
  <c r="R12" i="63"/>
  <c r="CE84" i="64"/>
  <c r="C81" i="65"/>
  <c r="X81" i="65" s="1"/>
  <c r="AA84" i="64"/>
  <c r="BG79" i="64"/>
  <c r="BS79" i="64" s="1"/>
  <c r="Q76" i="65"/>
  <c r="BG53" i="64"/>
  <c r="BS53" i="64" s="1"/>
  <c r="Q50" i="65"/>
  <c r="BF9" i="64"/>
  <c r="BR9" i="64" s="1"/>
  <c r="P6" i="65"/>
  <c r="Q71" i="65"/>
  <c r="BG74" i="64"/>
  <c r="BS74" i="64" s="1"/>
  <c r="BG42" i="64"/>
  <c r="BS42" i="64" s="1"/>
  <c r="Q39" i="65"/>
  <c r="BC88" i="64"/>
  <c r="BO88" i="64" s="1"/>
  <c r="M85" i="65"/>
  <c r="Z85" i="65" s="1"/>
  <c r="R85" i="63"/>
  <c r="N55" i="65"/>
  <c r="BD58" i="64"/>
  <c r="BP58" i="64" s="1"/>
  <c r="R45" i="63"/>
  <c r="BC48" i="64"/>
  <c r="BO48" i="64" s="1"/>
  <c r="M45" i="65"/>
  <c r="Z45" i="65" s="1"/>
  <c r="G42" i="65"/>
  <c r="AE45" i="64"/>
  <c r="CI45" i="64"/>
  <c r="Q53" i="65"/>
  <c r="BG56" i="64"/>
  <c r="BS56" i="64" s="1"/>
  <c r="AD84" i="64"/>
  <c r="CH84" i="64"/>
  <c r="F81" i="65"/>
  <c r="AE73" i="64"/>
  <c r="CI73" i="64"/>
  <c r="G70" i="65"/>
  <c r="D50" i="65"/>
  <c r="AB53" i="64"/>
  <c r="CF53" i="64"/>
  <c r="N59" i="65"/>
  <c r="BD62" i="64"/>
  <c r="BP62" i="64" s="1"/>
  <c r="AB63" i="64"/>
  <c r="CF63" i="64"/>
  <c r="D60" i="65"/>
  <c r="CI84" i="64"/>
  <c r="AE84" i="64"/>
  <c r="G81" i="65"/>
  <c r="BD84" i="64"/>
  <c r="BP84" i="64" s="1"/>
  <c r="N81" i="65"/>
  <c r="P44" i="65"/>
  <c r="BF47" i="64"/>
  <c r="BR47" i="64" s="1"/>
  <c r="BD60" i="64"/>
  <c r="BP60" i="64" s="1"/>
  <c r="N57" i="65"/>
  <c r="BF102" i="64"/>
  <c r="BR102" i="64" s="1"/>
  <c r="P99" i="65"/>
  <c r="CH32" i="64"/>
  <c r="AD32" i="64"/>
  <c r="F29" i="65"/>
  <c r="BG51" i="64"/>
  <c r="BS51" i="64" s="1"/>
  <c r="Q48" i="65"/>
  <c r="F102" i="65"/>
  <c r="CH105" i="64"/>
  <c r="AD105" i="64"/>
  <c r="G5" i="65"/>
  <c r="CI8" i="64"/>
  <c r="AE8" i="64"/>
  <c r="BF55" i="64"/>
  <c r="BR55" i="64" s="1"/>
  <c r="P52" i="65"/>
  <c r="BD54" i="64"/>
  <c r="BP54" i="64" s="1"/>
  <c r="N51" i="65"/>
  <c r="BF100" i="64"/>
  <c r="BR100" i="64" s="1"/>
  <c r="P97" i="65"/>
  <c r="CF76" i="64"/>
  <c r="D73" i="65"/>
  <c r="AB76" i="64"/>
  <c r="AT45" i="62"/>
  <c r="AU45" i="62"/>
  <c r="AR45" i="62"/>
  <c r="AS45" i="62"/>
  <c r="AV45" i="62"/>
  <c r="AU83" i="62"/>
  <c r="AS83" i="62"/>
  <c r="AV83" i="62"/>
  <c r="AT83" i="62"/>
  <c r="AR83" i="62"/>
  <c r="AT94" i="62"/>
  <c r="AS94" i="62"/>
  <c r="AR94" i="62"/>
  <c r="AV94" i="62"/>
  <c r="AU94" i="62"/>
  <c r="AR114" i="62"/>
  <c r="AS114" i="62"/>
  <c r="AT114" i="62"/>
  <c r="AU114" i="62"/>
  <c r="AV114" i="62"/>
  <c r="AV89" i="62"/>
  <c r="AS89" i="62"/>
  <c r="AU89" i="62"/>
  <c r="AR89" i="62"/>
  <c r="AT89" i="62"/>
  <c r="AR70" i="62"/>
  <c r="AS70" i="62"/>
  <c r="AT70" i="62"/>
  <c r="AU70" i="62"/>
  <c r="AV70" i="62"/>
  <c r="AT40" i="62"/>
  <c r="AV40" i="62"/>
  <c r="AU40" i="62"/>
  <c r="AR40" i="62"/>
  <c r="AS40" i="62"/>
  <c r="AR91" i="62"/>
  <c r="AS91" i="62"/>
  <c r="AU91" i="62"/>
  <c r="AV91" i="62"/>
  <c r="AT91" i="62"/>
  <c r="AR44" i="62"/>
  <c r="AS44" i="62"/>
  <c r="AV44" i="62"/>
  <c r="AU44" i="62"/>
  <c r="AT44" i="62"/>
  <c r="AV32" i="62"/>
  <c r="AR32" i="62"/>
  <c r="AU32" i="62"/>
  <c r="AT32" i="62"/>
  <c r="AS32" i="62"/>
  <c r="AS80" i="62"/>
  <c r="AR80" i="62"/>
  <c r="AU80" i="62"/>
  <c r="AV80" i="62"/>
  <c r="AT80" i="62"/>
  <c r="AR79" i="62"/>
  <c r="AS79" i="62"/>
  <c r="AT79" i="62"/>
  <c r="AV79" i="62"/>
  <c r="AU79" i="62"/>
  <c r="AT27" i="62"/>
  <c r="AR27" i="62"/>
  <c r="AS27" i="62"/>
  <c r="AU27" i="62"/>
  <c r="AV27" i="62"/>
  <c r="AT67" i="62"/>
  <c r="AR67" i="62"/>
  <c r="AS67" i="62"/>
  <c r="AU67" i="62"/>
  <c r="AV67" i="62"/>
  <c r="AU106" i="62"/>
  <c r="AS106" i="62"/>
  <c r="AT106" i="62"/>
  <c r="AV106" i="62"/>
  <c r="AR106" i="62"/>
  <c r="AB80" i="64"/>
  <c r="CF80" i="64"/>
  <c r="D77" i="65"/>
  <c r="BD88" i="64"/>
  <c r="BP88" i="64" s="1"/>
  <c r="N85" i="65"/>
  <c r="CH45" i="64"/>
  <c r="F42" i="65"/>
  <c r="AD45" i="64"/>
  <c r="C82" i="65"/>
  <c r="X82" i="65" s="1"/>
  <c r="CE85" i="64"/>
  <c r="AA85" i="64"/>
  <c r="N64" i="65"/>
  <c r="BD67" i="64"/>
  <c r="BP67" i="64" s="1"/>
  <c r="BG84" i="64"/>
  <c r="BS84" i="64" s="1"/>
  <c r="Q81" i="65"/>
  <c r="Q5" i="65"/>
  <c r="BG8" i="64"/>
  <c r="BS8" i="64" s="1"/>
  <c r="AT52" i="62"/>
  <c r="AR52" i="62"/>
  <c r="AU52" i="62"/>
  <c r="AV52" i="62"/>
  <c r="AS52" i="62"/>
  <c r="AV93" i="62"/>
  <c r="AU93" i="62"/>
  <c r="AR93" i="62"/>
  <c r="AT93" i="62"/>
  <c r="AS93" i="62"/>
  <c r="BF29" i="64"/>
  <c r="BR29" i="64" s="1"/>
  <c r="P26" i="65"/>
  <c r="N77" i="65"/>
  <c r="BD80" i="64"/>
  <c r="BP80" i="64" s="1"/>
  <c r="Q21" i="65"/>
  <c r="BG24" i="64"/>
  <c r="BS24" i="64" s="1"/>
  <c r="BG14" i="64"/>
  <c r="BS14" i="64" s="1"/>
  <c r="Q11" i="65"/>
  <c r="C15" i="65"/>
  <c r="X15" i="65" s="1"/>
  <c r="AA18" i="64"/>
  <c r="CE18" i="64"/>
  <c r="AD31" i="64"/>
  <c r="CH31" i="64"/>
  <c r="F28" i="65"/>
  <c r="AD26" i="64"/>
  <c r="CH26" i="64"/>
  <c r="F23" i="65"/>
  <c r="Q69" i="65"/>
  <c r="BG72" i="64"/>
  <c r="BS72" i="64" s="1"/>
  <c r="D85" i="65"/>
  <c r="AB88" i="64"/>
  <c r="CF88" i="64"/>
  <c r="P45" i="65"/>
  <c r="BF48" i="64"/>
  <c r="BR48" i="64" s="1"/>
  <c r="CE25" i="64"/>
  <c r="C22" i="65"/>
  <c r="X22" i="65" s="1"/>
  <c r="AA25" i="64"/>
  <c r="BD87" i="64"/>
  <c r="BP87" i="64" s="1"/>
  <c r="N84" i="65"/>
  <c r="BD68" i="64"/>
  <c r="BP68" i="64" s="1"/>
  <c r="N65" i="65"/>
  <c r="BF99" i="64"/>
  <c r="BR99" i="64" s="1"/>
  <c r="P96" i="65"/>
  <c r="BD92" i="64"/>
  <c r="BP92" i="64" s="1"/>
  <c r="N89" i="65"/>
  <c r="AD73" i="64"/>
  <c r="F70" i="65"/>
  <c r="CH73" i="64"/>
  <c r="BF45" i="64"/>
  <c r="BR45" i="64" s="1"/>
  <c r="P42" i="65"/>
  <c r="AA17" i="64"/>
  <c r="C14" i="65"/>
  <c r="X14" i="65" s="1"/>
  <c r="CE17" i="64"/>
  <c r="M74" i="65"/>
  <c r="Z74" i="65" s="1"/>
  <c r="R74" i="63"/>
  <c r="BC77" i="64"/>
  <c r="BO77" i="64" s="1"/>
  <c r="G82" i="65"/>
  <c r="AE85" i="64"/>
  <c r="CI85" i="64"/>
  <c r="BF98" i="64"/>
  <c r="BR98" i="64" s="1"/>
  <c r="P95" i="65"/>
  <c r="BG40" i="64"/>
  <c r="BS40" i="64" s="1"/>
  <c r="Q37" i="65"/>
  <c r="CH97" i="64"/>
  <c r="AD97" i="64"/>
  <c r="F94" i="65"/>
  <c r="BF51" i="64"/>
  <c r="BR51" i="64" s="1"/>
  <c r="P48" i="65"/>
  <c r="BC8" i="64"/>
  <c r="BO8" i="64" s="1"/>
  <c r="M5" i="65"/>
  <c r="Z5" i="65" s="1"/>
  <c r="R5" i="63"/>
  <c r="BC85" i="64"/>
  <c r="BO85" i="64" s="1"/>
  <c r="M82" i="65"/>
  <c r="Z82" i="65" s="1"/>
  <c r="R82" i="63"/>
  <c r="AA55" i="64"/>
  <c r="C52" i="65"/>
  <c r="X52" i="65" s="1"/>
  <c r="CE55" i="64"/>
  <c r="P15" i="65"/>
  <c r="BF18" i="64"/>
  <c r="BR18" i="64" s="1"/>
  <c r="CH61" i="64"/>
  <c r="F58" i="65"/>
  <c r="AD61" i="64"/>
  <c r="BF86" i="64"/>
  <c r="BR86" i="64" s="1"/>
  <c r="P83" i="65"/>
  <c r="BG67" i="64"/>
  <c r="BS67" i="64" s="1"/>
  <c r="Q64" i="65"/>
  <c r="AA82" i="64"/>
  <c r="C79" i="65"/>
  <c r="X79" i="65" s="1"/>
  <c r="CE82" i="64"/>
  <c r="BD55" i="64"/>
  <c r="BP55" i="64" s="1"/>
  <c r="N52" i="65"/>
  <c r="AE57" i="64"/>
  <c r="CI57" i="64"/>
  <c r="G54" i="65"/>
  <c r="AB67" i="64"/>
  <c r="CF67" i="64"/>
  <c r="D64" i="65"/>
  <c r="BF27" i="64"/>
  <c r="BR27" i="64" s="1"/>
  <c r="P24" i="65"/>
  <c r="BF83" i="64"/>
  <c r="BR83" i="64" s="1"/>
  <c r="P80" i="65"/>
  <c r="CH85" i="64"/>
  <c r="AD85" i="64"/>
  <c r="F82" i="65"/>
  <c r="AA12" i="64"/>
  <c r="CE12" i="64"/>
  <c r="C9" i="65"/>
  <c r="X9" i="65" s="1"/>
  <c r="N63" i="65"/>
  <c r="BD66" i="64"/>
  <c r="BP66" i="64" s="1"/>
  <c r="G58" i="65"/>
  <c r="AE61" i="64"/>
  <c r="CI61" i="64"/>
  <c r="CH77" i="64"/>
  <c r="F74" i="65"/>
  <c r="AD77" i="64"/>
  <c r="F40" i="65"/>
  <c r="CH43" i="64"/>
  <c r="AD43" i="64"/>
  <c r="G77" i="65"/>
  <c r="AE80" i="64"/>
  <c r="CI80" i="64"/>
  <c r="AA16" i="64"/>
  <c r="CE16" i="64"/>
  <c r="C13" i="65"/>
  <c r="X13" i="65" s="1"/>
  <c r="P100" i="65"/>
  <c r="BF103" i="64"/>
  <c r="BR103" i="64" s="1"/>
  <c r="P76" i="65"/>
  <c r="BF79" i="64"/>
  <c r="BR79" i="64" s="1"/>
  <c r="BG98" i="64"/>
  <c r="BS98" i="64" s="1"/>
  <c r="Q95" i="65"/>
  <c r="P72" i="65"/>
  <c r="BF75" i="64"/>
  <c r="BR75" i="64" s="1"/>
  <c r="Q66" i="65"/>
  <c r="BG69" i="64"/>
  <c r="BS69" i="64" s="1"/>
  <c r="N53" i="65"/>
  <c r="BD56" i="64"/>
  <c r="BP56" i="64" s="1"/>
  <c r="CE13" i="64"/>
  <c r="AA13" i="64"/>
  <c r="C10" i="65"/>
  <c r="X10" i="65" s="1"/>
  <c r="F25" i="65"/>
  <c r="CH28" i="64"/>
  <c r="AD28" i="64"/>
  <c r="CH94" i="64"/>
  <c r="F91" i="65"/>
  <c r="AD94" i="64"/>
  <c r="AR62" i="62"/>
  <c r="AV62" i="62"/>
  <c r="AT62" i="62"/>
  <c r="AS62" i="62"/>
  <c r="AU62" i="62"/>
  <c r="AR56" i="62"/>
  <c r="AU56" i="62"/>
  <c r="AT56" i="62"/>
  <c r="AV56" i="62"/>
  <c r="AS56" i="62"/>
  <c r="AS77" i="62"/>
  <c r="AR77" i="62"/>
  <c r="AV77" i="62"/>
  <c r="AU77" i="62"/>
  <c r="AT77" i="62"/>
  <c r="AU101" i="62"/>
  <c r="AT101" i="62"/>
  <c r="AR101" i="62"/>
  <c r="AS101" i="62"/>
  <c r="AV101" i="62"/>
  <c r="AT25" i="62"/>
  <c r="AS25" i="62"/>
  <c r="AV25" i="62"/>
  <c r="AU25" i="62"/>
  <c r="AR25" i="62"/>
  <c r="AU100" i="62"/>
  <c r="AT100" i="62"/>
  <c r="AS100" i="62"/>
  <c r="AV100" i="62"/>
  <c r="AR100" i="62"/>
  <c r="AV20" i="62"/>
  <c r="AR20" i="62"/>
  <c r="AU20" i="62"/>
  <c r="AS20" i="62"/>
  <c r="AT20" i="62"/>
  <c r="AV43" i="62"/>
  <c r="AR43" i="62"/>
  <c r="AS43" i="62"/>
  <c r="AT43" i="62"/>
  <c r="AU43" i="62"/>
  <c r="AS28" i="62"/>
  <c r="AR28" i="62"/>
  <c r="AU28" i="62"/>
  <c r="AT28" i="62"/>
  <c r="AV28" i="62"/>
  <c r="AT13" i="62"/>
  <c r="AR13" i="62"/>
  <c r="AV13" i="62"/>
  <c r="AU13" i="62"/>
  <c r="AS13" i="62"/>
  <c r="AU86" i="62"/>
  <c r="AT86" i="62"/>
  <c r="AS86" i="62"/>
  <c r="AR86" i="62"/>
  <c r="AV86" i="62"/>
  <c r="AR72" i="62"/>
  <c r="AU72" i="62"/>
  <c r="AV72" i="62"/>
  <c r="AT72" i="62"/>
  <c r="AS72" i="62"/>
  <c r="AR19" i="62"/>
  <c r="AS19" i="62"/>
  <c r="AV19" i="62"/>
  <c r="AU19" i="62"/>
  <c r="AT19" i="62"/>
  <c r="AU103" i="62"/>
  <c r="AS103" i="62"/>
  <c r="AT103" i="62"/>
  <c r="AV103" i="62"/>
  <c r="AR103" i="62"/>
  <c r="AU14" i="62"/>
  <c r="AS14" i="62"/>
  <c r="AT14" i="62"/>
  <c r="AR14" i="62"/>
  <c r="AV14" i="62"/>
  <c r="BC18" i="64"/>
  <c r="BO18" i="64" s="1"/>
  <c r="R15" i="63"/>
  <c r="M15" i="65"/>
  <c r="Z15" i="65" s="1"/>
  <c r="AB87" i="64"/>
  <c r="CF87" i="64"/>
  <c r="D84" i="65"/>
  <c r="BG85" i="64"/>
  <c r="BS85" i="64" s="1"/>
  <c r="Q82" i="65"/>
  <c r="CH18" i="64"/>
  <c r="F15" i="65"/>
  <c r="AD18" i="64"/>
  <c r="Q54" i="65"/>
  <c r="BG57" i="64"/>
  <c r="BS57" i="64" s="1"/>
  <c r="BD53" i="64"/>
  <c r="BP53" i="64" s="1"/>
  <c r="N50" i="65"/>
  <c r="CF60" i="64"/>
  <c r="AB60" i="64"/>
  <c r="D57" i="65"/>
  <c r="F97" i="65"/>
  <c r="CH100" i="64"/>
  <c r="AD100" i="64"/>
  <c r="AV105" i="62"/>
  <c r="AT105" i="62"/>
  <c r="AR105" i="62"/>
  <c r="AU105" i="62"/>
  <c r="AS105" i="62"/>
  <c r="AE44" i="64"/>
  <c r="CI44" i="64"/>
  <c r="G41" i="65"/>
  <c r="CH53" i="64"/>
  <c r="AD53" i="64"/>
  <c r="F50" i="65"/>
  <c r="CF100" i="64"/>
  <c r="AB100" i="64"/>
  <c r="D97" i="65"/>
  <c r="BD52" i="64"/>
  <c r="BP52" i="64" s="1"/>
  <c r="N49" i="65"/>
  <c r="AA24" i="64"/>
  <c r="C21" i="65"/>
  <c r="X21" i="65" s="1"/>
  <c r="CE24" i="64"/>
  <c r="P27" i="65"/>
  <c r="BF30" i="64"/>
  <c r="BR30" i="64" s="1"/>
  <c r="BD64" i="64"/>
  <c r="BP64" i="64" s="1"/>
  <c r="N61" i="65"/>
  <c r="AE32" i="64"/>
  <c r="G29" i="65"/>
  <c r="CI32" i="64"/>
  <c r="BF82" i="64"/>
  <c r="BR82" i="64" s="1"/>
  <c r="P79" i="65"/>
  <c r="CI82" i="64"/>
  <c r="G79" i="65"/>
  <c r="AE82" i="64"/>
  <c r="AA86" i="64"/>
  <c r="CE86" i="64"/>
  <c r="C83" i="65"/>
  <c r="X83" i="65" s="1"/>
  <c r="BF44" i="64"/>
  <c r="BR44" i="64" s="1"/>
  <c r="P41" i="65"/>
  <c r="D69" i="65"/>
  <c r="AB72" i="64"/>
  <c r="CF72" i="64"/>
  <c r="C51" i="65"/>
  <c r="X51" i="65" s="1"/>
  <c r="AA54" i="64"/>
  <c r="CE54" i="64"/>
  <c r="P34" i="65"/>
  <c r="BF37" i="64"/>
  <c r="BR37" i="64" s="1"/>
  <c r="BG46" i="64"/>
  <c r="BS46" i="64" s="1"/>
  <c r="Q43" i="65"/>
  <c r="CI16" i="64"/>
  <c r="AE16" i="64"/>
  <c r="G13" i="65"/>
  <c r="N54" i="65"/>
  <c r="BD57" i="64"/>
  <c r="BP57" i="64" s="1"/>
  <c r="CI49" i="64"/>
  <c r="AE49" i="64"/>
  <c r="G46" i="65"/>
  <c r="AE83" i="64"/>
  <c r="CI83" i="64"/>
  <c r="G80" i="65"/>
  <c r="R50" i="63"/>
  <c r="BC53" i="64"/>
  <c r="BO53" i="64" s="1"/>
  <c r="M50" i="65"/>
  <c r="Z50" i="65" s="1"/>
  <c r="BF87" i="64"/>
  <c r="BR87" i="64" s="1"/>
  <c r="P84" i="65"/>
  <c r="AD59" i="64"/>
  <c r="F56" i="65"/>
  <c r="CH59" i="64"/>
  <c r="CH52" i="64"/>
  <c r="F49" i="65"/>
  <c r="AD52" i="64"/>
  <c r="R6" i="63"/>
  <c r="BC9" i="64"/>
  <c r="BO9" i="64" s="1"/>
  <c r="M6" i="65"/>
  <c r="Z6" i="65" s="1"/>
  <c r="AE65" i="64"/>
  <c r="CI65" i="64"/>
  <c r="G62" i="65"/>
  <c r="AA52" i="64"/>
  <c r="C49" i="65"/>
  <c r="X49" i="65" s="1"/>
  <c r="CE52" i="64"/>
  <c r="CF61" i="64"/>
  <c r="AB61" i="64"/>
  <c r="D58" i="65"/>
  <c r="CI70" i="64"/>
  <c r="AE70" i="64"/>
  <c r="G67" i="65"/>
  <c r="BG88" i="64"/>
  <c r="BS88" i="64" s="1"/>
  <c r="Q85" i="65"/>
  <c r="BF56" i="64"/>
  <c r="BR56" i="64" s="1"/>
  <c r="P53" i="65"/>
  <c r="BC23" i="64"/>
  <c r="BO23" i="64" s="1"/>
  <c r="R20" i="63"/>
  <c r="M20" i="65"/>
  <c r="Z20" i="65" s="1"/>
  <c r="AA47" i="64"/>
  <c r="CE47" i="64"/>
  <c r="C44" i="65"/>
  <c r="X44" i="65" s="1"/>
  <c r="BF106" i="64"/>
  <c r="BR106" i="64" s="1"/>
  <c r="P103" i="65"/>
  <c r="AD27" i="64"/>
  <c r="CH27" i="64"/>
  <c r="F24" i="65"/>
  <c r="F80" i="65"/>
  <c r="AD83" i="64"/>
  <c r="CH83" i="64"/>
  <c r="P82" i="65"/>
  <c r="BF85" i="64"/>
  <c r="BR85" i="64" s="1"/>
  <c r="BC12" i="64"/>
  <c r="BO12" i="64" s="1"/>
  <c r="R9" i="63"/>
  <c r="M9" i="65"/>
  <c r="Z9" i="65" s="1"/>
  <c r="AB66" i="64"/>
  <c r="D63" i="65"/>
  <c r="CF66" i="64"/>
  <c r="BG61" i="64"/>
  <c r="BS61" i="64" s="1"/>
  <c r="Q58" i="65"/>
  <c r="P74" i="65"/>
  <c r="BF77" i="64"/>
  <c r="BR77" i="64" s="1"/>
  <c r="BF43" i="64"/>
  <c r="BR43" i="64" s="1"/>
  <c r="P40" i="65"/>
  <c r="BG80" i="64"/>
  <c r="BS80" i="64" s="1"/>
  <c r="Q77" i="65"/>
  <c r="BC16" i="64"/>
  <c r="BO16" i="64" s="1"/>
  <c r="R13" i="63"/>
  <c r="M13" i="65"/>
  <c r="Z13" i="65" s="1"/>
  <c r="F100" i="65"/>
  <c r="CH103" i="64"/>
  <c r="AD103" i="64"/>
  <c r="CH79" i="64"/>
  <c r="AD79" i="64"/>
  <c r="F76" i="65"/>
  <c r="CI98" i="64"/>
  <c r="AE98" i="64"/>
  <c r="G95" i="65"/>
  <c r="AD75" i="64"/>
  <c r="CH75" i="64"/>
  <c r="F72" i="65"/>
  <c r="G66" i="65"/>
  <c r="AE69" i="64"/>
  <c r="CI69" i="64"/>
  <c r="AB56" i="64"/>
  <c r="CF56" i="64"/>
  <c r="D53" i="65"/>
  <c r="BC13" i="64"/>
  <c r="BO13" i="64" s="1"/>
  <c r="R10" i="63"/>
  <c r="M10" i="65"/>
  <c r="Z10" i="65" s="1"/>
  <c r="P25" i="65"/>
  <c r="BF28" i="64"/>
  <c r="BR28" i="64" s="1"/>
  <c r="BF94" i="64"/>
  <c r="BR94" i="64" s="1"/>
  <c r="P91" i="65"/>
  <c r="AU99" i="62"/>
  <c r="AT99" i="62"/>
  <c r="AS99" i="62"/>
  <c r="AV99" i="62"/>
  <c r="AR99" i="62"/>
  <c r="AR10" i="62"/>
  <c r="AU10" i="62"/>
  <c r="AT10" i="62"/>
  <c r="AS10" i="62"/>
  <c r="AV10" i="62"/>
  <c r="AR21" i="62"/>
  <c r="AS21" i="62"/>
  <c r="AU21" i="62"/>
  <c r="AT21" i="62"/>
  <c r="AV21" i="62"/>
  <c r="AS75" i="62"/>
  <c r="AT75" i="62"/>
  <c r="AV75" i="62"/>
  <c r="AU75" i="62"/>
  <c r="AR75" i="62"/>
  <c r="AT12" i="62"/>
  <c r="AS12" i="62"/>
  <c r="AR12" i="62"/>
  <c r="AU12" i="62"/>
  <c r="AV12" i="62"/>
  <c r="AS9" i="62"/>
  <c r="AR9" i="62"/>
  <c r="AT9" i="62"/>
  <c r="AV9" i="62"/>
  <c r="AU9" i="62"/>
  <c r="AT108" i="62"/>
  <c r="AU108" i="62"/>
  <c r="AS108" i="62"/>
  <c r="AR108" i="62"/>
  <c r="AV108" i="62"/>
  <c r="AU53" i="62"/>
  <c r="AV53" i="62"/>
  <c r="AR53" i="62"/>
  <c r="AT53" i="62"/>
  <c r="AS53" i="62"/>
  <c r="AR17" i="62"/>
  <c r="AV17" i="62"/>
  <c r="AS17" i="62"/>
  <c r="AU17" i="62"/>
  <c r="AT17" i="62"/>
  <c r="AT116" i="62"/>
  <c r="AS116" i="62"/>
  <c r="AV116" i="62"/>
  <c r="AU116" i="62"/>
  <c r="AR116" i="62"/>
  <c r="AU107" i="62"/>
  <c r="AV107" i="62"/>
  <c r="AT107" i="62"/>
  <c r="AS107" i="62"/>
  <c r="AR107" i="62"/>
  <c r="AS59" i="62"/>
  <c r="AU59" i="62"/>
  <c r="AV59" i="62"/>
  <c r="AR59" i="62"/>
  <c r="AT59" i="62"/>
  <c r="AV95" i="62"/>
  <c r="AS95" i="62"/>
  <c r="AU95" i="62"/>
  <c r="AR95" i="62"/>
  <c r="AT95" i="62"/>
  <c r="AS117" i="62"/>
  <c r="AR117" i="62"/>
  <c r="AV117" i="62"/>
  <c r="AU117" i="62"/>
  <c r="AT117" i="62"/>
  <c r="AS37" i="62"/>
  <c r="AV37" i="62"/>
  <c r="AT37" i="62"/>
  <c r="AR37" i="62"/>
  <c r="AU37" i="62"/>
  <c r="CI14" i="64"/>
  <c r="AE14" i="64"/>
  <c r="G11" i="65"/>
  <c r="M22" i="65"/>
  <c r="Z22" i="65" s="1"/>
  <c r="R22" i="63"/>
  <c r="BC25" i="64"/>
  <c r="BO25" i="64" s="1"/>
  <c r="BC17" i="64"/>
  <c r="BO17" i="64" s="1"/>
  <c r="R14" i="63"/>
  <c r="M14" i="65"/>
  <c r="Z14" i="65" s="1"/>
  <c r="BF97" i="64"/>
  <c r="BR97" i="64" s="1"/>
  <c r="P94" i="65"/>
  <c r="CI67" i="64"/>
  <c r="G64" i="65"/>
  <c r="AE67" i="64"/>
  <c r="P81" i="65"/>
  <c r="BF84" i="64"/>
  <c r="BR84" i="64" s="1"/>
  <c r="F44" i="65"/>
  <c r="AD47" i="64"/>
  <c r="CH47" i="64"/>
  <c r="CH55" i="64"/>
  <c r="F52" i="65"/>
  <c r="AD55" i="64"/>
  <c r="AS60" i="62"/>
  <c r="AV60" i="62"/>
  <c r="AR60" i="62"/>
  <c r="AT60" i="62"/>
  <c r="AU60" i="62"/>
  <c r="AR121" i="62"/>
  <c r="AT121" i="62"/>
  <c r="AU121" i="62"/>
  <c r="AV121" i="62"/>
  <c r="AS121" i="62"/>
  <c r="Q41" i="65"/>
  <c r="BG44" i="64"/>
  <c r="BS44" i="64" s="1"/>
  <c r="P50" i="65"/>
  <c r="BF53" i="64"/>
  <c r="BR53" i="64" s="1"/>
  <c r="N97" i="65"/>
  <c r="BD100" i="64"/>
  <c r="BP100" i="64" s="1"/>
  <c r="CF52" i="64"/>
  <c r="AB52" i="64"/>
  <c r="D49" i="65"/>
  <c r="M21" i="65"/>
  <c r="Z21" i="65" s="1"/>
  <c r="R21" i="63"/>
  <c r="BC24" i="64"/>
  <c r="BO24" i="64" s="1"/>
  <c r="CH30" i="64"/>
  <c r="AD30" i="64"/>
  <c r="F27" i="65"/>
  <c r="D61" i="65"/>
  <c r="CF64" i="64"/>
  <c r="AB64" i="64"/>
  <c r="BG32" i="64"/>
  <c r="BS32" i="64" s="1"/>
  <c r="Q29" i="65"/>
  <c r="F79" i="65"/>
  <c r="AD82" i="64"/>
  <c r="CH82" i="64"/>
  <c r="Q79" i="65"/>
  <c r="BG82" i="64"/>
  <c r="BS82" i="64" s="1"/>
  <c r="BC86" i="64"/>
  <c r="BO86" i="64" s="1"/>
  <c r="R83" i="63"/>
  <c r="M83" i="65"/>
  <c r="Z83" i="65" s="1"/>
  <c r="CH44" i="64"/>
  <c r="AD44" i="64"/>
  <c r="F41" i="65"/>
  <c r="N69" i="65"/>
  <c r="BD72" i="64"/>
  <c r="BP72" i="64" s="1"/>
  <c r="R51" i="63"/>
  <c r="M51" i="65"/>
  <c r="Z51" i="65" s="1"/>
  <c r="BC54" i="64"/>
  <c r="BO54" i="64" s="1"/>
  <c r="F34" i="65"/>
  <c r="AD37" i="64"/>
  <c r="CH37" i="64"/>
  <c r="CI46" i="64"/>
  <c r="AE46" i="64"/>
  <c r="G43" i="65"/>
  <c r="BG16" i="64"/>
  <c r="BS16" i="64" s="1"/>
  <c r="Q13" i="65"/>
  <c r="AB57" i="64"/>
  <c r="CF57" i="64"/>
  <c r="D54" i="65"/>
  <c r="BG49" i="64"/>
  <c r="BS49" i="64" s="1"/>
  <c r="Q46" i="65"/>
  <c r="Q80" i="65"/>
  <c r="BG83" i="64"/>
  <c r="BS83" i="64" s="1"/>
  <c r="AA53" i="64"/>
  <c r="CE53" i="64"/>
  <c r="C50" i="65"/>
  <c r="X50" i="65" s="1"/>
  <c r="AD87" i="64"/>
  <c r="CH87" i="64"/>
  <c r="F84" i="65"/>
  <c r="BF59" i="64"/>
  <c r="BR59" i="64" s="1"/>
  <c r="P56" i="65"/>
  <c r="BF52" i="64"/>
  <c r="BR52" i="64" s="1"/>
  <c r="P49" i="65"/>
  <c r="C6" i="65"/>
  <c r="X6" i="65" s="1"/>
  <c r="AA9" i="64"/>
  <c r="CE9" i="64"/>
  <c r="BG65" i="64"/>
  <c r="BS65" i="64" s="1"/>
  <c r="Q62" i="65"/>
  <c r="BC52" i="64"/>
  <c r="BO52" i="64" s="1"/>
  <c r="M49" i="65"/>
  <c r="Z49" i="65" s="1"/>
  <c r="R49" i="63"/>
  <c r="BD61" i="64"/>
  <c r="BP61" i="64" s="1"/>
  <c r="N58" i="65"/>
  <c r="Q67" i="65"/>
  <c r="BG70" i="64"/>
  <c r="BS70" i="64" s="1"/>
  <c r="G85" i="65"/>
  <c r="AE88" i="64"/>
  <c r="CI88" i="64"/>
  <c r="AD56" i="64"/>
  <c r="F53" i="65"/>
  <c r="CH56" i="64"/>
  <c r="AA23" i="64"/>
  <c r="C20" i="65"/>
  <c r="X20" i="65" s="1"/>
  <c r="CE23" i="64"/>
  <c r="BC47" i="64"/>
  <c r="BO47" i="64" s="1"/>
  <c r="M44" i="65"/>
  <c r="Z44" i="65" s="1"/>
  <c r="R44" i="63"/>
  <c r="AD106" i="64"/>
  <c r="CH106" i="64"/>
  <c r="F103" i="65"/>
  <c r="CF96" i="64"/>
  <c r="AB96" i="64"/>
  <c r="D93" i="65"/>
  <c r="AD101" i="64"/>
  <c r="CH101" i="64"/>
  <c r="F98" i="65"/>
  <c r="AD54" i="64"/>
  <c r="CH54" i="64"/>
  <c r="F51" i="65"/>
  <c r="BC89" i="64"/>
  <c r="BO89" i="64" s="1"/>
  <c r="M86" i="65"/>
  <c r="Z86" i="65" s="1"/>
  <c r="R86" i="63"/>
  <c r="AB51" i="64"/>
  <c r="D48" i="65"/>
  <c r="CF51" i="64"/>
  <c r="F87" i="65"/>
  <c r="CH90" i="64"/>
  <c r="AD90" i="64"/>
  <c r="CF73" i="64"/>
  <c r="D70" i="65"/>
  <c r="AB73" i="64"/>
  <c r="CI64" i="64"/>
  <c r="AE64" i="64"/>
  <c r="G61" i="65"/>
  <c r="G49" i="65"/>
  <c r="CI52" i="64"/>
  <c r="AE52" i="64"/>
  <c r="Q73" i="65"/>
  <c r="BG76" i="64"/>
  <c r="BS76" i="64" s="1"/>
  <c r="AA83" i="64"/>
  <c r="C80" i="65"/>
  <c r="X80" i="65" s="1"/>
  <c r="CE83" i="64"/>
  <c r="AD95" i="64"/>
  <c r="F92" i="65"/>
  <c r="CH95" i="64"/>
  <c r="F89" i="65"/>
  <c r="CH92" i="64"/>
  <c r="AD92" i="64"/>
  <c r="BF93" i="64"/>
  <c r="BR93" i="64" s="1"/>
  <c r="P90" i="65"/>
  <c r="G57" i="65"/>
  <c r="CI60" i="64"/>
  <c r="AE60" i="64"/>
  <c r="F20" i="65"/>
  <c r="AD23" i="64"/>
  <c r="CH23" i="64"/>
  <c r="N56" i="65"/>
  <c r="BD59" i="64"/>
  <c r="BP59" i="64" s="1"/>
  <c r="BC10" i="64"/>
  <c r="BO10" i="64" s="1"/>
  <c r="R7" i="63"/>
  <c r="M7" i="65"/>
  <c r="Z7" i="65" s="1"/>
  <c r="BF21" i="64"/>
  <c r="BR21" i="64" s="1"/>
  <c r="P18" i="65"/>
  <c r="AA49" i="64"/>
  <c r="CE49" i="64"/>
  <c r="C46" i="65"/>
  <c r="X46" i="65" s="1"/>
  <c r="AS31" i="62"/>
  <c r="AU31" i="62"/>
  <c r="AT31" i="62"/>
  <c r="AV31" i="62"/>
  <c r="AR31" i="62"/>
  <c r="AU8" i="62"/>
  <c r="AR8" i="62"/>
  <c r="AV8" i="62"/>
  <c r="AS8" i="62"/>
  <c r="AT8" i="62"/>
  <c r="AS78" i="62"/>
  <c r="AV78" i="62"/>
  <c r="AR78" i="62"/>
  <c r="AT78" i="62"/>
  <c r="AU78" i="62"/>
  <c r="AR68" i="62"/>
  <c r="AS68" i="62"/>
  <c r="AU68" i="62"/>
  <c r="AV68" i="62"/>
  <c r="AT68" i="62"/>
  <c r="AT24" i="62"/>
  <c r="AR24" i="62"/>
  <c r="AV24" i="62"/>
  <c r="AS24" i="62"/>
  <c r="AU24" i="62"/>
  <c r="AT63" i="62"/>
  <c r="AS63" i="62"/>
  <c r="AV63" i="62"/>
  <c r="AU63" i="62"/>
  <c r="AR63" i="62"/>
  <c r="AU88" i="62"/>
  <c r="AV88" i="62"/>
  <c r="AR88" i="62"/>
  <c r="AS88" i="62"/>
  <c r="AT88" i="62"/>
  <c r="AT51" i="62"/>
  <c r="AS51" i="62"/>
  <c r="AR51" i="62"/>
  <c r="AV51" i="62"/>
  <c r="AU51" i="62"/>
  <c r="AV65" i="62"/>
  <c r="AT65" i="62"/>
  <c r="AR65" i="62"/>
  <c r="AU65" i="62"/>
  <c r="AS65" i="62"/>
  <c r="AR76" i="62"/>
  <c r="AU76" i="62"/>
  <c r="AS76" i="62"/>
  <c r="AT76" i="62"/>
  <c r="AV76" i="62"/>
  <c r="AR109" i="62"/>
  <c r="AU109" i="62"/>
  <c r="AT109" i="62"/>
  <c r="AV109" i="62"/>
  <c r="AS109" i="62"/>
  <c r="AV61" i="62"/>
  <c r="AS61" i="62"/>
  <c r="AT61" i="62"/>
  <c r="AR61" i="62"/>
  <c r="AU61" i="62"/>
  <c r="AT104" i="62"/>
  <c r="AS104" i="62"/>
  <c r="AR104" i="62"/>
  <c r="AU104" i="62"/>
  <c r="AV104" i="62"/>
  <c r="AU119" i="62"/>
  <c r="AV119" i="62"/>
  <c r="AR119" i="62"/>
  <c r="AS119" i="62"/>
  <c r="AT119" i="62"/>
  <c r="AS38" i="62"/>
  <c r="AR38" i="62"/>
  <c r="AV38" i="62"/>
  <c r="AT38" i="62"/>
  <c r="AU38" i="62"/>
  <c r="BF31" i="64"/>
  <c r="BR31" i="64" s="1"/>
  <c r="P28" i="65"/>
  <c r="AB68" i="64"/>
  <c r="D65" i="65"/>
  <c r="CF68" i="64"/>
  <c r="AA77" i="64"/>
  <c r="CE77" i="64"/>
  <c r="C74" i="65"/>
  <c r="X74" i="65" s="1"/>
  <c r="F48" i="65"/>
  <c r="AD51" i="64"/>
  <c r="CH51" i="64"/>
  <c r="M79" i="65"/>
  <c r="Z79" i="65" s="1"/>
  <c r="R79" i="63"/>
  <c r="BC82" i="64"/>
  <c r="BO82" i="64" s="1"/>
  <c r="CF62" i="64"/>
  <c r="D59" i="65"/>
  <c r="AB62" i="64"/>
  <c r="BF32" i="64"/>
  <c r="BR32" i="64" s="1"/>
  <c r="P29" i="65"/>
  <c r="AV26" i="62"/>
  <c r="AT26" i="62"/>
  <c r="AR26" i="62"/>
  <c r="AS26" i="62"/>
  <c r="AU26" i="62"/>
  <c r="AS120" i="62"/>
  <c r="AU120" i="62"/>
  <c r="AV120" i="62"/>
  <c r="AT120" i="62"/>
  <c r="AR120" i="62"/>
  <c r="CI100" i="64"/>
  <c r="G97" i="65"/>
  <c r="AE100" i="64"/>
  <c r="AD49" i="64"/>
  <c r="CH49" i="64"/>
  <c r="F46" i="65"/>
  <c r="N101" i="65"/>
  <c r="BD104" i="64"/>
  <c r="BP104" i="64" s="1"/>
  <c r="C18" i="65"/>
  <c r="X18" i="65" s="1"/>
  <c r="AA21" i="64"/>
  <c r="CE21" i="64"/>
  <c r="BD74" i="64"/>
  <c r="BP74" i="64" s="1"/>
  <c r="N71" i="65"/>
  <c r="AD80" i="64"/>
  <c r="F77" i="65"/>
  <c r="CH80" i="64"/>
  <c r="CI59" i="64"/>
  <c r="AE59" i="64"/>
  <c r="G56" i="65"/>
  <c r="CH19" i="64"/>
  <c r="F16" i="65"/>
  <c r="AD19" i="64"/>
  <c r="Q75" i="65"/>
  <c r="BG78" i="64"/>
  <c r="BS78" i="64" s="1"/>
  <c r="BF88" i="64"/>
  <c r="BR88" i="64" s="1"/>
  <c r="P85" i="65"/>
  <c r="AA20" i="64"/>
  <c r="C17" i="65"/>
  <c r="X17" i="65" s="1"/>
  <c r="CE20" i="64"/>
  <c r="AB71" i="64"/>
  <c r="CF71" i="64"/>
  <c r="D68" i="65"/>
  <c r="AE47" i="64"/>
  <c r="CI47" i="64"/>
  <c r="G44" i="65"/>
  <c r="Q31" i="65"/>
  <c r="BG34" i="64"/>
  <c r="BS34" i="64" s="1"/>
  <c r="CI20" i="64"/>
  <c r="AE20" i="64"/>
  <c r="G17" i="65"/>
  <c r="F47" i="65"/>
  <c r="CH50" i="64"/>
  <c r="AD50" i="64"/>
  <c r="F22" i="65"/>
  <c r="CH25" i="64"/>
  <c r="AD25" i="64"/>
  <c r="CF85" i="64"/>
  <c r="D82" i="65"/>
  <c r="AB85" i="64"/>
  <c r="AD46" i="64"/>
  <c r="CH46" i="64"/>
  <c r="F43" i="65"/>
  <c r="G60" i="65"/>
  <c r="CI63" i="64"/>
  <c r="AE63" i="64"/>
  <c r="G45" i="65"/>
  <c r="CI48" i="64"/>
  <c r="AE48" i="64"/>
  <c r="F8" i="65"/>
  <c r="AD11" i="64"/>
  <c r="CH11" i="64"/>
  <c r="BG75" i="64"/>
  <c r="BS75" i="64" s="1"/>
  <c r="Q72" i="65"/>
  <c r="R23" i="63"/>
  <c r="M23" i="65"/>
  <c r="Z23" i="65" s="1"/>
  <c r="BC26" i="64"/>
  <c r="BO26" i="64" s="1"/>
  <c r="BC79" i="64"/>
  <c r="BO79" i="64" s="1"/>
  <c r="R76" i="63"/>
  <c r="M76" i="65"/>
  <c r="Z76" i="65" s="1"/>
  <c r="G38" i="65"/>
  <c r="AE41" i="64"/>
  <c r="CI41" i="64"/>
  <c r="BG81" i="64"/>
  <c r="BS81" i="64" s="1"/>
  <c r="Q78" i="65"/>
  <c r="G89" i="65"/>
  <c r="CI92" i="64"/>
  <c r="AE92" i="64"/>
  <c r="CI62" i="64"/>
  <c r="AE62" i="64"/>
  <c r="G59" i="65"/>
  <c r="CH91" i="64"/>
  <c r="F88" i="65"/>
  <c r="AD91" i="64"/>
  <c r="BC11" i="64"/>
  <c r="BO11" i="64" s="1"/>
  <c r="M8" i="65"/>
  <c r="Z8" i="65" s="1"/>
  <c r="R8" i="63"/>
  <c r="C84" i="65"/>
  <c r="X84" i="65" s="1"/>
  <c r="AA87" i="64"/>
  <c r="CE87" i="64"/>
  <c r="C48" i="65"/>
  <c r="X48" i="65" s="1"/>
  <c r="CE51" i="64"/>
  <c r="AA51" i="64"/>
  <c r="BC56" i="64"/>
  <c r="BO56" i="64" s="1"/>
  <c r="M53" i="65"/>
  <c r="Z53" i="65" s="1"/>
  <c r="R53" i="63"/>
  <c r="N93" i="65"/>
  <c r="BD96" i="64"/>
  <c r="BP96" i="64" s="1"/>
  <c r="BF101" i="64"/>
  <c r="BR101" i="64" s="1"/>
  <c r="P98" i="65"/>
  <c r="BF54" i="64"/>
  <c r="BR54" i="64" s="1"/>
  <c r="P51" i="65"/>
  <c r="CE89" i="64"/>
  <c r="AA89" i="64"/>
  <c r="C86" i="65"/>
  <c r="X86" i="65" s="1"/>
  <c r="N48" i="65"/>
  <c r="BD51" i="64"/>
  <c r="BP51" i="64" s="1"/>
  <c r="BF90" i="64"/>
  <c r="BR90" i="64" s="1"/>
  <c r="P87" i="65"/>
  <c r="N70" i="65"/>
  <c r="BD73" i="64"/>
  <c r="BP73" i="64" s="1"/>
  <c r="Q61" i="65"/>
  <c r="BG64" i="64"/>
  <c r="BS64" i="64" s="1"/>
  <c r="BG52" i="64"/>
  <c r="BS52" i="64" s="1"/>
  <c r="Q49" i="65"/>
  <c r="CI76" i="64"/>
  <c r="G73" i="65"/>
  <c r="AE76" i="64"/>
  <c r="R80" i="63"/>
  <c r="BC83" i="64"/>
  <c r="BO83" i="64" s="1"/>
  <c r="M80" i="65"/>
  <c r="Z80" i="65" s="1"/>
  <c r="BF95" i="64"/>
  <c r="BR95" i="64" s="1"/>
  <c r="P92" i="65"/>
  <c r="BF92" i="64"/>
  <c r="BR92" i="64" s="1"/>
  <c r="P89" i="65"/>
  <c r="F90" i="65"/>
  <c r="AD93" i="64"/>
  <c r="CH93" i="64"/>
  <c r="BG60" i="64"/>
  <c r="BS60" i="64" s="1"/>
  <c r="Q57" i="65"/>
  <c r="P20" i="65"/>
  <c r="BF23" i="64"/>
  <c r="BR23" i="64" s="1"/>
  <c r="D56" i="65"/>
  <c r="CF59" i="64"/>
  <c r="AB59" i="64"/>
  <c r="AA10" i="64"/>
  <c r="CE10" i="64"/>
  <c r="C7" i="65"/>
  <c r="X7" i="65" s="1"/>
  <c r="CH21" i="64"/>
  <c r="AD21" i="64"/>
  <c r="F18" i="65"/>
  <c r="BC49" i="64"/>
  <c r="BO49" i="64" s="1"/>
  <c r="R46" i="63"/>
  <c r="M46" i="65"/>
  <c r="Z46" i="65" s="1"/>
  <c r="AV18" i="62"/>
  <c r="AR18" i="62"/>
  <c r="AT18" i="62"/>
  <c r="AU18" i="62"/>
  <c r="AS18" i="62"/>
  <c r="AS23" i="62"/>
  <c r="AT23" i="62"/>
  <c r="AU23" i="62"/>
  <c r="AV23" i="62"/>
  <c r="AR23" i="62"/>
  <c r="AR98" i="62"/>
  <c r="AS98" i="62"/>
  <c r="AV98" i="62"/>
  <c r="AU98" i="62"/>
  <c r="AT98" i="62"/>
  <c r="AR85" i="62"/>
  <c r="AT85" i="62"/>
  <c r="AU85" i="62"/>
  <c r="AV85" i="62"/>
  <c r="AS85" i="62"/>
  <c r="AS47" i="62"/>
  <c r="AV47" i="62"/>
  <c r="AT47" i="62"/>
  <c r="AR47" i="62"/>
  <c r="AU47" i="62"/>
  <c r="AV42" i="62"/>
  <c r="AU42" i="62"/>
  <c r="AT42" i="62"/>
  <c r="AR42" i="62"/>
  <c r="AS42" i="62"/>
  <c r="AR81" i="62"/>
  <c r="AS81" i="62"/>
  <c r="AT81" i="62"/>
  <c r="AU81" i="62"/>
  <c r="AV81" i="62"/>
  <c r="AS71" i="62"/>
  <c r="AV71" i="62"/>
  <c r="AT71" i="62"/>
  <c r="AU71" i="62"/>
  <c r="AR71" i="62"/>
  <c r="AS97" i="62"/>
  <c r="AR97" i="62"/>
  <c r="AV97" i="62"/>
  <c r="AT97" i="62"/>
  <c r="AU97" i="62"/>
  <c r="AT73" i="62"/>
  <c r="AR73" i="62"/>
  <c r="AV73" i="62"/>
  <c r="AS73" i="62"/>
  <c r="AU73" i="62"/>
  <c r="AS122" i="62"/>
  <c r="AU122" i="62"/>
  <c r="AV122" i="62"/>
  <c r="AR122" i="62"/>
  <c r="AT122" i="62"/>
  <c r="AV29" i="62"/>
  <c r="AR29" i="62"/>
  <c r="AT29" i="62"/>
  <c r="AU29" i="62"/>
  <c r="AS29" i="62"/>
  <c r="AT84" i="62"/>
  <c r="AU84" i="62"/>
  <c r="AS84" i="62"/>
  <c r="AV84" i="62"/>
  <c r="AR84" i="62"/>
  <c r="AS54" i="62"/>
  <c r="AV54" i="62"/>
  <c r="AU54" i="62"/>
  <c r="AR54" i="62"/>
  <c r="AT54" i="62"/>
  <c r="AS112" i="62"/>
  <c r="AT112" i="62"/>
  <c r="AU112" i="62"/>
  <c r="AR112" i="62"/>
  <c r="AV112" i="62"/>
  <c r="AF163" i="62"/>
  <c r="AF125" i="62"/>
  <c r="AF142" i="62"/>
  <c r="AI164" i="62"/>
  <c r="AI149" i="62"/>
  <c r="AI137" i="62"/>
  <c r="AI125" i="62"/>
  <c r="AE161" i="62"/>
  <c r="AE150" i="62"/>
  <c r="AE129" i="62"/>
  <c r="AG153" i="62"/>
  <c r="AG159" i="62"/>
  <c r="AG146" i="62"/>
  <c r="AH162" i="62"/>
  <c r="AH145" i="62"/>
  <c r="AH134" i="62"/>
  <c r="AH125" i="62"/>
  <c r="AH32" i="62"/>
  <c r="AE34" i="62"/>
  <c r="AI22" i="62"/>
  <c r="AE118" i="62"/>
  <c r="AH122" i="62"/>
  <c r="AE58" i="62"/>
  <c r="AI79" i="62"/>
  <c r="AE75" i="62"/>
  <c r="AG99" i="62"/>
  <c r="AH120" i="62"/>
  <c r="AI94" i="62"/>
  <c r="AH117" i="62"/>
  <c r="AI122" i="62"/>
  <c r="AH47" i="62"/>
  <c r="AE38" i="62"/>
  <c r="AE79" i="62"/>
  <c r="AI87" i="62"/>
  <c r="AE28" i="62"/>
  <c r="AF50" i="62"/>
  <c r="AI38" i="62"/>
  <c r="AI85" i="62"/>
  <c r="AG110" i="62"/>
  <c r="AE56" i="62"/>
  <c r="AF107" i="62"/>
  <c r="AH29" i="62"/>
  <c r="AG38" i="62"/>
  <c r="AI53" i="62"/>
  <c r="AG48" i="62"/>
  <c r="AH63" i="62"/>
  <c r="AG71" i="62"/>
  <c r="AH36" i="62"/>
  <c r="AH96" i="62"/>
  <c r="AE36" i="62"/>
  <c r="AF75" i="62"/>
  <c r="AG31" i="62"/>
  <c r="AG117" i="62"/>
  <c r="AG21" i="62"/>
  <c r="AE51" i="62"/>
  <c r="AE98" i="62"/>
  <c r="AF6" i="62"/>
  <c r="AF58" i="62"/>
  <c r="AF33" i="62"/>
  <c r="AH37" i="62"/>
  <c r="AF28" i="62"/>
  <c r="AG57" i="62"/>
  <c r="AE82" i="62"/>
  <c r="AI91" i="62"/>
  <c r="AH89" i="62"/>
  <c r="AF91" i="62"/>
  <c r="AG12" i="62"/>
  <c r="AG56" i="62"/>
  <c r="AE48" i="62"/>
  <c r="AF42" i="62"/>
  <c r="AG69" i="62"/>
  <c r="AH5" i="62"/>
  <c r="AG17" i="62"/>
  <c r="AI117" i="62"/>
  <c r="AF77" i="62"/>
  <c r="AG9" i="62"/>
  <c r="AI8" i="62"/>
  <c r="AF86" i="62"/>
  <c r="AE26" i="62"/>
  <c r="AH26" i="62"/>
  <c r="AE14" i="62"/>
  <c r="AI36" i="62"/>
  <c r="AF129" i="62"/>
  <c r="AI126" i="62"/>
  <c r="AG128" i="62"/>
  <c r="AF117" i="62"/>
  <c r="AG90" i="62"/>
  <c r="AE111" i="62"/>
  <c r="AF64" i="62"/>
  <c r="AG55" i="62"/>
  <c r="AF160" i="62"/>
  <c r="AF137" i="62"/>
  <c r="AF139" i="62"/>
  <c r="AI157" i="62"/>
  <c r="AI148" i="62"/>
  <c r="AI136" i="62"/>
  <c r="AE162" i="62"/>
  <c r="AE157" i="62"/>
  <c r="AE149" i="62"/>
  <c r="AE128" i="62"/>
  <c r="AG152" i="62"/>
  <c r="AG158" i="62"/>
  <c r="AG143" i="62"/>
  <c r="AH159" i="62"/>
  <c r="AH136" i="62"/>
  <c r="AH133" i="62"/>
  <c r="AF106" i="62"/>
  <c r="AE32" i="62"/>
  <c r="AE123" i="62"/>
  <c r="AI50" i="62"/>
  <c r="AG49" i="62"/>
  <c r="AI120" i="62"/>
  <c r="AH6" i="62"/>
  <c r="AH80" i="62"/>
  <c r="AF111" i="62"/>
  <c r="AF8" i="62"/>
  <c r="AG6" i="62"/>
  <c r="AF118" i="62"/>
  <c r="AF81" i="62"/>
  <c r="AF89" i="62"/>
  <c r="AF97" i="62"/>
  <c r="AH48" i="62"/>
  <c r="AI10" i="62"/>
  <c r="AE83" i="62"/>
  <c r="AH71" i="62"/>
  <c r="AF108" i="62"/>
  <c r="AI116" i="62"/>
  <c r="AH76" i="62"/>
  <c r="AF100" i="62"/>
  <c r="AF20" i="62"/>
  <c r="AG107" i="62"/>
  <c r="AE29" i="62"/>
  <c r="AI76" i="62"/>
  <c r="AE37" i="62"/>
  <c r="AF30" i="62"/>
  <c r="AG70" i="62"/>
  <c r="AG54" i="62"/>
  <c r="AF119" i="62"/>
  <c r="AI69" i="62"/>
  <c r="AF79" i="62"/>
  <c r="AG44" i="62"/>
  <c r="AH97" i="62"/>
  <c r="AH105" i="62"/>
  <c r="AH98" i="62"/>
  <c r="AH13" i="62"/>
  <c r="AH111" i="62"/>
  <c r="AI138" i="62"/>
  <c r="AH137" i="62"/>
  <c r="AE18" i="62"/>
  <c r="AG103" i="62"/>
  <c r="AH64" i="62"/>
  <c r="AH110" i="62"/>
  <c r="AG42" i="62"/>
  <c r="AF155" i="62"/>
  <c r="AF133" i="62"/>
  <c r="AF136" i="62"/>
  <c r="AI159" i="62"/>
  <c r="AI147" i="62"/>
  <c r="AI135" i="62"/>
  <c r="AE159" i="62"/>
  <c r="AE136" i="62"/>
  <c r="AE148" i="62"/>
  <c r="AE127" i="62"/>
  <c r="AG141" i="62"/>
  <c r="AG157" i="62"/>
  <c r="AG140" i="62"/>
  <c r="AH156" i="62"/>
  <c r="AH128" i="62"/>
  <c r="AH131" i="62"/>
  <c r="AE20" i="62"/>
  <c r="AG13" i="62"/>
  <c r="AI106" i="62"/>
  <c r="AH108" i="62"/>
  <c r="AG23" i="62"/>
  <c r="AG83" i="62"/>
  <c r="AI26" i="62"/>
  <c r="AE47" i="62"/>
  <c r="AF47" i="62"/>
  <c r="AE108" i="62"/>
  <c r="AH11" i="62"/>
  <c r="AE73" i="62"/>
  <c r="AE39" i="62"/>
  <c r="AG60" i="62"/>
  <c r="AI124" i="62"/>
  <c r="AE19" i="62"/>
  <c r="AG104" i="62"/>
  <c r="AI18" i="62"/>
  <c r="AH19" i="62"/>
  <c r="AH51" i="62"/>
  <c r="AE119" i="62"/>
  <c r="AE109" i="62"/>
  <c r="AF40" i="62"/>
  <c r="AG95" i="62"/>
  <c r="AE17" i="62"/>
  <c r="AH109" i="62"/>
  <c r="AE99" i="62"/>
  <c r="AF10" i="62"/>
  <c r="AE105" i="62"/>
  <c r="AF95" i="62"/>
  <c r="AI101" i="62"/>
  <c r="AE24" i="62"/>
  <c r="AH49" i="62"/>
  <c r="AE42" i="62"/>
  <c r="AF49" i="62"/>
  <c r="AF37" i="62"/>
  <c r="AH90" i="62"/>
  <c r="AE76" i="62"/>
  <c r="AH53" i="62"/>
  <c r="AF103" i="62"/>
  <c r="AF59" i="62"/>
  <c r="AI119" i="62"/>
  <c r="AF87" i="62"/>
  <c r="AF45" i="62"/>
  <c r="AF120" i="62"/>
  <c r="AE130" i="62"/>
  <c r="AF99" i="62"/>
  <c r="AG68" i="62"/>
  <c r="AI44" i="62"/>
  <c r="AH45" i="62"/>
  <c r="AI13" i="62"/>
  <c r="AF149" i="62"/>
  <c r="AF127" i="62"/>
  <c r="AF126" i="62"/>
  <c r="AI154" i="62"/>
  <c r="AI146" i="62"/>
  <c r="AI134" i="62"/>
  <c r="AE156" i="62"/>
  <c r="AE146" i="62"/>
  <c r="AE147" i="62"/>
  <c r="AE126" i="62"/>
  <c r="AG151" i="62"/>
  <c r="AG156" i="62"/>
  <c r="AG137" i="62"/>
  <c r="AH154" i="62"/>
  <c r="AH147" i="62"/>
  <c r="AH129" i="62"/>
  <c r="AH28" i="62"/>
  <c r="AF18" i="62"/>
  <c r="AE31" i="62"/>
  <c r="AH114" i="62"/>
  <c r="AF67" i="62"/>
  <c r="AE69" i="62"/>
  <c r="AG39" i="62"/>
  <c r="AE80" i="62"/>
  <c r="AF48" i="62"/>
  <c r="AG80" i="62"/>
  <c r="AF61" i="62"/>
  <c r="AH34" i="62"/>
  <c r="AI86" i="62"/>
  <c r="AG50" i="62"/>
  <c r="AH74" i="62"/>
  <c r="AF69" i="62"/>
  <c r="AG47" i="62"/>
  <c r="AG105" i="62"/>
  <c r="AG5" i="62"/>
  <c r="AI113" i="62"/>
  <c r="AE57" i="62"/>
  <c r="AI42" i="62"/>
  <c r="AF66" i="62"/>
  <c r="AG67" i="62"/>
  <c r="AI34" i="62"/>
  <c r="AE124" i="62"/>
  <c r="AI29" i="62"/>
  <c r="AE87" i="62"/>
  <c r="AG123" i="62"/>
  <c r="AI121" i="62"/>
  <c r="AE74" i="62"/>
  <c r="AI96" i="62"/>
  <c r="AF17" i="62"/>
  <c r="AF11" i="62"/>
  <c r="AF124" i="62"/>
  <c r="AF109" i="62"/>
  <c r="AI114" i="62"/>
  <c r="AE43" i="62"/>
  <c r="AE77" i="62"/>
  <c r="AF41" i="62"/>
  <c r="AI6" i="62"/>
  <c r="AE15" i="62"/>
  <c r="AI51" i="62"/>
  <c r="AF46" i="62"/>
  <c r="AG102" i="62"/>
  <c r="AI40" i="62"/>
  <c r="AH7" i="62"/>
  <c r="AG72" i="62"/>
  <c r="AE114" i="62"/>
  <c r="AF83" i="62"/>
  <c r="AE33" i="62"/>
  <c r="AG59" i="62"/>
  <c r="AI123" i="62"/>
  <c r="AG109" i="62"/>
  <c r="AI67" i="62"/>
  <c r="AE94" i="62"/>
  <c r="AH99" i="62"/>
  <c r="AG119" i="62"/>
  <c r="AH17" i="62"/>
  <c r="AI30" i="62"/>
  <c r="AI105" i="62"/>
  <c r="AF74" i="62"/>
  <c r="AG53" i="62"/>
  <c r="AI104" i="62"/>
  <c r="AH69" i="62"/>
  <c r="AE107" i="62"/>
  <c r="AE67" i="62"/>
  <c r="AI97" i="62"/>
  <c r="AI68" i="62"/>
  <c r="AE62" i="62"/>
  <c r="AG87" i="62"/>
  <c r="AG113" i="62"/>
  <c r="AH104" i="62"/>
  <c r="AH94" i="62"/>
  <c r="AF145" i="62"/>
  <c r="AH157" i="62"/>
  <c r="AI24" i="62"/>
  <c r="AH54" i="62"/>
  <c r="AI21" i="62"/>
  <c r="AI92" i="62"/>
  <c r="AF148" i="62"/>
  <c r="AF150" i="62"/>
  <c r="AF147" i="62"/>
  <c r="AI163" i="62"/>
  <c r="AI145" i="62"/>
  <c r="AI133" i="62"/>
  <c r="AE140" i="62"/>
  <c r="AE137" i="62"/>
  <c r="AE144" i="62"/>
  <c r="AE125" i="62"/>
  <c r="AG142" i="62"/>
  <c r="AG155" i="62"/>
  <c r="AG134" i="62"/>
  <c r="AH142" i="62"/>
  <c r="AH144" i="62"/>
  <c r="AH127" i="62"/>
  <c r="AE55" i="62"/>
  <c r="AH46" i="62"/>
  <c r="AI109" i="62"/>
  <c r="AE50" i="62"/>
  <c r="AI70" i="62"/>
  <c r="AF38" i="62"/>
  <c r="AF114" i="62"/>
  <c r="AI74" i="62"/>
  <c r="AF32" i="62"/>
  <c r="AG24" i="62"/>
  <c r="AF92" i="62"/>
  <c r="AF96" i="62"/>
  <c r="AF121" i="62"/>
  <c r="AE65" i="62"/>
  <c r="AI102" i="62"/>
  <c r="AI19" i="62"/>
  <c r="AI66" i="62"/>
  <c r="AF82" i="62"/>
  <c r="AE96" i="62"/>
  <c r="AF73" i="62"/>
  <c r="AI49" i="62"/>
  <c r="AF22" i="62"/>
  <c r="AE97" i="62"/>
  <c r="AE25" i="62"/>
  <c r="AG58" i="62"/>
  <c r="AE101" i="62"/>
  <c r="AG138" i="62"/>
  <c r="AG86" i="62"/>
  <c r="AG30" i="62"/>
  <c r="AG10" i="62"/>
  <c r="AE86" i="62"/>
  <c r="AG100" i="62"/>
  <c r="AF162" i="62"/>
  <c r="AF134" i="62"/>
  <c r="AF130" i="62"/>
  <c r="AF144" i="62"/>
  <c r="AI160" i="62"/>
  <c r="AI144" i="62"/>
  <c r="AI132" i="62"/>
  <c r="AE163" i="62"/>
  <c r="AE143" i="62"/>
  <c r="AE141" i="62"/>
  <c r="AG149" i="62"/>
  <c r="AG125" i="62"/>
  <c r="AG154" i="62"/>
  <c r="AG133" i="62"/>
  <c r="AH163" i="62"/>
  <c r="AH141" i="62"/>
  <c r="AH153" i="62"/>
  <c r="AH93" i="62"/>
  <c r="AI63" i="62"/>
  <c r="AE78" i="62"/>
  <c r="AI41" i="62"/>
  <c r="AG34" i="62"/>
  <c r="AH102" i="62"/>
  <c r="AG74" i="62"/>
  <c r="AF39" i="62"/>
  <c r="AE44" i="62"/>
  <c r="AI25" i="62"/>
  <c r="AE63" i="62"/>
  <c r="AH52" i="62"/>
  <c r="AE52" i="62"/>
  <c r="AF54" i="62"/>
  <c r="AI112" i="62"/>
  <c r="AG106" i="62"/>
  <c r="AI78" i="62"/>
  <c r="AH81" i="62"/>
  <c r="AF52" i="62"/>
  <c r="AF16" i="62"/>
  <c r="AI62" i="62"/>
  <c r="AI9" i="62"/>
  <c r="AH87" i="62"/>
  <c r="AH86" i="62"/>
  <c r="AH115" i="62"/>
  <c r="AE120" i="62"/>
  <c r="AF25" i="62"/>
  <c r="AF12" i="62"/>
  <c r="AI35" i="62"/>
  <c r="AH78" i="62"/>
  <c r="AI37" i="62"/>
  <c r="AG22" i="62"/>
  <c r="AG79" i="62"/>
  <c r="AG64" i="62"/>
  <c r="AG41" i="62"/>
  <c r="AH58" i="62"/>
  <c r="AE90" i="62"/>
  <c r="AF29" i="62"/>
  <c r="AI77" i="62"/>
  <c r="AG7" i="62"/>
  <c r="AI60" i="62"/>
  <c r="AG77" i="62"/>
  <c r="AH70" i="62"/>
  <c r="AE113" i="62"/>
  <c r="AG36" i="62"/>
  <c r="AG76" i="62"/>
  <c r="AE68" i="62"/>
  <c r="AH60" i="62"/>
  <c r="AG88" i="62"/>
  <c r="AH40" i="62"/>
  <c r="AH67" i="62"/>
  <c r="AF65" i="62"/>
  <c r="AI108" i="62"/>
  <c r="AF101" i="62"/>
  <c r="AG63" i="62"/>
  <c r="AE110" i="62"/>
  <c r="AF15" i="62"/>
  <c r="AH77" i="62"/>
  <c r="AG82" i="62"/>
  <c r="AE106" i="62"/>
  <c r="AG101" i="62"/>
  <c r="AI84" i="62"/>
  <c r="AH56" i="62"/>
  <c r="AG112" i="62"/>
  <c r="AH119" i="62"/>
  <c r="AH42" i="62"/>
  <c r="AH88" i="62"/>
  <c r="AE41" i="62"/>
  <c r="AG81" i="62"/>
  <c r="AF70" i="62"/>
  <c r="AI80" i="62"/>
  <c r="AF143" i="62"/>
  <c r="AH130" i="62"/>
  <c r="AF62" i="62"/>
  <c r="AI99" i="62"/>
  <c r="AF27" i="62"/>
  <c r="AI47" i="62"/>
  <c r="AI103" i="62"/>
  <c r="AF159" i="62"/>
  <c r="AF164" i="62"/>
  <c r="AF152" i="62"/>
  <c r="AF141" i="62"/>
  <c r="AI158" i="62"/>
  <c r="AI143" i="62"/>
  <c r="AI131" i="62"/>
  <c r="AE160" i="62"/>
  <c r="AE134" i="62"/>
  <c r="AE138" i="62"/>
  <c r="AG147" i="62"/>
  <c r="AG139" i="62"/>
  <c r="AG148" i="62"/>
  <c r="AG131" i="62"/>
  <c r="AH160" i="62"/>
  <c r="AH138" i="62"/>
  <c r="AH152" i="62"/>
  <c r="AH59" i="62"/>
  <c r="AI43" i="62"/>
  <c r="AG19" i="62"/>
  <c r="AH14" i="62"/>
  <c r="AE103" i="62"/>
  <c r="AG15" i="62"/>
  <c r="AH106" i="62"/>
  <c r="AI5" i="62"/>
  <c r="AH100" i="62"/>
  <c r="AF115" i="62"/>
  <c r="AI16" i="62"/>
  <c r="AH18" i="62"/>
  <c r="AE30" i="62"/>
  <c r="AF31" i="62"/>
  <c r="AH107" i="62"/>
  <c r="AG114" i="62"/>
  <c r="AH123" i="62"/>
  <c r="AI33" i="62"/>
  <c r="AF110" i="62"/>
  <c r="AE7" i="62"/>
  <c r="AI82" i="62"/>
  <c r="AH112" i="62"/>
  <c r="AE22" i="62"/>
  <c r="AG33" i="62"/>
  <c r="AH25" i="62"/>
  <c r="AF24" i="62"/>
  <c r="AH15" i="62"/>
  <c r="AH43" i="62"/>
  <c r="AI73" i="62"/>
  <c r="AG28" i="62"/>
  <c r="AI72" i="62"/>
  <c r="AG25" i="62"/>
  <c r="AH91" i="62"/>
  <c r="AH22" i="62"/>
  <c r="AH61" i="62"/>
  <c r="AE53" i="62"/>
  <c r="AI93" i="62"/>
  <c r="AF57" i="62"/>
  <c r="AH121" i="62"/>
  <c r="AI162" i="62"/>
  <c r="AG160" i="62"/>
  <c r="AG91" i="62"/>
  <c r="AE54" i="62"/>
  <c r="AG89" i="62"/>
  <c r="AE81" i="62"/>
  <c r="AG124" i="62"/>
  <c r="AF128" i="62"/>
  <c r="AF161" i="62"/>
  <c r="AF132" i="62"/>
  <c r="AF138" i="62"/>
  <c r="AI155" i="62"/>
  <c r="AI142" i="62"/>
  <c r="AI130" i="62"/>
  <c r="AE158" i="62"/>
  <c r="AE139" i="62"/>
  <c r="AE135" i="62"/>
  <c r="AG145" i="62"/>
  <c r="AG164" i="62"/>
  <c r="AG144" i="62"/>
  <c r="AG129" i="62"/>
  <c r="AH158" i="62"/>
  <c r="AH135" i="62"/>
  <c r="AH151" i="62"/>
  <c r="AE12" i="62"/>
  <c r="AG37" i="62"/>
  <c r="AF98" i="62"/>
  <c r="AF105" i="62"/>
  <c r="AF104" i="62"/>
  <c r="AG118" i="62"/>
  <c r="AE88" i="62"/>
  <c r="AG111" i="62"/>
  <c r="AG85" i="62"/>
  <c r="AF78" i="62"/>
  <c r="AG40" i="62"/>
  <c r="AH33" i="62"/>
  <c r="AF53" i="62"/>
  <c r="AE27" i="62"/>
  <c r="AE104" i="62"/>
  <c r="AG96" i="62"/>
  <c r="AH95" i="62"/>
  <c r="AG43" i="62"/>
  <c r="AF68" i="62"/>
  <c r="AI32" i="62"/>
  <c r="AE100" i="62"/>
  <c r="AI100" i="62"/>
  <c r="AE11" i="62"/>
  <c r="AE61" i="62"/>
  <c r="AI118" i="62"/>
  <c r="AI54" i="62"/>
  <c r="AE93" i="62"/>
  <c r="AG98" i="62"/>
  <c r="AH75" i="62"/>
  <c r="AE66" i="62"/>
  <c r="AH35" i="62"/>
  <c r="AG46" i="62"/>
  <c r="AH66" i="62"/>
  <c r="AE6" i="62"/>
  <c r="AH30" i="62"/>
  <c r="AE121" i="62"/>
  <c r="AH24" i="62"/>
  <c r="AE64" i="62"/>
  <c r="AF43" i="62"/>
  <c r="AG116" i="62"/>
  <c r="AF112" i="62"/>
  <c r="AI81" i="62"/>
  <c r="AI23" i="62"/>
  <c r="AI95" i="62"/>
  <c r="AF84" i="62"/>
  <c r="AE13" i="62"/>
  <c r="AG92" i="62"/>
  <c r="AI12" i="62"/>
  <c r="AF44" i="62"/>
  <c r="AH101" i="62"/>
  <c r="AI20" i="62"/>
  <c r="AE9" i="62"/>
  <c r="AI57" i="62"/>
  <c r="AF55" i="62"/>
  <c r="AH73" i="62"/>
  <c r="AG65" i="62"/>
  <c r="AF156" i="62"/>
  <c r="AF157" i="62"/>
  <c r="AF153" i="62"/>
  <c r="AF135" i="62"/>
  <c r="AI153" i="62"/>
  <c r="AI141" i="62"/>
  <c r="AI129" i="62"/>
  <c r="AE155" i="62"/>
  <c r="AE154" i="62"/>
  <c r="AE133" i="62"/>
  <c r="AG136" i="62"/>
  <c r="AG163" i="62"/>
  <c r="AG135" i="62"/>
  <c r="AG127" i="62"/>
  <c r="AH155" i="62"/>
  <c r="AH146" i="62"/>
  <c r="AH150" i="62"/>
  <c r="AF36" i="62"/>
  <c r="AF14" i="62"/>
  <c r="AF19" i="62"/>
  <c r="AG94" i="62"/>
  <c r="AG26" i="62"/>
  <c r="AI45" i="62"/>
  <c r="AG16" i="62"/>
  <c r="AE35" i="62"/>
  <c r="AG18" i="62"/>
  <c r="AE117" i="62"/>
  <c r="AE122" i="62"/>
  <c r="AG115" i="62"/>
  <c r="AF9" i="62"/>
  <c r="AE46" i="62"/>
  <c r="AF13" i="62"/>
  <c r="AE10" i="62"/>
  <c r="AI52" i="62"/>
  <c r="AH21" i="62"/>
  <c r="AH8" i="62"/>
  <c r="AH39" i="62"/>
  <c r="AI75" i="62"/>
  <c r="AH65" i="62"/>
  <c r="AG52" i="62"/>
  <c r="AG61" i="62"/>
  <c r="AF7" i="62"/>
  <c r="AE115" i="62"/>
  <c r="AF116" i="62"/>
  <c r="AG14" i="62"/>
  <c r="AH103" i="62"/>
  <c r="AI31" i="62"/>
  <c r="AG108" i="62"/>
  <c r="AF88" i="62"/>
  <c r="AI27" i="62"/>
  <c r="AE70" i="62"/>
  <c r="AI111" i="62"/>
  <c r="AI90" i="62"/>
  <c r="AF113" i="62"/>
  <c r="AH124" i="62"/>
  <c r="AF26" i="62"/>
  <c r="AE85" i="62"/>
  <c r="AE8" i="62"/>
  <c r="AH92" i="62"/>
  <c r="AG35" i="62"/>
  <c r="AF51" i="62"/>
  <c r="AG8" i="62"/>
  <c r="AI46" i="62"/>
  <c r="AH83" i="62"/>
  <c r="AF21" i="62"/>
  <c r="AH20" i="62"/>
  <c r="AH79" i="62"/>
  <c r="AE102" i="62"/>
  <c r="AI65" i="62"/>
  <c r="AE84" i="62"/>
  <c r="AH23" i="62"/>
  <c r="AH12" i="62"/>
  <c r="AE16" i="62"/>
  <c r="AI110" i="62"/>
  <c r="AH50" i="62"/>
  <c r="AI39" i="62"/>
  <c r="AH82" i="62"/>
  <c r="AI64" i="62"/>
  <c r="AI98" i="62"/>
  <c r="AG75" i="62"/>
  <c r="AE92" i="62"/>
  <c r="AE164" i="62"/>
  <c r="AH9" i="62"/>
  <c r="AF122" i="62"/>
  <c r="AG93" i="62"/>
  <c r="AI14" i="62"/>
  <c r="AH55" i="62"/>
  <c r="AF158" i="62"/>
  <c r="AF154" i="62"/>
  <c r="AF140" i="62"/>
  <c r="AI161" i="62"/>
  <c r="AI152" i="62"/>
  <c r="AI140" i="62"/>
  <c r="AI128" i="62"/>
  <c r="AE145" i="62"/>
  <c r="AE153" i="62"/>
  <c r="AE132" i="62"/>
  <c r="AG126" i="62"/>
  <c r="AG162" i="62"/>
  <c r="AG132" i="62"/>
  <c r="AH161" i="62"/>
  <c r="AH139" i="62"/>
  <c r="AH143" i="62"/>
  <c r="AH149" i="62"/>
  <c r="AI83" i="62"/>
  <c r="AE112" i="62"/>
  <c r="AH118" i="62"/>
  <c r="AE89" i="62"/>
  <c r="AH16" i="62"/>
  <c r="AG32" i="62"/>
  <c r="AH44" i="62"/>
  <c r="AF80" i="62"/>
  <c r="AI71" i="62"/>
  <c r="AE49" i="62"/>
  <c r="AF94" i="62"/>
  <c r="AE91" i="62"/>
  <c r="AE40" i="62"/>
  <c r="AF56" i="62"/>
  <c r="AG62" i="62"/>
  <c r="AH113" i="62"/>
  <c r="AG45" i="62"/>
  <c r="AH84" i="62"/>
  <c r="AF102" i="62"/>
  <c r="AE21" i="62"/>
  <c r="AI17" i="62"/>
  <c r="AE151" i="62"/>
  <c r="AE60" i="62"/>
  <c r="AG11" i="62"/>
  <c r="AG73" i="62"/>
  <c r="AH10" i="62"/>
  <c r="AF123" i="62"/>
  <c r="AH31" i="62"/>
  <c r="AF146" i="62"/>
  <c r="AF151" i="62"/>
  <c r="AF131" i="62"/>
  <c r="AI156" i="62"/>
  <c r="AI151" i="62"/>
  <c r="AI139" i="62"/>
  <c r="AI127" i="62"/>
  <c r="AE142" i="62"/>
  <c r="AE152" i="62"/>
  <c r="AE131" i="62"/>
  <c r="AG150" i="62"/>
  <c r="AG161" i="62"/>
  <c r="AG130" i="62"/>
  <c r="AH164" i="62"/>
  <c r="AH132" i="62"/>
  <c r="AH140" i="62"/>
  <c r="AH148" i="62"/>
  <c r="AF90" i="62"/>
  <c r="AE71" i="62"/>
  <c r="AI59" i="62"/>
  <c r="AI11" i="62"/>
  <c r="AE5" i="62"/>
  <c r="AF23" i="62"/>
  <c r="AE23" i="62"/>
  <c r="AF71" i="62"/>
  <c r="AF34" i="62"/>
  <c r="AI55" i="62"/>
  <c r="AH57" i="62"/>
  <c r="AG122" i="62"/>
  <c r="AI28" i="62"/>
  <c r="AF93" i="62"/>
  <c r="AH62" i="62"/>
  <c r="AE45" i="62"/>
  <c r="AI15" i="62"/>
  <c r="AE72" i="62"/>
  <c r="AH85" i="62"/>
  <c r="AH27" i="62"/>
  <c r="AG66" i="62"/>
  <c r="AG29" i="62"/>
  <c r="AF85" i="62"/>
  <c r="AI89" i="62"/>
  <c r="AI115" i="62"/>
  <c r="AG120" i="62"/>
  <c r="AH72" i="62"/>
  <c r="AF5" i="62"/>
  <c r="AH41" i="62"/>
  <c r="AI107" i="62"/>
  <c r="AF63" i="62"/>
  <c r="AF76" i="62"/>
  <c r="AE116" i="62"/>
  <c r="AG97" i="62"/>
  <c r="AF72" i="62"/>
  <c r="AI61" i="62"/>
  <c r="AH38" i="62"/>
  <c r="AF35" i="62"/>
  <c r="AE95" i="62"/>
  <c r="AG27" i="62"/>
  <c r="AH116" i="62"/>
  <c r="AH68" i="62"/>
  <c r="AG121" i="62"/>
  <c r="AG51" i="62"/>
  <c r="AE59" i="62"/>
  <c r="AI58" i="62"/>
  <c r="AI56" i="62"/>
  <c r="AI48" i="62"/>
  <c r="AI88" i="62"/>
  <c r="AI7" i="62"/>
  <c r="AI150" i="62"/>
  <c r="AH126" i="62"/>
  <c r="AF60" i="62"/>
  <c r="AG84" i="62"/>
  <c r="AG78" i="62"/>
  <c r="AG20" i="62"/>
  <c r="N121" i="62" l="1"/>
  <c r="K121" i="65" s="1"/>
  <c r="K114" i="62"/>
  <c r="H114" i="65" s="1"/>
  <c r="Y114" i="65" s="1"/>
  <c r="N111" i="62"/>
  <c r="K111" i="65" s="1"/>
  <c r="N119" i="62"/>
  <c r="K119" i="65" s="1"/>
  <c r="L120" i="62"/>
  <c r="I120" i="65" s="1"/>
  <c r="N105" i="62"/>
  <c r="K105" i="65" s="1"/>
  <c r="M112" i="62"/>
  <c r="J112" i="65" s="1"/>
  <c r="M113" i="62"/>
  <c r="J113" i="65" s="1"/>
  <c r="M124" i="62"/>
  <c r="J124" i="65" s="1"/>
  <c r="K113" i="62"/>
  <c r="H113" i="65" s="1"/>
  <c r="Y113" i="65" s="1"/>
  <c r="M121" i="62"/>
  <c r="J121" i="65" s="1"/>
  <c r="O119" i="62"/>
  <c r="L119" i="65" s="1"/>
  <c r="N116" i="62"/>
  <c r="K116" i="65" s="1"/>
  <c r="L112" i="62"/>
  <c r="I112" i="65" s="1"/>
  <c r="M116" i="62"/>
  <c r="J116" i="65" s="1"/>
  <c r="O117" i="62"/>
  <c r="L117" i="65" s="1"/>
  <c r="L123" i="62"/>
  <c r="I123" i="65" s="1"/>
  <c r="N110" i="62"/>
  <c r="K110" i="65" s="1"/>
  <c r="N124" i="62"/>
  <c r="K124" i="65" s="1"/>
  <c r="K106" i="62"/>
  <c r="H106" i="65" s="1"/>
  <c r="Y106" i="65" s="1"/>
  <c r="L113" i="62"/>
  <c r="I113" i="65" s="1"/>
  <c r="O114" i="62"/>
  <c r="L114" i="65" s="1"/>
  <c r="M117" i="62"/>
  <c r="J117" i="65" s="1"/>
  <c r="K121" i="62"/>
  <c r="H121" i="65" s="1"/>
  <c r="Y121" i="65" s="1"/>
  <c r="L109" i="62"/>
  <c r="I109" i="65" s="1"/>
  <c r="L119" i="62"/>
  <c r="I119" i="65" s="1"/>
  <c r="O111" i="62"/>
  <c r="L111" i="65" s="1"/>
  <c r="L124" i="62"/>
  <c r="I124" i="65" s="1"/>
  <c r="K107" i="62"/>
  <c r="H107" i="65" s="1"/>
  <c r="Y107" i="65" s="1"/>
  <c r="K116" i="62"/>
  <c r="H116" i="65" s="1"/>
  <c r="Y116" i="65" s="1"/>
  <c r="M108" i="62"/>
  <c r="J108" i="65" s="1"/>
  <c r="O107" i="62"/>
  <c r="L107" i="65" s="1"/>
  <c r="K110" i="62"/>
  <c r="H110" i="65" s="1"/>
  <c r="Y110" i="65" s="1"/>
  <c r="O121" i="62"/>
  <c r="L121" i="65" s="1"/>
  <c r="M123" i="62"/>
  <c r="J123" i="65" s="1"/>
  <c r="K105" i="62"/>
  <c r="H105" i="65" s="1"/>
  <c r="Y105" i="65" s="1"/>
  <c r="N113" i="62"/>
  <c r="K113" i="65" s="1"/>
  <c r="L116" i="62"/>
  <c r="I116" i="65" s="1"/>
  <c r="M120" i="62"/>
  <c r="J120" i="65" s="1"/>
  <c r="K115" i="62"/>
  <c r="H115" i="65" s="1"/>
  <c r="Y115" i="65" s="1"/>
  <c r="K120" i="62"/>
  <c r="H120" i="65" s="1"/>
  <c r="Y120" i="65" s="1"/>
  <c r="K124" i="62"/>
  <c r="H124" i="65" s="1"/>
  <c r="Y124" i="65" s="1"/>
  <c r="N109" i="62"/>
  <c r="K109" i="65" s="1"/>
  <c r="O115" i="62"/>
  <c r="L115" i="65" s="1"/>
  <c r="O118" i="62"/>
  <c r="L118" i="65" s="1"/>
  <c r="N112" i="62"/>
  <c r="K112" i="65" s="1"/>
  <c r="N115" i="62"/>
  <c r="K115" i="65" s="1"/>
  <c r="O105" i="62"/>
  <c r="L105" i="65" s="1"/>
  <c r="M107" i="62"/>
  <c r="J107" i="65" s="1"/>
  <c r="L107" i="62"/>
  <c r="I107" i="65" s="1"/>
  <c r="K111" i="62"/>
  <c r="H111" i="65" s="1"/>
  <c r="Y111" i="65" s="1"/>
  <c r="O108" i="62"/>
  <c r="L108" i="65" s="1"/>
  <c r="M110" i="62"/>
  <c r="J110" i="65" s="1"/>
  <c r="K109" i="62"/>
  <c r="H109" i="65" s="1"/>
  <c r="Y109" i="65" s="1"/>
  <c r="L121" i="62"/>
  <c r="I121" i="65" s="1"/>
  <c r="K119" i="62"/>
  <c r="H119" i="65" s="1"/>
  <c r="Y119" i="65" s="1"/>
  <c r="O116" i="62"/>
  <c r="L116" i="65" s="1"/>
  <c r="O110" i="62"/>
  <c r="L110" i="65" s="1"/>
  <c r="L110" i="62"/>
  <c r="I110" i="65" s="1"/>
  <c r="M119" i="62"/>
  <c r="J119" i="65" s="1"/>
  <c r="O113" i="62"/>
  <c r="L113" i="65" s="1"/>
  <c r="L108" i="62"/>
  <c r="I108" i="65" s="1"/>
  <c r="N123" i="62"/>
  <c r="K123" i="65" s="1"/>
  <c r="M105" i="62"/>
  <c r="J105" i="65" s="1"/>
  <c r="M114" i="62"/>
  <c r="J114" i="65" s="1"/>
  <c r="N107" i="62"/>
  <c r="K107" i="65" s="1"/>
  <c r="M106" i="62"/>
  <c r="J106" i="65" s="1"/>
  <c r="O112" i="62"/>
  <c r="L112" i="65" s="1"/>
  <c r="O124" i="62"/>
  <c r="L124" i="65" s="1"/>
  <c r="O122" i="62"/>
  <c r="L122" i="65" s="1"/>
  <c r="M109" i="62"/>
  <c r="J109" i="65" s="1"/>
  <c r="N117" i="62"/>
  <c r="K117" i="65" s="1"/>
  <c r="L122" i="62"/>
  <c r="I122" i="65" s="1"/>
  <c r="M122" i="62"/>
  <c r="J122" i="65" s="1"/>
  <c r="M115" i="62"/>
  <c r="J115" i="65" s="1"/>
  <c r="L118" i="62"/>
  <c r="I118" i="65" s="1"/>
  <c r="K122" i="62"/>
  <c r="H122" i="65" s="1"/>
  <c r="Y122" i="65" s="1"/>
  <c r="O123" i="62"/>
  <c r="L123" i="65" s="1"/>
  <c r="N120" i="62"/>
  <c r="K120" i="65" s="1"/>
  <c r="K117" i="62"/>
  <c r="H117" i="65" s="1"/>
  <c r="Y117" i="65" s="1"/>
  <c r="L115" i="62"/>
  <c r="I115" i="65" s="1"/>
  <c r="K108" i="62"/>
  <c r="H108" i="65" s="1"/>
  <c r="Y108" i="65" s="1"/>
  <c r="L111" i="62"/>
  <c r="I111" i="65" s="1"/>
  <c r="M111" i="62"/>
  <c r="J111" i="65" s="1"/>
  <c r="L114" i="62"/>
  <c r="I114" i="65" s="1"/>
  <c r="N106" i="62"/>
  <c r="K106" i="65" s="1"/>
  <c r="M118" i="62"/>
  <c r="J118" i="65" s="1"/>
  <c r="O120" i="62"/>
  <c r="L120" i="65" s="1"/>
  <c r="N122" i="62"/>
  <c r="K122" i="65" s="1"/>
  <c r="L117" i="62"/>
  <c r="I117" i="65" s="1"/>
  <c r="K118" i="62"/>
  <c r="H118" i="65" s="1"/>
  <c r="Y118" i="65" s="1"/>
  <c r="N118" i="62"/>
  <c r="K118" i="65" s="1"/>
  <c r="L105" i="62"/>
  <c r="I105" i="65" s="1"/>
  <c r="O109" i="62"/>
  <c r="L109" i="65" s="1"/>
  <c r="N114" i="62"/>
  <c r="K114" i="65" s="1"/>
  <c r="N108" i="62"/>
  <c r="K108" i="65" s="1"/>
  <c r="K112" i="62"/>
  <c r="H112" i="65" s="1"/>
  <c r="Y112" i="65" s="1"/>
  <c r="O106" i="62"/>
  <c r="L106" i="65" s="1"/>
  <c r="K123" i="62"/>
  <c r="H123" i="65" s="1"/>
  <c r="Y123" i="65" s="1"/>
  <c r="L106" i="62"/>
  <c r="I106" i="65" s="1"/>
  <c r="N125" i="62"/>
  <c r="K125" i="65" s="1"/>
  <c r="N126" i="62"/>
  <c r="K126" i="65" s="1"/>
  <c r="N148" i="62"/>
  <c r="K148" i="65" s="1"/>
  <c r="N149" i="62"/>
  <c r="K149" i="65" s="1"/>
  <c r="N150" i="62"/>
  <c r="K150" i="65" s="1"/>
  <c r="N151" i="62"/>
  <c r="K151" i="65" s="1"/>
  <c r="N152" i="62"/>
  <c r="K152" i="65" s="1"/>
  <c r="N153" i="62"/>
  <c r="K153" i="65" s="1"/>
  <c r="N127" i="62"/>
  <c r="K127" i="65" s="1"/>
  <c r="N129" i="62"/>
  <c r="K129" i="65" s="1"/>
  <c r="N131" i="62"/>
  <c r="K131" i="65" s="1"/>
  <c r="N133" i="62"/>
  <c r="K133" i="65" s="1"/>
  <c r="N134" i="62"/>
  <c r="K134" i="65" s="1"/>
  <c r="N137" i="62"/>
  <c r="K137" i="65" s="1"/>
  <c r="N140" i="62"/>
  <c r="K140" i="65" s="1"/>
  <c r="N143" i="62"/>
  <c r="K143" i="65" s="1"/>
  <c r="N146" i="62"/>
  <c r="K146" i="65" s="1"/>
  <c r="N135" i="62"/>
  <c r="K135" i="65" s="1"/>
  <c r="N138" i="62"/>
  <c r="K138" i="65" s="1"/>
  <c r="N141" i="62"/>
  <c r="K141" i="65" s="1"/>
  <c r="N144" i="62"/>
  <c r="K144" i="65" s="1"/>
  <c r="N147" i="62"/>
  <c r="K147" i="65" s="1"/>
  <c r="N128" i="62"/>
  <c r="K128" i="65" s="1"/>
  <c r="N136" i="62"/>
  <c r="K136" i="65" s="1"/>
  <c r="N145" i="62"/>
  <c r="K145" i="65" s="1"/>
  <c r="N130" i="62"/>
  <c r="K130" i="65" s="1"/>
  <c r="N132" i="62"/>
  <c r="K132" i="65" s="1"/>
  <c r="N139" i="62"/>
  <c r="K139" i="65" s="1"/>
  <c r="N155" i="62"/>
  <c r="K155" i="65" s="1"/>
  <c r="N158" i="62"/>
  <c r="K158" i="65" s="1"/>
  <c r="N160" i="62"/>
  <c r="K160" i="65" s="1"/>
  <c r="N163" i="62"/>
  <c r="K163" i="65" s="1"/>
  <c r="N142" i="62"/>
  <c r="K142" i="65" s="1"/>
  <c r="N154" i="62"/>
  <c r="K154" i="65" s="1"/>
  <c r="N156" i="62"/>
  <c r="K156" i="65" s="1"/>
  <c r="N159" i="62"/>
  <c r="K159" i="65" s="1"/>
  <c r="N162" i="62"/>
  <c r="K162" i="65" s="1"/>
  <c r="N157" i="62"/>
  <c r="K157" i="65" s="1"/>
  <c r="N164" i="62"/>
  <c r="K164" i="65" s="1"/>
  <c r="N161" i="62"/>
  <c r="K161" i="65" s="1"/>
  <c r="M127" i="62"/>
  <c r="J127" i="65" s="1"/>
  <c r="M129" i="62"/>
  <c r="J129" i="65" s="1"/>
  <c r="M131" i="62"/>
  <c r="J131" i="65" s="1"/>
  <c r="M133" i="62"/>
  <c r="J133" i="65" s="1"/>
  <c r="M134" i="62"/>
  <c r="J134" i="65" s="1"/>
  <c r="M137" i="62"/>
  <c r="J137" i="65" s="1"/>
  <c r="M140" i="62"/>
  <c r="J140" i="65" s="1"/>
  <c r="M143" i="62"/>
  <c r="J143" i="65" s="1"/>
  <c r="M146" i="62"/>
  <c r="J146" i="65" s="1"/>
  <c r="M128" i="62"/>
  <c r="J128" i="65" s="1"/>
  <c r="M130" i="62"/>
  <c r="J130" i="65" s="1"/>
  <c r="M132" i="62"/>
  <c r="J132" i="65" s="1"/>
  <c r="M135" i="62"/>
  <c r="J135" i="65" s="1"/>
  <c r="M144" i="62"/>
  <c r="J144" i="65" s="1"/>
  <c r="M148" i="62"/>
  <c r="J148" i="65" s="1"/>
  <c r="M154" i="62"/>
  <c r="J154" i="65" s="1"/>
  <c r="M155" i="62"/>
  <c r="J155" i="65" s="1"/>
  <c r="M156" i="62"/>
  <c r="J156" i="65" s="1"/>
  <c r="M157" i="62"/>
  <c r="J157" i="65" s="1"/>
  <c r="M158" i="62"/>
  <c r="J158" i="65" s="1"/>
  <c r="M159" i="62"/>
  <c r="J159" i="65" s="1"/>
  <c r="M160" i="62"/>
  <c r="J160" i="65" s="1"/>
  <c r="M161" i="62"/>
  <c r="J161" i="65" s="1"/>
  <c r="M162" i="62"/>
  <c r="J162" i="65" s="1"/>
  <c r="M163" i="62"/>
  <c r="J163" i="65" s="1"/>
  <c r="M164" i="62"/>
  <c r="J164" i="65" s="1"/>
  <c r="M139" i="62"/>
  <c r="J139" i="65" s="1"/>
  <c r="M125" i="62"/>
  <c r="J125" i="65" s="1"/>
  <c r="M142" i="62"/>
  <c r="J142" i="65" s="1"/>
  <c r="M151" i="62"/>
  <c r="J151" i="65" s="1"/>
  <c r="M141" i="62"/>
  <c r="J141" i="65" s="1"/>
  <c r="M152" i="62"/>
  <c r="J152" i="65" s="1"/>
  <c r="M153" i="62"/>
  <c r="J153" i="65" s="1"/>
  <c r="M138" i="62"/>
  <c r="J138" i="65" s="1"/>
  <c r="M150" i="62"/>
  <c r="J150" i="65" s="1"/>
  <c r="M126" i="62"/>
  <c r="J126" i="65" s="1"/>
  <c r="M136" i="62"/>
  <c r="J136" i="65" s="1"/>
  <c r="M145" i="62"/>
  <c r="J145" i="65" s="1"/>
  <c r="M147" i="62"/>
  <c r="J147" i="65" s="1"/>
  <c r="M149" i="62"/>
  <c r="J149" i="65" s="1"/>
  <c r="K125" i="62"/>
  <c r="H125" i="65" s="1"/>
  <c r="Y125" i="65" s="1"/>
  <c r="K126" i="62"/>
  <c r="H126" i="65" s="1"/>
  <c r="Y126" i="65" s="1"/>
  <c r="K127" i="62"/>
  <c r="H127" i="65" s="1"/>
  <c r="Y127" i="65" s="1"/>
  <c r="K128" i="62"/>
  <c r="H128" i="65" s="1"/>
  <c r="Y128" i="65" s="1"/>
  <c r="K129" i="62"/>
  <c r="H129" i="65" s="1"/>
  <c r="Y129" i="65" s="1"/>
  <c r="K130" i="62"/>
  <c r="H130" i="65" s="1"/>
  <c r="Y130" i="65" s="1"/>
  <c r="K131" i="62"/>
  <c r="H131" i="65" s="1"/>
  <c r="Y131" i="65" s="1"/>
  <c r="K132" i="62"/>
  <c r="H132" i="65" s="1"/>
  <c r="Y132" i="65" s="1"/>
  <c r="K133" i="62"/>
  <c r="H133" i="65" s="1"/>
  <c r="Y133" i="65" s="1"/>
  <c r="K135" i="62"/>
  <c r="H135" i="65" s="1"/>
  <c r="Y135" i="65" s="1"/>
  <c r="K138" i="62"/>
  <c r="H138" i="65" s="1"/>
  <c r="Y138" i="65" s="1"/>
  <c r="K141" i="62"/>
  <c r="H141" i="65" s="1"/>
  <c r="Y141" i="65" s="1"/>
  <c r="K144" i="62"/>
  <c r="H144" i="65" s="1"/>
  <c r="Y144" i="65" s="1"/>
  <c r="K147" i="62"/>
  <c r="H147" i="65" s="1"/>
  <c r="Y147" i="65" s="1"/>
  <c r="K148" i="62"/>
  <c r="H148" i="65" s="1"/>
  <c r="Y148" i="65" s="1"/>
  <c r="K149" i="62"/>
  <c r="H149" i="65" s="1"/>
  <c r="Y149" i="65" s="1"/>
  <c r="K150" i="62"/>
  <c r="H150" i="65" s="1"/>
  <c r="Y150" i="65" s="1"/>
  <c r="K151" i="62"/>
  <c r="H151" i="65" s="1"/>
  <c r="Y151" i="65" s="1"/>
  <c r="K152" i="62"/>
  <c r="H152" i="65" s="1"/>
  <c r="Y152" i="65" s="1"/>
  <c r="K153" i="62"/>
  <c r="H153" i="65" s="1"/>
  <c r="Y153" i="65" s="1"/>
  <c r="K154" i="62"/>
  <c r="H154" i="65" s="1"/>
  <c r="Y154" i="65" s="1"/>
  <c r="K139" i="62"/>
  <c r="H139" i="65" s="1"/>
  <c r="Y139" i="65" s="1"/>
  <c r="K134" i="62"/>
  <c r="H134" i="65" s="1"/>
  <c r="Y134" i="65" s="1"/>
  <c r="K143" i="62"/>
  <c r="H143" i="65" s="1"/>
  <c r="Y143" i="65" s="1"/>
  <c r="K137" i="62"/>
  <c r="H137" i="65" s="1"/>
  <c r="Y137" i="65" s="1"/>
  <c r="K146" i="62"/>
  <c r="H146" i="65" s="1"/>
  <c r="Y146" i="65" s="1"/>
  <c r="K136" i="62"/>
  <c r="H136" i="65" s="1"/>
  <c r="Y136" i="65" s="1"/>
  <c r="K157" i="62"/>
  <c r="H157" i="65" s="1"/>
  <c r="Y157" i="65" s="1"/>
  <c r="K161" i="62"/>
  <c r="H161" i="65" s="1"/>
  <c r="Y161" i="65" s="1"/>
  <c r="K164" i="62"/>
  <c r="H164" i="65" s="1"/>
  <c r="Y164" i="65" s="1"/>
  <c r="K142" i="62"/>
  <c r="H142" i="65" s="1"/>
  <c r="Y142" i="65" s="1"/>
  <c r="K145" i="62"/>
  <c r="H145" i="65" s="1"/>
  <c r="Y145" i="65" s="1"/>
  <c r="K155" i="62"/>
  <c r="H155" i="65" s="1"/>
  <c r="Y155" i="65" s="1"/>
  <c r="K158" i="62"/>
  <c r="H158" i="65" s="1"/>
  <c r="Y158" i="65" s="1"/>
  <c r="K160" i="62"/>
  <c r="H160" i="65" s="1"/>
  <c r="Y160" i="65" s="1"/>
  <c r="K163" i="62"/>
  <c r="H163" i="65" s="1"/>
  <c r="Y163" i="65" s="1"/>
  <c r="K140" i="62"/>
  <c r="H140" i="65" s="1"/>
  <c r="Y140" i="65" s="1"/>
  <c r="K156" i="62"/>
  <c r="H156" i="65" s="1"/>
  <c r="Y156" i="65" s="1"/>
  <c r="K159" i="62"/>
  <c r="H159" i="65" s="1"/>
  <c r="Y159" i="65" s="1"/>
  <c r="K162" i="62"/>
  <c r="H162" i="65" s="1"/>
  <c r="Y162" i="65" s="1"/>
  <c r="O125" i="62"/>
  <c r="L125" i="65" s="1"/>
  <c r="O126" i="62"/>
  <c r="L126" i="65" s="1"/>
  <c r="O127" i="62"/>
  <c r="L127" i="65" s="1"/>
  <c r="O128" i="62"/>
  <c r="L128" i="65" s="1"/>
  <c r="O129" i="62"/>
  <c r="L129" i="65" s="1"/>
  <c r="O130" i="62"/>
  <c r="L130" i="65" s="1"/>
  <c r="O131" i="62"/>
  <c r="L131" i="65" s="1"/>
  <c r="O132" i="62"/>
  <c r="L132" i="65" s="1"/>
  <c r="O133" i="62"/>
  <c r="L133" i="65" s="1"/>
  <c r="O134" i="62"/>
  <c r="L134" i="65" s="1"/>
  <c r="O135" i="62"/>
  <c r="L135" i="65" s="1"/>
  <c r="O136" i="62"/>
  <c r="L136" i="65" s="1"/>
  <c r="O137" i="62"/>
  <c r="L137" i="65" s="1"/>
  <c r="O138" i="62"/>
  <c r="L138" i="65" s="1"/>
  <c r="O139" i="62"/>
  <c r="L139" i="65" s="1"/>
  <c r="O140" i="62"/>
  <c r="L140" i="65" s="1"/>
  <c r="O141" i="62"/>
  <c r="L141" i="65" s="1"/>
  <c r="O142" i="62"/>
  <c r="L142" i="65" s="1"/>
  <c r="O143" i="62"/>
  <c r="L143" i="65" s="1"/>
  <c r="O144" i="62"/>
  <c r="L144" i="65" s="1"/>
  <c r="O145" i="62"/>
  <c r="L145" i="65" s="1"/>
  <c r="O146" i="62"/>
  <c r="L146" i="65" s="1"/>
  <c r="O147" i="62"/>
  <c r="L147" i="65" s="1"/>
  <c r="O148" i="62"/>
  <c r="L148" i="65" s="1"/>
  <c r="O149" i="62"/>
  <c r="L149" i="65" s="1"/>
  <c r="O150" i="62"/>
  <c r="L150" i="65" s="1"/>
  <c r="O151" i="62"/>
  <c r="L151" i="65" s="1"/>
  <c r="O152" i="62"/>
  <c r="L152" i="65" s="1"/>
  <c r="O153" i="62"/>
  <c r="L153" i="65" s="1"/>
  <c r="O155" i="62"/>
  <c r="L155" i="65" s="1"/>
  <c r="O158" i="62"/>
  <c r="L158" i="65" s="1"/>
  <c r="O160" i="62"/>
  <c r="L160" i="65" s="1"/>
  <c r="O163" i="62"/>
  <c r="L163" i="65" s="1"/>
  <c r="O154" i="62"/>
  <c r="L154" i="65" s="1"/>
  <c r="O159" i="62"/>
  <c r="L159" i="65" s="1"/>
  <c r="O157" i="62"/>
  <c r="L157" i="65" s="1"/>
  <c r="O164" i="62"/>
  <c r="L164" i="65" s="1"/>
  <c r="O162" i="62"/>
  <c r="L162" i="65" s="1"/>
  <c r="O156" i="62"/>
  <c r="L156" i="65" s="1"/>
  <c r="O161" i="62"/>
  <c r="L161" i="65" s="1"/>
  <c r="L135" i="62"/>
  <c r="I135" i="65" s="1"/>
  <c r="L138" i="62"/>
  <c r="I138" i="65" s="1"/>
  <c r="L141" i="62"/>
  <c r="I141" i="65" s="1"/>
  <c r="L144" i="62"/>
  <c r="I144" i="65" s="1"/>
  <c r="L147" i="62"/>
  <c r="I147" i="65" s="1"/>
  <c r="L126" i="62"/>
  <c r="I126" i="65" s="1"/>
  <c r="L136" i="62"/>
  <c r="I136" i="65" s="1"/>
  <c r="L139" i="62"/>
  <c r="I139" i="65" s="1"/>
  <c r="L142" i="62"/>
  <c r="I142" i="65" s="1"/>
  <c r="L145" i="62"/>
  <c r="I145" i="65" s="1"/>
  <c r="L131" i="62"/>
  <c r="I131" i="65" s="1"/>
  <c r="L140" i="62"/>
  <c r="I140" i="65" s="1"/>
  <c r="L153" i="62"/>
  <c r="I153" i="65" s="1"/>
  <c r="L132" i="62"/>
  <c r="I132" i="65" s="1"/>
  <c r="L152" i="62"/>
  <c r="I152" i="65" s="1"/>
  <c r="L130" i="62"/>
  <c r="I130" i="65" s="1"/>
  <c r="L150" i="62"/>
  <c r="I150" i="65" s="1"/>
  <c r="L127" i="62"/>
  <c r="I127" i="65" s="1"/>
  <c r="L133" i="62"/>
  <c r="I133" i="65" s="1"/>
  <c r="L137" i="62"/>
  <c r="I137" i="65" s="1"/>
  <c r="L125" i="62"/>
  <c r="I125" i="65" s="1"/>
  <c r="L143" i="62"/>
  <c r="I143" i="65" s="1"/>
  <c r="L151" i="62"/>
  <c r="I151" i="65" s="1"/>
  <c r="L154" i="62"/>
  <c r="I154" i="65" s="1"/>
  <c r="L157" i="62"/>
  <c r="I157" i="65" s="1"/>
  <c r="L161" i="62"/>
  <c r="I161" i="65" s="1"/>
  <c r="L164" i="62"/>
  <c r="I164" i="65" s="1"/>
  <c r="L134" i="62"/>
  <c r="I134" i="65" s="1"/>
  <c r="L148" i="62"/>
  <c r="I148" i="65" s="1"/>
  <c r="L149" i="62"/>
  <c r="I149" i="65" s="1"/>
  <c r="L155" i="62"/>
  <c r="I155" i="65" s="1"/>
  <c r="L160" i="62"/>
  <c r="I160" i="65" s="1"/>
  <c r="L163" i="62"/>
  <c r="I163" i="65" s="1"/>
  <c r="L129" i="62"/>
  <c r="I129" i="65" s="1"/>
  <c r="L146" i="62"/>
  <c r="I146" i="65" s="1"/>
  <c r="L158" i="62"/>
  <c r="I158" i="65" s="1"/>
  <c r="L156" i="62"/>
  <c r="I156" i="65" s="1"/>
  <c r="L128" i="62"/>
  <c r="I128" i="65" s="1"/>
  <c r="L159" i="62"/>
  <c r="I159" i="65" s="1"/>
  <c r="L162" i="62"/>
  <c r="I162" i="65" s="1"/>
  <c r="M12" i="62"/>
  <c r="O103" i="62"/>
  <c r="O7" i="62"/>
  <c r="N79" i="62"/>
  <c r="N101" i="62"/>
  <c r="N42" i="62"/>
  <c r="N40" i="62"/>
  <c r="K101" i="62"/>
  <c r="L83" i="62"/>
  <c r="O36" i="62"/>
  <c r="K26" i="62"/>
  <c r="L91" i="62"/>
  <c r="N31" i="62"/>
  <c r="O88" i="62"/>
  <c r="O17" i="62"/>
  <c r="N20" i="62"/>
  <c r="L44" i="62"/>
  <c r="N22" i="62"/>
  <c r="M88" i="62"/>
  <c r="N94" i="62"/>
  <c r="N98" i="62"/>
  <c r="N89" i="62"/>
  <c r="M42" i="62"/>
  <c r="O48" i="62"/>
  <c r="O80" i="62"/>
  <c r="L21" i="62"/>
  <c r="O12" i="62"/>
  <c r="N60" i="62"/>
  <c r="M58" i="62"/>
  <c r="M72" i="62"/>
  <c r="K14" i="62"/>
  <c r="L86" i="62"/>
  <c r="O91" i="62"/>
  <c r="O13" i="62"/>
  <c r="O56" i="62"/>
  <c r="K92" i="62"/>
  <c r="N83" i="62"/>
  <c r="M92" i="62"/>
  <c r="N91" i="62"/>
  <c r="K68" i="62"/>
  <c r="N104" i="62"/>
  <c r="K104" i="65" s="1"/>
  <c r="N7" i="62"/>
  <c r="K82" i="62"/>
  <c r="M100" i="62"/>
  <c r="O58" i="62"/>
  <c r="N73" i="62"/>
  <c r="O46" i="62"/>
  <c r="K13" i="62"/>
  <c r="M76" i="62"/>
  <c r="O40" i="62"/>
  <c r="N13" i="62"/>
  <c r="O8" i="62"/>
  <c r="M57" i="62"/>
  <c r="M55" i="62"/>
  <c r="K59" i="62"/>
  <c r="L57" i="62"/>
  <c r="M8" i="62"/>
  <c r="L84" i="62"/>
  <c r="M25" i="62"/>
  <c r="M36" i="62"/>
  <c r="K25" i="62"/>
  <c r="M102" i="62"/>
  <c r="N26" i="62"/>
  <c r="N97" i="62"/>
  <c r="L28" i="62"/>
  <c r="M51" i="62"/>
  <c r="L70" i="62"/>
  <c r="L51" i="62"/>
  <c r="O95" i="62"/>
  <c r="N56" i="62"/>
  <c r="M87" i="62"/>
  <c r="L46" i="62"/>
  <c r="L45" i="62"/>
  <c r="M9" i="62"/>
  <c r="N37" i="62"/>
  <c r="N55" i="62"/>
  <c r="K21" i="62"/>
  <c r="M35" i="62"/>
  <c r="O23" i="62"/>
  <c r="O72" i="62"/>
  <c r="N70" i="62"/>
  <c r="K97" i="62"/>
  <c r="O51" i="62"/>
  <c r="L87" i="62"/>
  <c r="M44" i="62"/>
  <c r="L33" i="62"/>
  <c r="M20" i="62"/>
  <c r="N68" i="62"/>
  <c r="M75" i="62"/>
  <c r="N92" i="62"/>
  <c r="O81" i="62"/>
  <c r="O84" i="62"/>
  <c r="M77" i="62"/>
  <c r="K62" i="62"/>
  <c r="K15" i="62"/>
  <c r="L77" i="62"/>
  <c r="L58" i="62"/>
  <c r="O92" i="62"/>
  <c r="O93" i="62"/>
  <c r="K8" i="62"/>
  <c r="M28" i="62"/>
  <c r="O60" i="62"/>
  <c r="L22" i="62"/>
  <c r="O6" i="62"/>
  <c r="L59" i="62"/>
  <c r="L79" i="62"/>
  <c r="L6" i="62"/>
  <c r="O47" i="62"/>
  <c r="M27" i="62"/>
  <c r="M81" i="62"/>
  <c r="K85" i="62"/>
  <c r="M101" i="62"/>
  <c r="M7" i="62"/>
  <c r="O68" i="62"/>
  <c r="L41" i="62"/>
  <c r="L103" i="62"/>
  <c r="K98" i="62"/>
  <c r="K95" i="62"/>
  <c r="L55" i="62"/>
  <c r="L26" i="62"/>
  <c r="L43" i="62"/>
  <c r="O73" i="62"/>
  <c r="O77" i="62"/>
  <c r="O49" i="62"/>
  <c r="K77" i="62"/>
  <c r="N53" i="62"/>
  <c r="M17" i="62"/>
  <c r="K51" i="62"/>
  <c r="L35" i="62"/>
  <c r="L102" i="62"/>
  <c r="K64" i="62"/>
  <c r="L29" i="62"/>
  <c r="O97" i="62"/>
  <c r="K43" i="62"/>
  <c r="K76" i="62"/>
  <c r="O69" i="62"/>
  <c r="M21" i="62"/>
  <c r="K86" i="62"/>
  <c r="N38" i="62"/>
  <c r="K53" i="62"/>
  <c r="N24" i="62"/>
  <c r="N43" i="62"/>
  <c r="K90" i="62"/>
  <c r="L73" i="62"/>
  <c r="N90" i="62"/>
  <c r="N5" i="62"/>
  <c r="N45" i="62"/>
  <c r="O61" i="62"/>
  <c r="K41" i="62"/>
  <c r="O90" i="62"/>
  <c r="M82" i="62"/>
  <c r="N58" i="62"/>
  <c r="K67" i="62"/>
  <c r="L37" i="62"/>
  <c r="M31" i="62"/>
  <c r="L64" i="62"/>
  <c r="L72" i="62"/>
  <c r="O98" i="62"/>
  <c r="N30" i="62"/>
  <c r="N15" i="62"/>
  <c r="M41" i="62"/>
  <c r="K96" i="62"/>
  <c r="L49" i="62"/>
  <c r="M69" i="62"/>
  <c r="L75" i="62"/>
  <c r="K81" i="62"/>
  <c r="M97" i="62"/>
  <c r="N84" i="62"/>
  <c r="K70" i="62"/>
  <c r="K6" i="62"/>
  <c r="N77" i="62"/>
  <c r="M64" i="62"/>
  <c r="L11" i="62"/>
  <c r="K42" i="62"/>
  <c r="M54" i="62"/>
  <c r="K36" i="62"/>
  <c r="O14" i="62"/>
  <c r="O57" i="62"/>
  <c r="O27" i="62"/>
  <c r="N66" i="62"/>
  <c r="L24" i="62"/>
  <c r="M79" i="62"/>
  <c r="N69" i="62"/>
  <c r="L17" i="62"/>
  <c r="N49" i="62"/>
  <c r="L42" i="62"/>
  <c r="N96" i="62"/>
  <c r="M78" i="62"/>
  <c r="L76" i="62"/>
  <c r="M45" i="62"/>
  <c r="L88" i="62"/>
  <c r="M46" i="62"/>
  <c r="L15" i="62"/>
  <c r="M22" i="62"/>
  <c r="L82" i="62"/>
  <c r="O96" i="62"/>
  <c r="K24" i="62"/>
  <c r="M70" i="62"/>
  <c r="N36" i="62"/>
  <c r="N10" i="62"/>
  <c r="L63" i="62"/>
  <c r="O64" i="62"/>
  <c r="N35" i="62"/>
  <c r="N25" i="62"/>
  <c r="O37" i="62"/>
  <c r="O104" i="62"/>
  <c r="L104" i="65" s="1"/>
  <c r="K74" i="62"/>
  <c r="O101" i="62"/>
  <c r="K48" i="62"/>
  <c r="M71" i="62"/>
  <c r="L27" i="62"/>
  <c r="N88" i="62"/>
  <c r="O31" i="62"/>
  <c r="K66" i="62"/>
  <c r="N78" i="62"/>
  <c r="O66" i="62"/>
  <c r="L95" i="62"/>
  <c r="L30" i="62"/>
  <c r="N63" i="62"/>
  <c r="O21" i="62"/>
  <c r="N41" i="62"/>
  <c r="N61" i="62"/>
  <c r="N103" i="62"/>
  <c r="N75" i="62"/>
  <c r="M33" i="62"/>
  <c r="O35" i="62"/>
  <c r="M53" i="62"/>
  <c r="K37" i="62"/>
  <c r="M48" i="62"/>
  <c r="N64" i="62"/>
  <c r="L5" i="62"/>
  <c r="M14" i="62"/>
  <c r="M98" i="62"/>
  <c r="M63" i="62"/>
  <c r="L12" i="62"/>
  <c r="O19" i="62"/>
  <c r="K87" i="62"/>
  <c r="L10" i="62"/>
  <c r="O76" i="62"/>
  <c r="O53" i="62"/>
  <c r="M10" i="62"/>
  <c r="N72" i="62"/>
  <c r="K9" i="62"/>
  <c r="K93" i="62"/>
  <c r="K22" i="62"/>
  <c r="L25" i="62"/>
  <c r="L74" i="62"/>
  <c r="O29" i="62"/>
  <c r="K99" i="62"/>
  <c r="M56" i="62"/>
  <c r="M38" i="62"/>
  <c r="O44" i="62"/>
  <c r="N82" i="62"/>
  <c r="O54" i="62"/>
  <c r="L101" i="62"/>
  <c r="O102" i="62"/>
  <c r="K29" i="62"/>
  <c r="N29" i="62"/>
  <c r="M89" i="62"/>
  <c r="M62" i="62"/>
  <c r="L7" i="62"/>
  <c r="O34" i="62"/>
  <c r="K17" i="62"/>
  <c r="O89" i="62"/>
  <c r="O39" i="62"/>
  <c r="M61" i="62"/>
  <c r="K61" i="62"/>
  <c r="N86" i="62"/>
  <c r="O30" i="62"/>
  <c r="M67" i="62"/>
  <c r="M95" i="62"/>
  <c r="L20" i="62"/>
  <c r="K56" i="62"/>
  <c r="M93" i="62"/>
  <c r="L85" i="62"/>
  <c r="L56" i="62"/>
  <c r="M52" i="62"/>
  <c r="K11" i="62"/>
  <c r="O82" i="62"/>
  <c r="N87" i="62"/>
  <c r="K65" i="62"/>
  <c r="L66" i="62"/>
  <c r="L40" i="62"/>
  <c r="L100" i="62"/>
  <c r="M84" i="62"/>
  <c r="M29" i="62"/>
  <c r="N50" i="62"/>
  <c r="N65" i="62"/>
  <c r="O100" i="62"/>
  <c r="L65" i="62"/>
  <c r="O9" i="62"/>
  <c r="N17" i="62"/>
  <c r="O42" i="62"/>
  <c r="N76" i="62"/>
  <c r="O85" i="62"/>
  <c r="M73" i="62"/>
  <c r="M66" i="62"/>
  <c r="K40" i="62"/>
  <c r="O75" i="62"/>
  <c r="K100" i="62"/>
  <c r="K7" i="62"/>
  <c r="O62" i="62"/>
  <c r="K57" i="62"/>
  <c r="O38" i="62"/>
  <c r="M103" i="62"/>
  <c r="N27" i="62"/>
  <c r="N39" i="62"/>
  <c r="O32" i="62"/>
  <c r="L16" i="62"/>
  <c r="N51" i="62"/>
  <c r="L50" i="62"/>
  <c r="O99" i="62"/>
  <c r="N85" i="62"/>
  <c r="K91" i="62"/>
  <c r="N8" i="62"/>
  <c r="L68" i="62"/>
  <c r="O33" i="62"/>
  <c r="L52" i="62"/>
  <c r="L96" i="62"/>
  <c r="M5" i="62"/>
  <c r="N19" i="62"/>
  <c r="N71" i="62"/>
  <c r="K28" i="62"/>
  <c r="N54" i="62"/>
  <c r="K72" i="62"/>
  <c r="O20" i="62"/>
  <c r="N21" i="62"/>
  <c r="M43" i="62"/>
  <c r="N81" i="62"/>
  <c r="N99" i="62"/>
  <c r="O18" i="62"/>
  <c r="K83" i="62"/>
  <c r="O87" i="62"/>
  <c r="M65" i="62"/>
  <c r="O15" i="62"/>
  <c r="K16" i="62"/>
  <c r="O52" i="62"/>
  <c r="N95" i="62"/>
  <c r="O78" i="62"/>
  <c r="K94" i="62"/>
  <c r="M47" i="62"/>
  <c r="M104" i="62"/>
  <c r="J104" i="65" s="1"/>
  <c r="O10" i="62"/>
  <c r="K79" i="62"/>
  <c r="M30" i="62"/>
  <c r="K45" i="62"/>
  <c r="L94" i="62"/>
  <c r="K10" i="62"/>
  <c r="M96" i="62"/>
  <c r="L92" i="62"/>
  <c r="L69" i="62"/>
  <c r="K19" i="62"/>
  <c r="N48" i="62"/>
  <c r="K38" i="62"/>
  <c r="M68" i="62"/>
  <c r="N62" i="62"/>
  <c r="N12" i="62"/>
  <c r="L13" i="62"/>
  <c r="K104" i="62"/>
  <c r="H104" i="65" s="1"/>
  <c r="Y104" i="65" s="1"/>
  <c r="N67" i="62"/>
  <c r="O67" i="62"/>
  <c r="N74" i="62"/>
  <c r="L97" i="62"/>
  <c r="N47" i="62"/>
  <c r="M90" i="62"/>
  <c r="L93" i="62"/>
  <c r="K49" i="62"/>
  <c r="K46" i="62"/>
  <c r="K27" i="62"/>
  <c r="L31" i="62"/>
  <c r="L54" i="62"/>
  <c r="M24" i="62"/>
  <c r="M50" i="62"/>
  <c r="M60" i="62"/>
  <c r="L89" i="62"/>
  <c r="K54" i="62"/>
  <c r="O28" i="62"/>
  <c r="N23" i="62"/>
  <c r="L9" i="62"/>
  <c r="L53" i="62"/>
  <c r="K30" i="62"/>
  <c r="K52" i="62"/>
  <c r="O86" i="62"/>
  <c r="K39" i="62"/>
  <c r="L81" i="62"/>
  <c r="O71" i="62"/>
  <c r="N33" i="62"/>
  <c r="N18" i="62"/>
  <c r="N52" i="62"/>
  <c r="L32" i="62"/>
  <c r="N34" i="62"/>
  <c r="K73" i="62"/>
  <c r="O94" i="62"/>
  <c r="M11" i="62"/>
  <c r="N57" i="62"/>
  <c r="L80" i="62"/>
  <c r="M40" i="62"/>
  <c r="O16" i="62"/>
  <c r="K63" i="62"/>
  <c r="L61" i="62"/>
  <c r="N11" i="62"/>
  <c r="M6" i="62"/>
  <c r="L60" i="62"/>
  <c r="O55" i="62"/>
  <c r="K84" i="62"/>
  <c r="L78" i="62"/>
  <c r="O25" i="62"/>
  <c r="O74" i="62"/>
  <c r="M80" i="62"/>
  <c r="L8" i="62"/>
  <c r="M99" i="62"/>
  <c r="K18" i="62"/>
  <c r="L34" i="62"/>
  <c r="N44" i="62"/>
  <c r="M18" i="62"/>
  <c r="M85" i="62"/>
  <c r="N100" i="62"/>
  <c r="K44" i="62"/>
  <c r="M59" i="62"/>
  <c r="L48" i="62"/>
  <c r="L47" i="62"/>
  <c r="K75" i="62"/>
  <c r="L62" i="62"/>
  <c r="L71" i="62"/>
  <c r="O65" i="62"/>
  <c r="K35" i="62"/>
  <c r="O5" i="62"/>
  <c r="L39" i="62"/>
  <c r="K80" i="62"/>
  <c r="K47" i="62"/>
  <c r="N80" i="62"/>
  <c r="O79" i="62"/>
  <c r="O24" i="62"/>
  <c r="K23" i="62"/>
  <c r="M32" i="62"/>
  <c r="M16" i="62"/>
  <c r="K88" i="62"/>
  <c r="M74" i="62"/>
  <c r="L38" i="62"/>
  <c r="M39" i="62"/>
  <c r="O26" i="62"/>
  <c r="N6" i="62"/>
  <c r="K58" i="62"/>
  <c r="M86" i="62"/>
  <c r="L23" i="62"/>
  <c r="N16" i="62"/>
  <c r="O45" i="62"/>
  <c r="M15" i="62"/>
  <c r="N102" i="62"/>
  <c r="O70" i="62"/>
  <c r="K69" i="62"/>
  <c r="M83" i="62"/>
  <c r="K5" i="62"/>
  <c r="K89" i="62"/>
  <c r="M26" i="62"/>
  <c r="L104" i="62"/>
  <c r="I104" i="65" s="1"/>
  <c r="K103" i="62"/>
  <c r="M34" i="62"/>
  <c r="K50" i="62"/>
  <c r="L67" i="62"/>
  <c r="M23" i="62"/>
  <c r="M49" i="62"/>
  <c r="L99" i="62"/>
  <c r="O11" i="62"/>
  <c r="M94" i="62"/>
  <c r="N14" i="62"/>
  <c r="O41" i="62"/>
  <c r="O50" i="62"/>
  <c r="O22" i="62"/>
  <c r="M91" i="62"/>
  <c r="O59" i="62"/>
  <c r="L19" i="62"/>
  <c r="L98" i="62"/>
  <c r="M19" i="62"/>
  <c r="K78" i="62"/>
  <c r="N46" i="62"/>
  <c r="K31" i="62"/>
  <c r="K34" i="62"/>
  <c r="N9" i="62"/>
  <c r="K71" i="62"/>
  <c r="K102" i="62"/>
  <c r="L14" i="62"/>
  <c r="M37" i="62"/>
  <c r="O43" i="62"/>
  <c r="O63" i="62"/>
  <c r="K33" i="62"/>
  <c r="L18" i="62"/>
  <c r="M13" i="62"/>
  <c r="K32" i="62"/>
  <c r="N32" i="62"/>
  <c r="K60" i="62"/>
  <c r="L90" i="62"/>
  <c r="O83" i="62"/>
  <c r="L36" i="62"/>
  <c r="K12" i="62"/>
  <c r="N59" i="62"/>
  <c r="N93" i="62"/>
  <c r="K55" i="62"/>
  <c r="N28" i="62"/>
  <c r="K20" i="62"/>
  <c r="AG107" i="64" l="1"/>
  <c r="AN107" i="64" s="1"/>
  <c r="CK107" i="64"/>
  <c r="CR107" i="64" s="1"/>
  <c r="AH107" i="64"/>
  <c r="AO107" i="64" s="1"/>
  <c r="CL107" i="64"/>
  <c r="CS107" i="64" s="1"/>
  <c r="CK165" i="64"/>
  <c r="CR165" i="64" s="1"/>
  <c r="AG165" i="64"/>
  <c r="AN165" i="64" s="1"/>
  <c r="CK132" i="64"/>
  <c r="CR132" i="64" s="1"/>
  <c r="AG132" i="64"/>
  <c r="AN132" i="64" s="1"/>
  <c r="D132" i="64" s="1"/>
  <c r="CK137" i="64"/>
  <c r="CR137" i="64" s="1"/>
  <c r="AG137" i="64"/>
  <c r="AN137" i="64" s="1"/>
  <c r="AG146" i="64"/>
  <c r="AN146" i="64" s="1"/>
  <c r="CK146" i="64"/>
  <c r="CR146" i="64" s="1"/>
  <c r="AG133" i="64"/>
  <c r="AN133" i="64" s="1"/>
  <c r="CK133" i="64"/>
  <c r="CR133" i="64" s="1"/>
  <c r="CK148" i="64"/>
  <c r="CR148" i="64" s="1"/>
  <c r="AG148" i="64"/>
  <c r="AN148" i="64" s="1"/>
  <c r="AG147" i="64"/>
  <c r="AN147" i="64" s="1"/>
  <c r="CK147" i="64"/>
  <c r="CR147" i="64" s="1"/>
  <c r="AJ165" i="64"/>
  <c r="AQ165" i="64" s="1"/>
  <c r="CN165" i="64"/>
  <c r="CU165" i="64" s="1"/>
  <c r="CN163" i="64"/>
  <c r="CU163" i="64" s="1"/>
  <c r="AJ163" i="64"/>
  <c r="AQ163" i="64" s="1"/>
  <c r="AJ153" i="64"/>
  <c r="AQ153" i="64" s="1"/>
  <c r="CN153" i="64"/>
  <c r="CU153" i="64" s="1"/>
  <c r="AJ147" i="64"/>
  <c r="AQ147" i="64" s="1"/>
  <c r="G147" i="64" s="1"/>
  <c r="CN147" i="64"/>
  <c r="CU147" i="64" s="1"/>
  <c r="CN141" i="64"/>
  <c r="CU141" i="64" s="1"/>
  <c r="AJ141" i="64"/>
  <c r="AQ141" i="64" s="1"/>
  <c r="CN135" i="64"/>
  <c r="CU135" i="64" s="1"/>
  <c r="AJ135" i="64"/>
  <c r="AQ135" i="64" s="1"/>
  <c r="AJ129" i="64"/>
  <c r="AQ129" i="64" s="1"/>
  <c r="CN129" i="64"/>
  <c r="CU129" i="64" s="1"/>
  <c r="AF166" i="64"/>
  <c r="AM166" i="64" s="1"/>
  <c r="CJ166" i="64"/>
  <c r="CQ166" i="64" s="1"/>
  <c r="AF167" i="64"/>
  <c r="AM167" i="64" s="1"/>
  <c r="CJ167" i="64"/>
  <c r="CQ167" i="64" s="1"/>
  <c r="AF146" i="64"/>
  <c r="AM146" i="64" s="1"/>
  <c r="CJ146" i="64"/>
  <c r="CQ146" i="64" s="1"/>
  <c r="AF154" i="64"/>
  <c r="AM154" i="64" s="1"/>
  <c r="CJ154" i="64"/>
  <c r="CQ154" i="64" s="1"/>
  <c r="AF144" i="64"/>
  <c r="AM144" i="64" s="1"/>
  <c r="CJ144" i="64"/>
  <c r="CQ144" i="64" s="1"/>
  <c r="CJ133" i="64"/>
  <c r="CQ133" i="64" s="1"/>
  <c r="AF133" i="64"/>
  <c r="AM133" i="64" s="1"/>
  <c r="CL152" i="64"/>
  <c r="CS152" i="64" s="1"/>
  <c r="AH152" i="64"/>
  <c r="AO152" i="64" s="1"/>
  <c r="Q149" i="62"/>
  <c r="AH141" i="64"/>
  <c r="AO141" i="64" s="1"/>
  <c r="E141" i="64" s="1"/>
  <c r="CL141" i="64"/>
  <c r="CS141" i="64" s="1"/>
  <c r="Q138" i="62"/>
  <c r="AH128" i="64"/>
  <c r="AO128" i="64" s="1"/>
  <c r="CL128" i="64"/>
  <c r="CS128" i="64" s="1"/>
  <c r="Q125" i="62"/>
  <c r="AH163" i="64"/>
  <c r="AO163" i="64" s="1"/>
  <c r="E163" i="64" s="1"/>
  <c r="CL163" i="64"/>
  <c r="CS163" i="64" s="1"/>
  <c r="Q160" i="62"/>
  <c r="AH157" i="64"/>
  <c r="AO157" i="64" s="1"/>
  <c r="CL157" i="64"/>
  <c r="CS157" i="64" s="1"/>
  <c r="Q154" i="62"/>
  <c r="AH131" i="64"/>
  <c r="AO131" i="64" s="1"/>
  <c r="E131" i="64" s="1"/>
  <c r="CL131" i="64"/>
  <c r="CS131" i="64" s="1"/>
  <c r="Q128" i="62"/>
  <c r="CL136" i="64"/>
  <c r="CS136" i="64" s="1"/>
  <c r="AH136" i="64"/>
  <c r="AO136" i="64" s="1"/>
  <c r="Q133" i="62"/>
  <c r="AI160" i="64"/>
  <c r="AP160" i="64" s="1"/>
  <c r="F160" i="64" s="1"/>
  <c r="CM160" i="64"/>
  <c r="CT160" i="64" s="1"/>
  <c r="CM166" i="64"/>
  <c r="CT166" i="64" s="1"/>
  <c r="AI166" i="64"/>
  <c r="AP166" i="64" s="1"/>
  <c r="CM133" i="64"/>
  <c r="CT133" i="64" s="1"/>
  <c r="AI133" i="64"/>
  <c r="AP133" i="64" s="1"/>
  <c r="CM144" i="64"/>
  <c r="CT144" i="64" s="1"/>
  <c r="AI144" i="64"/>
  <c r="AP144" i="64" s="1"/>
  <c r="CM140" i="64"/>
  <c r="CT140" i="64" s="1"/>
  <c r="AI140" i="64"/>
  <c r="AP140" i="64" s="1"/>
  <c r="F140" i="64" s="1"/>
  <c r="AI156" i="64"/>
  <c r="AP156" i="64" s="1"/>
  <c r="CM156" i="64"/>
  <c r="CT156" i="64" s="1"/>
  <c r="AI129" i="64"/>
  <c r="AP129" i="64" s="1"/>
  <c r="CM129" i="64"/>
  <c r="CT129" i="64" s="1"/>
  <c r="AI111" i="64"/>
  <c r="AP111" i="64" s="1"/>
  <c r="CM111" i="64"/>
  <c r="CT111" i="64" s="1"/>
  <c r="CK120" i="64"/>
  <c r="CR120" i="64" s="1"/>
  <c r="AG120" i="64"/>
  <c r="AN120" i="64" s="1"/>
  <c r="AH114" i="64"/>
  <c r="AO114" i="64" s="1"/>
  <c r="E114" i="64" s="1"/>
  <c r="CL114" i="64"/>
  <c r="CS114" i="64" s="1"/>
  <c r="Q111" i="62"/>
  <c r="CN126" i="64"/>
  <c r="CU126" i="64" s="1"/>
  <c r="AJ126" i="64"/>
  <c r="AQ126" i="64" s="1"/>
  <c r="AI120" i="64"/>
  <c r="AP120" i="64" s="1"/>
  <c r="CM120" i="64"/>
  <c r="CT120" i="64" s="1"/>
  <c r="CM110" i="64"/>
  <c r="CT110" i="64" s="1"/>
  <c r="AI110" i="64"/>
  <c r="AP110" i="64" s="1"/>
  <c r="Q119" i="62"/>
  <c r="CL122" i="64"/>
  <c r="CS122" i="64" s="1"/>
  <c r="AH122" i="64"/>
  <c r="AO122" i="64" s="1"/>
  <c r="AF112" i="64"/>
  <c r="AM112" i="64" s="1"/>
  <c r="CJ112" i="64"/>
  <c r="CQ112" i="64" s="1"/>
  <c r="CN108" i="64"/>
  <c r="CU108" i="64" s="1"/>
  <c r="AJ108" i="64"/>
  <c r="AQ108" i="64" s="1"/>
  <c r="G108" i="64" s="1"/>
  <c r="AF127" i="64"/>
  <c r="AM127" i="64" s="1"/>
  <c r="CJ127" i="64"/>
  <c r="CQ127" i="64" s="1"/>
  <c r="AF108" i="64"/>
  <c r="AM108" i="64" s="1"/>
  <c r="CJ108" i="64"/>
  <c r="CQ108" i="64" s="1"/>
  <c r="CJ119" i="64"/>
  <c r="CQ119" i="64" s="1"/>
  <c r="AF119" i="64"/>
  <c r="AM119" i="64" s="1"/>
  <c r="AF124" i="64"/>
  <c r="AM124" i="64" s="1"/>
  <c r="CJ124" i="64"/>
  <c r="CQ124" i="64" s="1"/>
  <c r="CM113" i="64"/>
  <c r="CT113" i="64" s="1"/>
  <c r="AI113" i="64"/>
  <c r="AP113" i="64" s="1"/>
  <c r="AJ122" i="64"/>
  <c r="AQ122" i="64" s="1"/>
  <c r="CN122" i="64"/>
  <c r="CU122" i="64" s="1"/>
  <c r="AI108" i="64"/>
  <c r="AP108" i="64" s="1"/>
  <c r="CM108" i="64"/>
  <c r="CT108" i="64" s="1"/>
  <c r="AF107" i="64"/>
  <c r="AM107" i="64" s="1"/>
  <c r="CJ107" i="64"/>
  <c r="CQ107" i="64" s="1"/>
  <c r="CM107" i="64"/>
  <c r="CT107" i="64" s="1"/>
  <c r="AI107" i="64"/>
  <c r="AP107" i="64" s="1"/>
  <c r="CK162" i="64"/>
  <c r="CR162" i="64" s="1"/>
  <c r="AG162" i="64"/>
  <c r="AN162" i="64" s="1"/>
  <c r="CK166" i="64"/>
  <c r="CR166" i="64" s="1"/>
  <c r="AG166" i="64"/>
  <c r="AN166" i="64" s="1"/>
  <c r="AG167" i="64"/>
  <c r="AN167" i="64" s="1"/>
  <c r="CK167" i="64"/>
  <c r="CR167" i="64" s="1"/>
  <c r="D167" i="64" s="1"/>
  <c r="AG128" i="64"/>
  <c r="AN128" i="64" s="1"/>
  <c r="CK128" i="64"/>
  <c r="CR128" i="64" s="1"/>
  <c r="AG155" i="64"/>
  <c r="AN155" i="64" s="1"/>
  <c r="D155" i="64" s="1"/>
  <c r="CK155" i="64"/>
  <c r="CR155" i="64" s="1"/>
  <c r="CK145" i="64"/>
  <c r="CR145" i="64" s="1"/>
  <c r="AG145" i="64"/>
  <c r="AN145" i="64" s="1"/>
  <c r="AG144" i="64"/>
  <c r="AN144" i="64" s="1"/>
  <c r="CK144" i="64"/>
  <c r="CR144" i="64" s="1"/>
  <c r="CN167" i="64"/>
  <c r="CU167" i="64" s="1"/>
  <c r="AJ167" i="64"/>
  <c r="AQ167" i="64" s="1"/>
  <c r="CN161" i="64"/>
  <c r="CU161" i="64" s="1"/>
  <c r="AJ161" i="64"/>
  <c r="AQ161" i="64" s="1"/>
  <c r="G161" i="64" s="1"/>
  <c r="CN152" i="64"/>
  <c r="CU152" i="64" s="1"/>
  <c r="AJ152" i="64"/>
  <c r="AQ152" i="64" s="1"/>
  <c r="CN146" i="64"/>
  <c r="CU146" i="64" s="1"/>
  <c r="AJ146" i="64"/>
  <c r="AQ146" i="64" s="1"/>
  <c r="CN140" i="64"/>
  <c r="CU140" i="64" s="1"/>
  <c r="AJ140" i="64"/>
  <c r="AQ140" i="64" s="1"/>
  <c r="AJ134" i="64"/>
  <c r="AQ134" i="64" s="1"/>
  <c r="CN134" i="64"/>
  <c r="CU134" i="64" s="1"/>
  <c r="AJ128" i="64"/>
  <c r="AQ128" i="64" s="1"/>
  <c r="G128" i="64" s="1"/>
  <c r="CN128" i="64"/>
  <c r="CU128" i="64" s="1"/>
  <c r="CJ163" i="64"/>
  <c r="CQ163" i="64" s="1"/>
  <c r="AF163" i="64"/>
  <c r="AM163" i="64" s="1"/>
  <c r="CJ164" i="64"/>
  <c r="CQ164" i="64" s="1"/>
  <c r="AF164" i="64"/>
  <c r="AM164" i="64" s="1"/>
  <c r="CJ137" i="64"/>
  <c r="CQ137" i="64" s="1"/>
  <c r="AF137" i="64"/>
  <c r="AM137" i="64" s="1"/>
  <c r="AF153" i="64"/>
  <c r="AM153" i="64" s="1"/>
  <c r="CJ153" i="64"/>
  <c r="CQ153" i="64" s="1"/>
  <c r="CJ141" i="64"/>
  <c r="CQ141" i="64" s="1"/>
  <c r="AF141" i="64"/>
  <c r="AM141" i="64" s="1"/>
  <c r="AF132" i="64"/>
  <c r="AM132" i="64" s="1"/>
  <c r="CJ132" i="64"/>
  <c r="CQ132" i="64" s="1"/>
  <c r="CL150" i="64"/>
  <c r="CS150" i="64" s="1"/>
  <c r="AH150" i="64"/>
  <c r="AO150" i="64" s="1"/>
  <c r="E150" i="64" s="1"/>
  <c r="Q147" i="62"/>
  <c r="AH156" i="64"/>
  <c r="AO156" i="64" s="1"/>
  <c r="CL156" i="64"/>
  <c r="CS156" i="64" s="1"/>
  <c r="Q153" i="62"/>
  <c r="AH142" i="64"/>
  <c r="AO142" i="64" s="1"/>
  <c r="CL142" i="64"/>
  <c r="CS142" i="64" s="1"/>
  <c r="Q139" i="62"/>
  <c r="CL162" i="64"/>
  <c r="CS162" i="64" s="1"/>
  <c r="AH162" i="64"/>
  <c r="AO162" i="64" s="1"/>
  <c r="Q159" i="62"/>
  <c r="CL151" i="64"/>
  <c r="CS151" i="64" s="1"/>
  <c r="AH151" i="64"/>
  <c r="AO151" i="64" s="1"/>
  <c r="E151" i="64" s="1"/>
  <c r="Q148" i="62"/>
  <c r="AH149" i="64"/>
  <c r="AO149" i="64" s="1"/>
  <c r="CL149" i="64"/>
  <c r="CS149" i="64" s="1"/>
  <c r="Q146" i="62"/>
  <c r="AH134" i="64"/>
  <c r="AO134" i="64" s="1"/>
  <c r="CL134" i="64"/>
  <c r="CS134" i="64" s="1"/>
  <c r="Q131" i="62"/>
  <c r="CM165" i="64"/>
  <c r="CT165" i="64" s="1"/>
  <c r="AI165" i="64"/>
  <c r="AP165" i="64" s="1"/>
  <c r="CM163" i="64"/>
  <c r="CT163" i="64" s="1"/>
  <c r="AI163" i="64"/>
  <c r="AP163" i="64" s="1"/>
  <c r="CM148" i="64"/>
  <c r="CT148" i="64" s="1"/>
  <c r="AI148" i="64"/>
  <c r="AP148" i="64" s="1"/>
  <c r="CM141" i="64"/>
  <c r="CT141" i="64" s="1"/>
  <c r="AI141" i="64"/>
  <c r="AP141" i="64" s="1"/>
  <c r="AI137" i="64"/>
  <c r="AP137" i="64" s="1"/>
  <c r="CM137" i="64"/>
  <c r="CT137" i="64" s="1"/>
  <c r="CM155" i="64"/>
  <c r="CT155" i="64" s="1"/>
  <c r="AI155" i="64"/>
  <c r="AP155" i="64" s="1"/>
  <c r="CM128" i="64"/>
  <c r="CT128" i="64" s="1"/>
  <c r="AI128" i="64"/>
  <c r="AP128" i="64" s="1"/>
  <c r="AI117" i="64"/>
  <c r="AP117" i="64" s="1"/>
  <c r="CM117" i="64"/>
  <c r="CT117" i="64" s="1"/>
  <c r="AI125" i="64"/>
  <c r="AP125" i="64" s="1"/>
  <c r="CM125" i="64"/>
  <c r="CT125" i="64" s="1"/>
  <c r="AG114" i="64"/>
  <c r="AN114" i="64" s="1"/>
  <c r="CK114" i="64"/>
  <c r="CR114" i="64" s="1"/>
  <c r="AF125" i="64"/>
  <c r="AM125" i="64" s="1"/>
  <c r="CJ125" i="64"/>
  <c r="CQ125" i="64" s="1"/>
  <c r="AH112" i="64"/>
  <c r="AO112" i="64" s="1"/>
  <c r="CL112" i="64"/>
  <c r="CS112" i="64" s="1"/>
  <c r="Q109" i="62"/>
  <c r="AH117" i="64"/>
  <c r="AO117" i="64" s="1"/>
  <c r="CL117" i="64"/>
  <c r="CS117" i="64" s="1"/>
  <c r="Q114" i="62"/>
  <c r="AG113" i="64"/>
  <c r="AN113" i="64" s="1"/>
  <c r="CK113" i="64"/>
  <c r="CR113" i="64" s="1"/>
  <c r="AH113" i="64"/>
  <c r="AO113" i="64" s="1"/>
  <c r="CL113" i="64"/>
  <c r="CS113" i="64" s="1"/>
  <c r="Q110" i="62"/>
  <c r="CM118" i="64"/>
  <c r="CT118" i="64" s="1"/>
  <c r="AI118" i="64"/>
  <c r="AP118" i="64" s="1"/>
  <c r="F118" i="64" s="1"/>
  <c r="CJ123" i="64"/>
  <c r="CQ123" i="64" s="1"/>
  <c r="AF123" i="64"/>
  <c r="AM123" i="64" s="1"/>
  <c r="AH126" i="64"/>
  <c r="AO126" i="64" s="1"/>
  <c r="E126" i="64" s="1"/>
  <c r="CL126" i="64"/>
  <c r="CS126" i="64" s="1"/>
  <c r="Q123" i="62"/>
  <c r="CJ110" i="64"/>
  <c r="CQ110" i="64" s="1"/>
  <c r="AF110" i="64"/>
  <c r="AM110" i="64" s="1"/>
  <c r="AH120" i="64"/>
  <c r="AO120" i="64" s="1"/>
  <c r="CL120" i="64"/>
  <c r="CS120" i="64" s="1"/>
  <c r="Q117" i="62"/>
  <c r="AG126" i="64"/>
  <c r="AN126" i="64" s="1"/>
  <c r="CK126" i="64"/>
  <c r="CR126" i="64" s="1"/>
  <c r="AH124" i="64"/>
  <c r="AO124" i="64" s="1"/>
  <c r="CL124" i="64"/>
  <c r="CS124" i="64" s="1"/>
  <c r="Q121" i="62"/>
  <c r="AG123" i="64"/>
  <c r="AN123" i="64" s="1"/>
  <c r="CK123" i="64"/>
  <c r="CR123" i="64" s="1"/>
  <c r="CK131" i="64"/>
  <c r="CR131" i="64" s="1"/>
  <c r="AG131" i="64"/>
  <c r="AN131" i="64" s="1"/>
  <c r="AG163" i="64"/>
  <c r="AN163" i="64" s="1"/>
  <c r="CK163" i="64"/>
  <c r="CR163" i="64" s="1"/>
  <c r="AG164" i="64"/>
  <c r="AN164" i="64" s="1"/>
  <c r="CK164" i="64"/>
  <c r="CR164" i="64" s="1"/>
  <c r="AG140" i="64"/>
  <c r="AN140" i="64" s="1"/>
  <c r="CK140" i="64"/>
  <c r="CR140" i="64" s="1"/>
  <c r="CK135" i="64"/>
  <c r="CR135" i="64" s="1"/>
  <c r="AG135" i="64"/>
  <c r="AN135" i="64" s="1"/>
  <c r="AG142" i="64"/>
  <c r="AN142" i="64" s="1"/>
  <c r="CK142" i="64"/>
  <c r="CR142" i="64" s="1"/>
  <c r="AG141" i="64"/>
  <c r="AN141" i="64" s="1"/>
  <c r="CK141" i="64"/>
  <c r="CR141" i="64" s="1"/>
  <c r="CN160" i="64"/>
  <c r="CU160" i="64" s="1"/>
  <c r="AJ160" i="64"/>
  <c r="AQ160" i="64" s="1"/>
  <c r="AJ158" i="64"/>
  <c r="AQ158" i="64" s="1"/>
  <c r="CN158" i="64"/>
  <c r="CU158" i="64" s="1"/>
  <c r="AJ151" i="64"/>
  <c r="AQ151" i="64" s="1"/>
  <c r="CN151" i="64"/>
  <c r="CU151" i="64" s="1"/>
  <c r="CN145" i="64"/>
  <c r="CU145" i="64" s="1"/>
  <c r="AJ145" i="64"/>
  <c r="AQ145" i="64" s="1"/>
  <c r="AJ139" i="64"/>
  <c r="AQ139" i="64" s="1"/>
  <c r="CN139" i="64"/>
  <c r="CU139" i="64" s="1"/>
  <c r="AJ133" i="64"/>
  <c r="AQ133" i="64" s="1"/>
  <c r="CN133" i="64"/>
  <c r="CU133" i="64" s="1"/>
  <c r="AF165" i="64"/>
  <c r="AM165" i="64" s="1"/>
  <c r="CJ165" i="64"/>
  <c r="CQ165" i="64" s="1"/>
  <c r="AF161" i="64"/>
  <c r="AM161" i="64" s="1"/>
  <c r="CJ161" i="64"/>
  <c r="CQ161" i="64" s="1"/>
  <c r="AF160" i="64"/>
  <c r="AM160" i="64" s="1"/>
  <c r="CJ160" i="64"/>
  <c r="CQ160" i="64" s="1"/>
  <c r="AF142" i="64"/>
  <c r="AM142" i="64" s="1"/>
  <c r="CJ142" i="64"/>
  <c r="CQ142" i="64" s="1"/>
  <c r="AF152" i="64"/>
  <c r="AM152" i="64" s="1"/>
  <c r="CJ152" i="64"/>
  <c r="CQ152" i="64" s="1"/>
  <c r="AF138" i="64"/>
  <c r="AM138" i="64" s="1"/>
  <c r="CJ138" i="64"/>
  <c r="CQ138" i="64" s="1"/>
  <c r="AF131" i="64"/>
  <c r="AM131" i="64" s="1"/>
  <c r="CJ131" i="64"/>
  <c r="CQ131" i="64" s="1"/>
  <c r="AH148" i="64"/>
  <c r="AO148" i="64" s="1"/>
  <c r="CL148" i="64"/>
  <c r="CS148" i="64" s="1"/>
  <c r="Q145" i="62"/>
  <c r="CL155" i="64"/>
  <c r="CS155" i="64" s="1"/>
  <c r="AH155" i="64"/>
  <c r="AO155" i="64" s="1"/>
  <c r="Q152" i="62"/>
  <c r="AH167" i="64"/>
  <c r="AO167" i="64" s="1"/>
  <c r="CL167" i="64"/>
  <c r="CS167" i="64" s="1"/>
  <c r="Q164" i="62"/>
  <c r="CL161" i="64"/>
  <c r="CS161" i="64" s="1"/>
  <c r="AH161" i="64"/>
  <c r="AO161" i="64" s="1"/>
  <c r="Q158" i="62"/>
  <c r="Q144" i="62"/>
  <c r="CL147" i="64"/>
  <c r="CS147" i="64" s="1"/>
  <c r="AH147" i="64"/>
  <c r="AO147" i="64" s="1"/>
  <c r="E147" i="64" s="1"/>
  <c r="AH146" i="64"/>
  <c r="AO146" i="64" s="1"/>
  <c r="CL146" i="64"/>
  <c r="CS146" i="64" s="1"/>
  <c r="Q143" i="62"/>
  <c r="AH132" i="64"/>
  <c r="AO132" i="64" s="1"/>
  <c r="E132" i="64" s="1"/>
  <c r="CL132" i="64"/>
  <c r="CS132" i="64" s="1"/>
  <c r="Q129" i="62"/>
  <c r="CM162" i="64"/>
  <c r="CT162" i="64" s="1"/>
  <c r="AI162" i="64"/>
  <c r="AP162" i="64" s="1"/>
  <c r="CM161" i="64"/>
  <c r="CT161" i="64" s="1"/>
  <c r="AI161" i="64"/>
  <c r="AP161" i="64" s="1"/>
  <c r="AI139" i="64"/>
  <c r="AP139" i="64" s="1"/>
  <c r="CM139" i="64"/>
  <c r="CT139" i="64" s="1"/>
  <c r="CM138" i="64"/>
  <c r="CT138" i="64" s="1"/>
  <c r="AI138" i="64"/>
  <c r="AP138" i="64" s="1"/>
  <c r="AI136" i="64"/>
  <c r="AP136" i="64" s="1"/>
  <c r="F136" i="64" s="1"/>
  <c r="CM136" i="64"/>
  <c r="CT136" i="64" s="1"/>
  <c r="AI154" i="64"/>
  <c r="AP154" i="64" s="1"/>
  <c r="CM154" i="64"/>
  <c r="CT154" i="64" s="1"/>
  <c r="AG109" i="64"/>
  <c r="AN109" i="64" s="1"/>
  <c r="CK109" i="64"/>
  <c r="CR109" i="64" s="1"/>
  <c r="CN112" i="64"/>
  <c r="CU112" i="64" s="1"/>
  <c r="AJ112" i="64"/>
  <c r="AQ112" i="64" s="1"/>
  <c r="CN123" i="64"/>
  <c r="CU123" i="64" s="1"/>
  <c r="AJ123" i="64"/>
  <c r="AQ123" i="64" s="1"/>
  <c r="G123" i="64" s="1"/>
  <c r="CJ111" i="64"/>
  <c r="CQ111" i="64" s="1"/>
  <c r="AF111" i="64"/>
  <c r="AM111" i="64" s="1"/>
  <c r="CK121" i="64"/>
  <c r="CR121" i="64" s="1"/>
  <c r="AG121" i="64"/>
  <c r="AN121" i="64" s="1"/>
  <c r="CN125" i="64"/>
  <c r="CU125" i="64" s="1"/>
  <c r="AJ125" i="64"/>
  <c r="AQ125" i="64" s="1"/>
  <c r="G125" i="64" s="1"/>
  <c r="AH108" i="64"/>
  <c r="AO108" i="64" s="1"/>
  <c r="CL108" i="64"/>
  <c r="CS108" i="64" s="1"/>
  <c r="Q105" i="62"/>
  <c r="AJ113" i="64"/>
  <c r="AQ113" i="64" s="1"/>
  <c r="CN113" i="64"/>
  <c r="CU113" i="64" s="1"/>
  <c r="CN111" i="64"/>
  <c r="CU111" i="64" s="1"/>
  <c r="AJ111" i="64"/>
  <c r="AQ111" i="64" s="1"/>
  <c r="AI115" i="64"/>
  <c r="AP115" i="64" s="1"/>
  <c r="CM115" i="64"/>
  <c r="CT115" i="64" s="1"/>
  <c r="AF118" i="64"/>
  <c r="AM118" i="64" s="1"/>
  <c r="CJ118" i="64"/>
  <c r="CQ118" i="64" s="1"/>
  <c r="AJ124" i="64"/>
  <c r="AQ124" i="64" s="1"/>
  <c r="CN124" i="64"/>
  <c r="CU124" i="64" s="1"/>
  <c r="AG127" i="64"/>
  <c r="AN127" i="64" s="1"/>
  <c r="CK127" i="64"/>
  <c r="CR127" i="64" s="1"/>
  <c r="CN117" i="64"/>
  <c r="CU117" i="64" s="1"/>
  <c r="AJ117" i="64"/>
  <c r="AQ117" i="64" s="1"/>
  <c r="AJ120" i="64"/>
  <c r="AQ120" i="64" s="1"/>
  <c r="CN120" i="64"/>
  <c r="CU120" i="64" s="1"/>
  <c r="CJ116" i="64"/>
  <c r="CQ116" i="64" s="1"/>
  <c r="AF116" i="64"/>
  <c r="AM116" i="64" s="1"/>
  <c r="CM122" i="64"/>
  <c r="CT122" i="64" s="1"/>
  <c r="AI122" i="64"/>
  <c r="AP122" i="64" s="1"/>
  <c r="CK159" i="64"/>
  <c r="CR159" i="64" s="1"/>
  <c r="AG159" i="64"/>
  <c r="AN159" i="64" s="1"/>
  <c r="CK158" i="64"/>
  <c r="CR158" i="64" s="1"/>
  <c r="AG158" i="64"/>
  <c r="AN158" i="64" s="1"/>
  <c r="AG160" i="64"/>
  <c r="AN160" i="64" s="1"/>
  <c r="CK160" i="64"/>
  <c r="CR160" i="64" s="1"/>
  <c r="AG136" i="64"/>
  <c r="AN136" i="64" s="1"/>
  <c r="CK136" i="64"/>
  <c r="CR136" i="64" s="1"/>
  <c r="CK156" i="64"/>
  <c r="CR156" i="64" s="1"/>
  <c r="AG156" i="64"/>
  <c r="AN156" i="64" s="1"/>
  <c r="CK139" i="64"/>
  <c r="CR139" i="64" s="1"/>
  <c r="D139" i="64" s="1"/>
  <c r="AG139" i="64"/>
  <c r="AN139" i="64" s="1"/>
  <c r="AG138" i="64"/>
  <c r="AN138" i="64" s="1"/>
  <c r="CK138" i="64"/>
  <c r="CR138" i="64" s="1"/>
  <c r="CN162" i="64"/>
  <c r="CU162" i="64" s="1"/>
  <c r="AJ162" i="64"/>
  <c r="AQ162" i="64" s="1"/>
  <c r="AJ156" i="64"/>
  <c r="AQ156" i="64" s="1"/>
  <c r="CN156" i="64"/>
  <c r="CU156" i="64" s="1"/>
  <c r="CN150" i="64"/>
  <c r="CU150" i="64" s="1"/>
  <c r="AJ150" i="64"/>
  <c r="AQ150" i="64" s="1"/>
  <c r="AJ144" i="64"/>
  <c r="AQ144" i="64" s="1"/>
  <c r="CN144" i="64"/>
  <c r="CU144" i="64" s="1"/>
  <c r="CN138" i="64"/>
  <c r="CU138" i="64" s="1"/>
  <c r="AJ138" i="64"/>
  <c r="AQ138" i="64" s="1"/>
  <c r="AJ132" i="64"/>
  <c r="AQ132" i="64" s="1"/>
  <c r="CN132" i="64"/>
  <c r="CU132" i="64" s="1"/>
  <c r="CJ162" i="64"/>
  <c r="CQ162" i="64" s="1"/>
  <c r="AF162" i="64"/>
  <c r="AM162" i="64" s="1"/>
  <c r="AF158" i="64"/>
  <c r="AM158" i="64" s="1"/>
  <c r="CJ158" i="64"/>
  <c r="CQ158" i="64" s="1"/>
  <c r="AF139" i="64"/>
  <c r="AM139" i="64" s="1"/>
  <c r="CJ139" i="64"/>
  <c r="CQ139" i="64" s="1"/>
  <c r="CJ157" i="64"/>
  <c r="CQ157" i="64" s="1"/>
  <c r="AF157" i="64"/>
  <c r="AM157" i="64" s="1"/>
  <c r="CJ151" i="64"/>
  <c r="CQ151" i="64" s="1"/>
  <c r="AF151" i="64"/>
  <c r="AM151" i="64" s="1"/>
  <c r="CJ136" i="64"/>
  <c r="CQ136" i="64" s="1"/>
  <c r="AF136" i="64"/>
  <c r="AM136" i="64" s="1"/>
  <c r="AF130" i="64"/>
  <c r="AM130" i="64" s="1"/>
  <c r="CJ130" i="64"/>
  <c r="CQ130" i="64" s="1"/>
  <c r="AH139" i="64"/>
  <c r="AO139" i="64" s="1"/>
  <c r="E139" i="64" s="1"/>
  <c r="CL139" i="64"/>
  <c r="CS139" i="64" s="1"/>
  <c r="Q136" i="62"/>
  <c r="AH144" i="64"/>
  <c r="AO144" i="64" s="1"/>
  <c r="CL144" i="64"/>
  <c r="CS144" i="64" s="1"/>
  <c r="Q141" i="62"/>
  <c r="AH166" i="64"/>
  <c r="AO166" i="64" s="1"/>
  <c r="E166" i="64" s="1"/>
  <c r="CL166" i="64"/>
  <c r="CS166" i="64" s="1"/>
  <c r="Q163" i="62"/>
  <c r="CL160" i="64"/>
  <c r="CS160" i="64" s="1"/>
  <c r="AH160" i="64"/>
  <c r="AO160" i="64" s="1"/>
  <c r="Q157" i="62"/>
  <c r="AH138" i="64"/>
  <c r="AO138" i="64" s="1"/>
  <c r="E138" i="64" s="1"/>
  <c r="CL138" i="64"/>
  <c r="CS138" i="64" s="1"/>
  <c r="Q135" i="62"/>
  <c r="AH143" i="64"/>
  <c r="AO143" i="64" s="1"/>
  <c r="CL143" i="64"/>
  <c r="CS143" i="64" s="1"/>
  <c r="Q140" i="62"/>
  <c r="Q127" i="62"/>
  <c r="CL130" i="64"/>
  <c r="CS130" i="64" s="1"/>
  <c r="AH130" i="64"/>
  <c r="AO130" i="64" s="1"/>
  <c r="E130" i="64" s="1"/>
  <c r="AI159" i="64"/>
  <c r="AP159" i="64" s="1"/>
  <c r="CM159" i="64"/>
  <c r="CT159" i="64" s="1"/>
  <c r="AI158" i="64"/>
  <c r="AP158" i="64" s="1"/>
  <c r="F158" i="64" s="1"/>
  <c r="CM158" i="64"/>
  <c r="CT158" i="64" s="1"/>
  <c r="AI131" i="64"/>
  <c r="AP131" i="64" s="1"/>
  <c r="CM131" i="64"/>
  <c r="CT131" i="64" s="1"/>
  <c r="AI149" i="64"/>
  <c r="AP149" i="64" s="1"/>
  <c r="CM149" i="64"/>
  <c r="CT149" i="64" s="1"/>
  <c r="AI134" i="64"/>
  <c r="AP134" i="64" s="1"/>
  <c r="F134" i="64" s="1"/>
  <c r="CM134" i="64"/>
  <c r="CT134" i="64" s="1"/>
  <c r="CM153" i="64"/>
  <c r="CT153" i="64" s="1"/>
  <c r="AI153" i="64"/>
  <c r="AP153" i="64" s="1"/>
  <c r="F153" i="64" s="1"/>
  <c r="CJ126" i="64"/>
  <c r="CQ126" i="64" s="1"/>
  <c r="AF126" i="64"/>
  <c r="AM126" i="64" s="1"/>
  <c r="AG108" i="64"/>
  <c r="AN108" i="64" s="1"/>
  <c r="D108" i="64" s="1"/>
  <c r="CK108" i="64"/>
  <c r="CR108" i="64" s="1"/>
  <c r="AH121" i="64"/>
  <c r="AO121" i="64" s="1"/>
  <c r="CL121" i="64"/>
  <c r="CS121" i="64" s="1"/>
  <c r="Q118" i="62"/>
  <c r="CK118" i="64"/>
  <c r="CR118" i="64" s="1"/>
  <c r="AG118" i="64"/>
  <c r="AN118" i="64" s="1"/>
  <c r="CL118" i="64"/>
  <c r="CS118" i="64" s="1"/>
  <c r="AH118" i="64"/>
  <c r="AO118" i="64" s="1"/>
  <c r="Q115" i="62"/>
  <c r="CN127" i="64"/>
  <c r="CU127" i="64" s="1"/>
  <c r="AJ127" i="64"/>
  <c r="AQ127" i="64" s="1"/>
  <c r="CM126" i="64"/>
  <c r="CT126" i="64" s="1"/>
  <c r="AI126" i="64"/>
  <c r="AP126" i="64" s="1"/>
  <c r="CN119" i="64"/>
  <c r="CU119" i="64" s="1"/>
  <c r="AJ119" i="64"/>
  <c r="AQ119" i="64" s="1"/>
  <c r="G119" i="64" s="1"/>
  <c r="CJ114" i="64"/>
  <c r="CQ114" i="64" s="1"/>
  <c r="AF114" i="64"/>
  <c r="AM114" i="64" s="1"/>
  <c r="CN121" i="64"/>
  <c r="CU121" i="64" s="1"/>
  <c r="AJ121" i="64"/>
  <c r="AQ121" i="64" s="1"/>
  <c r="AH123" i="64"/>
  <c r="AO123" i="64" s="1"/>
  <c r="CL123" i="64"/>
  <c r="CS123" i="64" s="1"/>
  <c r="Q120" i="62"/>
  <c r="AF113" i="64"/>
  <c r="AM113" i="64" s="1"/>
  <c r="CJ113" i="64"/>
  <c r="CQ113" i="64" s="1"/>
  <c r="AJ114" i="64"/>
  <c r="AQ114" i="64" s="1"/>
  <c r="CN114" i="64"/>
  <c r="CU114" i="64" s="1"/>
  <c r="CK116" i="64"/>
  <c r="CR116" i="64" s="1"/>
  <c r="AG116" i="64"/>
  <c r="AN116" i="64" s="1"/>
  <c r="AH119" i="64"/>
  <c r="AO119" i="64" s="1"/>
  <c r="CL119" i="64"/>
  <c r="CS119" i="64" s="1"/>
  <c r="Q116" i="62"/>
  <c r="CL127" i="64"/>
  <c r="CS127" i="64" s="1"/>
  <c r="AH127" i="64"/>
  <c r="AO127" i="64" s="1"/>
  <c r="E127" i="64" s="1"/>
  <c r="Q124" i="62"/>
  <c r="AI114" i="64"/>
  <c r="AP114" i="64" s="1"/>
  <c r="CM114" i="64"/>
  <c r="CT114" i="64" s="1"/>
  <c r="AJ107" i="64"/>
  <c r="AQ107" i="64" s="1"/>
  <c r="G107" i="64" s="1"/>
  <c r="CN107" i="64"/>
  <c r="CU107" i="64" s="1"/>
  <c r="AG161" i="64"/>
  <c r="AN161" i="64" s="1"/>
  <c r="CK161" i="64"/>
  <c r="CR161" i="64" s="1"/>
  <c r="CK152" i="64"/>
  <c r="CR152" i="64" s="1"/>
  <c r="AG152" i="64"/>
  <c r="AN152" i="64" s="1"/>
  <c r="AG157" i="64"/>
  <c r="AN157" i="64" s="1"/>
  <c r="D157" i="64" s="1"/>
  <c r="CK157" i="64"/>
  <c r="CR157" i="64" s="1"/>
  <c r="AG130" i="64"/>
  <c r="AN130" i="64" s="1"/>
  <c r="CK130" i="64"/>
  <c r="CR130" i="64" s="1"/>
  <c r="CK143" i="64"/>
  <c r="CR143" i="64" s="1"/>
  <c r="AG143" i="64"/>
  <c r="AN143" i="64" s="1"/>
  <c r="AG129" i="64"/>
  <c r="AN129" i="64" s="1"/>
  <c r="D129" i="64" s="1"/>
  <c r="CK129" i="64"/>
  <c r="CR129" i="64" s="1"/>
  <c r="CN164" i="64"/>
  <c r="CU164" i="64" s="1"/>
  <c r="AJ164" i="64"/>
  <c r="AQ164" i="64" s="1"/>
  <c r="AJ157" i="64"/>
  <c r="AQ157" i="64" s="1"/>
  <c r="CN157" i="64"/>
  <c r="CU157" i="64" s="1"/>
  <c r="AJ155" i="64"/>
  <c r="AQ155" i="64" s="1"/>
  <c r="G155" i="64" s="1"/>
  <c r="CN155" i="64"/>
  <c r="CU155" i="64" s="1"/>
  <c r="AJ149" i="64"/>
  <c r="AQ149" i="64" s="1"/>
  <c r="CN149" i="64"/>
  <c r="CU149" i="64" s="1"/>
  <c r="CN143" i="64"/>
  <c r="CU143" i="64" s="1"/>
  <c r="AJ143" i="64"/>
  <c r="AQ143" i="64" s="1"/>
  <c r="CN137" i="64"/>
  <c r="CU137" i="64" s="1"/>
  <c r="AJ137" i="64"/>
  <c r="AQ137" i="64" s="1"/>
  <c r="AJ131" i="64"/>
  <c r="AQ131" i="64" s="1"/>
  <c r="CN131" i="64"/>
  <c r="CU131" i="64" s="1"/>
  <c r="AF159" i="64"/>
  <c r="AM159" i="64" s="1"/>
  <c r="CJ159" i="64"/>
  <c r="CQ159" i="64" s="1"/>
  <c r="CJ148" i="64"/>
  <c r="CQ148" i="64" s="1"/>
  <c r="AF148" i="64"/>
  <c r="AM148" i="64" s="1"/>
  <c r="AF149" i="64"/>
  <c r="AM149" i="64" s="1"/>
  <c r="CJ149" i="64"/>
  <c r="CQ149" i="64" s="1"/>
  <c r="CJ156" i="64"/>
  <c r="CQ156" i="64" s="1"/>
  <c r="AF156" i="64"/>
  <c r="AM156" i="64" s="1"/>
  <c r="AF150" i="64"/>
  <c r="AM150" i="64" s="1"/>
  <c r="CJ150" i="64"/>
  <c r="CQ150" i="64" s="1"/>
  <c r="CJ135" i="64"/>
  <c r="CQ135" i="64" s="1"/>
  <c r="AF135" i="64"/>
  <c r="AM135" i="64" s="1"/>
  <c r="AF129" i="64"/>
  <c r="AM129" i="64" s="1"/>
  <c r="CJ129" i="64"/>
  <c r="CQ129" i="64" s="1"/>
  <c r="CL129" i="64"/>
  <c r="CS129" i="64" s="1"/>
  <c r="AH129" i="64"/>
  <c r="AO129" i="64" s="1"/>
  <c r="Q126" i="62"/>
  <c r="AH154" i="64"/>
  <c r="AO154" i="64" s="1"/>
  <c r="CL154" i="64"/>
  <c r="CS154" i="64" s="1"/>
  <c r="Q151" i="62"/>
  <c r="AH165" i="64"/>
  <c r="AO165" i="64" s="1"/>
  <c r="E165" i="64" s="1"/>
  <c r="CL165" i="64"/>
  <c r="CS165" i="64" s="1"/>
  <c r="Q162" i="62"/>
  <c r="CL159" i="64"/>
  <c r="CS159" i="64" s="1"/>
  <c r="AH159" i="64"/>
  <c r="AO159" i="64" s="1"/>
  <c r="Q156" i="62"/>
  <c r="AH135" i="64"/>
  <c r="AO135" i="64" s="1"/>
  <c r="E135" i="64" s="1"/>
  <c r="CL135" i="64"/>
  <c r="CS135" i="64" s="1"/>
  <c r="Q132" i="62"/>
  <c r="AH140" i="64"/>
  <c r="AO140" i="64" s="1"/>
  <c r="CL140" i="64"/>
  <c r="CS140" i="64" s="1"/>
  <c r="Q137" i="62"/>
  <c r="AI164" i="64"/>
  <c r="AP164" i="64" s="1"/>
  <c r="F164" i="64" s="1"/>
  <c r="CM164" i="64"/>
  <c r="CT164" i="64" s="1"/>
  <c r="CM157" i="64"/>
  <c r="CT157" i="64" s="1"/>
  <c r="AI157" i="64"/>
  <c r="AP157" i="64" s="1"/>
  <c r="CM142" i="64"/>
  <c r="CT142" i="64" s="1"/>
  <c r="AI142" i="64"/>
  <c r="AP142" i="64" s="1"/>
  <c r="AI150" i="64"/>
  <c r="AP150" i="64" s="1"/>
  <c r="F150" i="64" s="1"/>
  <c r="CM150" i="64"/>
  <c r="CT150" i="64" s="1"/>
  <c r="AI146" i="64"/>
  <c r="AP146" i="64" s="1"/>
  <c r="CM146" i="64"/>
  <c r="CT146" i="64" s="1"/>
  <c r="AI132" i="64"/>
  <c r="AP132" i="64" s="1"/>
  <c r="CM132" i="64"/>
  <c r="CT132" i="64" s="1"/>
  <c r="AI152" i="64"/>
  <c r="AP152" i="64" s="1"/>
  <c r="F152" i="64" s="1"/>
  <c r="CM152" i="64"/>
  <c r="CT152" i="64" s="1"/>
  <c r="AJ109" i="64"/>
  <c r="AQ109" i="64" s="1"/>
  <c r="CN109" i="64"/>
  <c r="CU109" i="64" s="1"/>
  <c r="CM121" i="64"/>
  <c r="CT121" i="64" s="1"/>
  <c r="AI121" i="64"/>
  <c r="AP121" i="64" s="1"/>
  <c r="AI109" i="64"/>
  <c r="AP109" i="64" s="1"/>
  <c r="F109" i="64" s="1"/>
  <c r="CM109" i="64"/>
  <c r="CT109" i="64" s="1"/>
  <c r="AF120" i="64"/>
  <c r="AM120" i="64" s="1"/>
  <c r="CJ120" i="64"/>
  <c r="CQ120" i="64" s="1"/>
  <c r="CL125" i="64"/>
  <c r="CS125" i="64" s="1"/>
  <c r="AH125" i="64"/>
  <c r="AO125" i="64" s="1"/>
  <c r="Q122" i="62"/>
  <c r="AJ115" i="64"/>
  <c r="AQ115" i="64" s="1"/>
  <c r="CN115" i="64"/>
  <c r="CU115" i="64" s="1"/>
  <c r="CK111" i="64"/>
  <c r="CR111" i="64" s="1"/>
  <c r="AG111" i="64"/>
  <c r="AN111" i="64" s="1"/>
  <c r="AF122" i="64"/>
  <c r="AM122" i="64" s="1"/>
  <c r="CJ122" i="64"/>
  <c r="CQ122" i="64" s="1"/>
  <c r="CK110" i="64"/>
  <c r="CR110" i="64" s="1"/>
  <c r="AG110" i="64"/>
  <c r="AN110" i="64" s="1"/>
  <c r="D110" i="64" s="1"/>
  <c r="CN118" i="64"/>
  <c r="CU118" i="64" s="1"/>
  <c r="AJ118" i="64"/>
  <c r="AQ118" i="64" s="1"/>
  <c r="AG119" i="64"/>
  <c r="AN119" i="64" s="1"/>
  <c r="D119" i="64" s="1"/>
  <c r="CK119" i="64"/>
  <c r="CR119" i="64" s="1"/>
  <c r="AJ110" i="64"/>
  <c r="AQ110" i="64" s="1"/>
  <c r="CN110" i="64"/>
  <c r="CU110" i="64" s="1"/>
  <c r="AG122" i="64"/>
  <c r="AN122" i="64" s="1"/>
  <c r="CK122" i="64"/>
  <c r="CR122" i="64" s="1"/>
  <c r="AF109" i="64"/>
  <c r="AM109" i="64" s="1"/>
  <c r="CJ109" i="64"/>
  <c r="CQ109" i="64" s="1"/>
  <c r="CK115" i="64"/>
  <c r="CR115" i="64" s="1"/>
  <c r="AG115" i="64"/>
  <c r="AN115" i="64" s="1"/>
  <c r="D115" i="64" s="1"/>
  <c r="Q113" i="62"/>
  <c r="CL116" i="64"/>
  <c r="CS116" i="64" s="1"/>
  <c r="AH116" i="64"/>
  <c r="AO116" i="64" s="1"/>
  <c r="CJ117" i="64"/>
  <c r="CQ117" i="64" s="1"/>
  <c r="AF117" i="64"/>
  <c r="AM117" i="64" s="1"/>
  <c r="CK149" i="64"/>
  <c r="CR149" i="64" s="1"/>
  <c r="AG149" i="64"/>
  <c r="AN149" i="64" s="1"/>
  <c r="CK151" i="64"/>
  <c r="CR151" i="64" s="1"/>
  <c r="AG151" i="64"/>
  <c r="AN151" i="64" s="1"/>
  <c r="CK154" i="64"/>
  <c r="CR154" i="64" s="1"/>
  <c r="AG154" i="64"/>
  <c r="AN154" i="64" s="1"/>
  <c r="AG153" i="64"/>
  <c r="AN153" i="64" s="1"/>
  <c r="CK153" i="64"/>
  <c r="CR153" i="64" s="1"/>
  <c r="CK134" i="64"/>
  <c r="CR134" i="64" s="1"/>
  <c r="AG134" i="64"/>
  <c r="AN134" i="64" s="1"/>
  <c r="CK150" i="64"/>
  <c r="CR150" i="64" s="1"/>
  <c r="AG150" i="64"/>
  <c r="AN150" i="64" s="1"/>
  <c r="CN159" i="64"/>
  <c r="CU159" i="64" s="1"/>
  <c r="AJ159" i="64"/>
  <c r="AQ159" i="64" s="1"/>
  <c r="AJ166" i="64"/>
  <c r="AQ166" i="64" s="1"/>
  <c r="CN166" i="64"/>
  <c r="CU166" i="64" s="1"/>
  <c r="CN154" i="64"/>
  <c r="CU154" i="64" s="1"/>
  <c r="AJ154" i="64"/>
  <c r="AQ154" i="64" s="1"/>
  <c r="AJ148" i="64"/>
  <c r="AQ148" i="64" s="1"/>
  <c r="CN148" i="64"/>
  <c r="CU148" i="64" s="1"/>
  <c r="CN142" i="64"/>
  <c r="CU142" i="64" s="1"/>
  <c r="AJ142" i="64"/>
  <c r="AQ142" i="64" s="1"/>
  <c r="CN136" i="64"/>
  <c r="CU136" i="64" s="1"/>
  <c r="AJ136" i="64"/>
  <c r="AQ136" i="64" s="1"/>
  <c r="AJ130" i="64"/>
  <c r="AQ130" i="64" s="1"/>
  <c r="CN130" i="64"/>
  <c r="CU130" i="64" s="1"/>
  <c r="AF143" i="64"/>
  <c r="AM143" i="64" s="1"/>
  <c r="CJ143" i="64"/>
  <c r="CQ143" i="64" s="1"/>
  <c r="AF145" i="64"/>
  <c r="AM145" i="64" s="1"/>
  <c r="CJ145" i="64"/>
  <c r="CQ145" i="64" s="1"/>
  <c r="AF140" i="64"/>
  <c r="AM140" i="64" s="1"/>
  <c r="CJ140" i="64"/>
  <c r="CQ140" i="64" s="1"/>
  <c r="AF155" i="64"/>
  <c r="AM155" i="64" s="1"/>
  <c r="CJ155" i="64"/>
  <c r="CQ155" i="64" s="1"/>
  <c r="AF147" i="64"/>
  <c r="AM147" i="64" s="1"/>
  <c r="CJ147" i="64"/>
  <c r="CQ147" i="64" s="1"/>
  <c r="AF134" i="64"/>
  <c r="AM134" i="64" s="1"/>
  <c r="CJ134" i="64"/>
  <c r="CQ134" i="64" s="1"/>
  <c r="AF128" i="64"/>
  <c r="AM128" i="64" s="1"/>
  <c r="CJ128" i="64"/>
  <c r="CQ128" i="64" s="1"/>
  <c r="AH153" i="64"/>
  <c r="AO153" i="64" s="1"/>
  <c r="CL153" i="64"/>
  <c r="CS153" i="64" s="1"/>
  <c r="Q150" i="62"/>
  <c r="AH145" i="64"/>
  <c r="AO145" i="64" s="1"/>
  <c r="CL145" i="64"/>
  <c r="CS145" i="64" s="1"/>
  <c r="Q142" i="62"/>
  <c r="AH164" i="64"/>
  <c r="AO164" i="64" s="1"/>
  <c r="E164" i="64" s="1"/>
  <c r="CL164" i="64"/>
  <c r="CS164" i="64" s="1"/>
  <c r="Q161" i="62"/>
  <c r="CL158" i="64"/>
  <c r="CS158" i="64" s="1"/>
  <c r="AH158" i="64"/>
  <c r="AO158" i="64" s="1"/>
  <c r="Q155" i="62"/>
  <c r="AH133" i="64"/>
  <c r="AO133" i="64" s="1"/>
  <c r="E133" i="64" s="1"/>
  <c r="CL133" i="64"/>
  <c r="CS133" i="64" s="1"/>
  <c r="Q130" i="62"/>
  <c r="AH137" i="64"/>
  <c r="AO137" i="64" s="1"/>
  <c r="CL137" i="64"/>
  <c r="CS137" i="64" s="1"/>
  <c r="Q134" i="62"/>
  <c r="AI167" i="64"/>
  <c r="AP167" i="64" s="1"/>
  <c r="F167" i="64" s="1"/>
  <c r="CM167" i="64"/>
  <c r="CT167" i="64" s="1"/>
  <c r="AI145" i="64"/>
  <c r="AP145" i="64" s="1"/>
  <c r="CM145" i="64"/>
  <c r="CT145" i="64" s="1"/>
  <c r="AI135" i="64"/>
  <c r="AP135" i="64" s="1"/>
  <c r="CM135" i="64"/>
  <c r="CT135" i="64" s="1"/>
  <c r="CM147" i="64"/>
  <c r="CT147" i="64" s="1"/>
  <c r="AI147" i="64"/>
  <c r="AP147" i="64" s="1"/>
  <c r="CM143" i="64"/>
  <c r="CT143" i="64" s="1"/>
  <c r="AI143" i="64"/>
  <c r="AP143" i="64" s="1"/>
  <c r="CM130" i="64"/>
  <c r="CT130" i="64" s="1"/>
  <c r="AI130" i="64"/>
  <c r="AP130" i="64" s="1"/>
  <c r="AI151" i="64"/>
  <c r="AP151" i="64" s="1"/>
  <c r="F151" i="64" s="1"/>
  <c r="CM151" i="64"/>
  <c r="CT151" i="64" s="1"/>
  <c r="AF115" i="64"/>
  <c r="AM115" i="64" s="1"/>
  <c r="CJ115" i="64"/>
  <c r="CQ115" i="64" s="1"/>
  <c r="CJ121" i="64"/>
  <c r="CQ121" i="64" s="1"/>
  <c r="AF121" i="64"/>
  <c r="AM121" i="64" s="1"/>
  <c r="CK117" i="64"/>
  <c r="CR117" i="64" s="1"/>
  <c r="AG117" i="64"/>
  <c r="AN117" i="64" s="1"/>
  <c r="CM123" i="64"/>
  <c r="CT123" i="64" s="1"/>
  <c r="AI123" i="64"/>
  <c r="AP123" i="64" s="1"/>
  <c r="AG125" i="64"/>
  <c r="AN125" i="64" s="1"/>
  <c r="CK125" i="64"/>
  <c r="CR125" i="64" s="1"/>
  <c r="AH109" i="64"/>
  <c r="AO109" i="64" s="1"/>
  <c r="E109" i="64" s="1"/>
  <c r="CL109" i="64"/>
  <c r="CS109" i="64" s="1"/>
  <c r="Q106" i="62"/>
  <c r="AJ116" i="64"/>
  <c r="AQ116" i="64" s="1"/>
  <c r="CN116" i="64"/>
  <c r="CU116" i="64" s="1"/>
  <c r="AG124" i="64"/>
  <c r="AN124" i="64" s="1"/>
  <c r="D124" i="64" s="1"/>
  <c r="CK124" i="64"/>
  <c r="CR124" i="64" s="1"/>
  <c r="AH110" i="64"/>
  <c r="AO110" i="64" s="1"/>
  <c r="CL110" i="64"/>
  <c r="CS110" i="64" s="1"/>
  <c r="Q107" i="62"/>
  <c r="AI112" i="64"/>
  <c r="AP112" i="64" s="1"/>
  <c r="CM112" i="64"/>
  <c r="CT112" i="64" s="1"/>
  <c r="CM116" i="64"/>
  <c r="CT116" i="64" s="1"/>
  <c r="AI116" i="64"/>
  <c r="AP116" i="64" s="1"/>
  <c r="AH111" i="64"/>
  <c r="AO111" i="64" s="1"/>
  <c r="CL111" i="64"/>
  <c r="CS111" i="64" s="1"/>
  <c r="Q108" i="62"/>
  <c r="CK112" i="64"/>
  <c r="CR112" i="64" s="1"/>
  <c r="D112" i="64" s="1"/>
  <c r="AG112" i="64"/>
  <c r="AN112" i="64" s="1"/>
  <c r="AI127" i="64"/>
  <c r="AP127" i="64" s="1"/>
  <c r="CM127" i="64"/>
  <c r="CT127" i="64" s="1"/>
  <c r="AI119" i="64"/>
  <c r="AP119" i="64" s="1"/>
  <c r="CM119" i="64"/>
  <c r="CT119" i="64" s="1"/>
  <c r="CL115" i="64"/>
  <c r="CS115" i="64" s="1"/>
  <c r="E115" i="64" s="1"/>
  <c r="AH115" i="64"/>
  <c r="AO115" i="64" s="1"/>
  <c r="Q112" i="62"/>
  <c r="AI124" i="64"/>
  <c r="AP124" i="64" s="1"/>
  <c r="CM124" i="64"/>
  <c r="CT124" i="64" s="1"/>
  <c r="H33" i="65"/>
  <c r="Y33" i="65" s="1"/>
  <c r="CJ36" i="64"/>
  <c r="CQ36" i="64" s="1"/>
  <c r="AF36" i="64"/>
  <c r="AM36" i="64" s="1"/>
  <c r="J49" i="65"/>
  <c r="AH52" i="64"/>
  <c r="AO52" i="64" s="1"/>
  <c r="CL52" i="64"/>
  <c r="CS52" i="64" s="1"/>
  <c r="Q49" i="62"/>
  <c r="CN73" i="64"/>
  <c r="CU73" i="64" s="1"/>
  <c r="L70" i="65"/>
  <c r="AJ73" i="64"/>
  <c r="AQ73" i="64" s="1"/>
  <c r="L79" i="65"/>
  <c r="CN82" i="64"/>
  <c r="CU82" i="64" s="1"/>
  <c r="AJ82" i="64"/>
  <c r="AQ82" i="64" s="1"/>
  <c r="CK51" i="64"/>
  <c r="CR51" i="64" s="1"/>
  <c r="AG51" i="64"/>
  <c r="AN51" i="64" s="1"/>
  <c r="I48" i="65"/>
  <c r="L74" i="65"/>
  <c r="AJ77" i="64"/>
  <c r="AQ77" i="64" s="1"/>
  <c r="CN77" i="64"/>
  <c r="CU77" i="64" s="1"/>
  <c r="CJ42" i="64"/>
  <c r="CQ42" i="64" s="1"/>
  <c r="AF42" i="64"/>
  <c r="AM42" i="64" s="1"/>
  <c r="H39" i="65"/>
  <c r="Y39" i="65" s="1"/>
  <c r="I93" i="65"/>
  <c r="AG96" i="64"/>
  <c r="AN96" i="64" s="1"/>
  <c r="CK96" i="64"/>
  <c r="CR96" i="64" s="1"/>
  <c r="H10" i="65"/>
  <c r="Y10" i="65" s="1"/>
  <c r="AF13" i="64"/>
  <c r="AM13" i="64" s="1"/>
  <c r="CJ13" i="64"/>
  <c r="CQ13" i="64" s="1"/>
  <c r="CJ19" i="64"/>
  <c r="CQ19" i="64" s="1"/>
  <c r="AF19" i="64"/>
  <c r="AM19" i="64" s="1"/>
  <c r="H16" i="65"/>
  <c r="Y16" i="65" s="1"/>
  <c r="I52" i="65"/>
  <c r="AG55" i="64"/>
  <c r="AN55" i="64" s="1"/>
  <c r="CK55" i="64"/>
  <c r="CR55" i="64" s="1"/>
  <c r="AF103" i="64"/>
  <c r="AM103" i="64" s="1"/>
  <c r="CJ103" i="64"/>
  <c r="CQ103" i="64" s="1"/>
  <c r="H100" i="65"/>
  <c r="Y100" i="65" s="1"/>
  <c r="K65" i="65"/>
  <c r="AI68" i="64"/>
  <c r="AP68" i="64" s="1"/>
  <c r="CM68" i="64"/>
  <c r="CT68" i="64" s="1"/>
  <c r="I56" i="65"/>
  <c r="AG59" i="64"/>
  <c r="AN59" i="64" s="1"/>
  <c r="CK59" i="64"/>
  <c r="CR59" i="64" s="1"/>
  <c r="AJ92" i="64"/>
  <c r="AQ92" i="64" s="1"/>
  <c r="L89" i="65"/>
  <c r="CN92" i="64"/>
  <c r="CU92" i="64" s="1"/>
  <c r="CN47" i="64"/>
  <c r="CU47" i="64" s="1"/>
  <c r="AJ47" i="64"/>
  <c r="AQ47" i="64" s="1"/>
  <c r="L44" i="65"/>
  <c r="CN56" i="64"/>
  <c r="CU56" i="64" s="1"/>
  <c r="L53" i="65"/>
  <c r="AJ56" i="64"/>
  <c r="AQ56" i="64" s="1"/>
  <c r="K61" i="65"/>
  <c r="AI64" i="64"/>
  <c r="AP64" i="64" s="1"/>
  <c r="CM64" i="64"/>
  <c r="CT64" i="64" s="1"/>
  <c r="Q71" i="62"/>
  <c r="AH74" i="64"/>
  <c r="AO74" i="64" s="1"/>
  <c r="J71" i="65"/>
  <c r="CL74" i="64"/>
  <c r="CS74" i="64" s="1"/>
  <c r="J46" i="65"/>
  <c r="Q46" i="62"/>
  <c r="CL49" i="64"/>
  <c r="CS49" i="64" s="1"/>
  <c r="AH49" i="64"/>
  <c r="AO49" i="64" s="1"/>
  <c r="AI69" i="64"/>
  <c r="AP69" i="64" s="1"/>
  <c r="CM69" i="64"/>
  <c r="CT69" i="64" s="1"/>
  <c r="K66" i="65"/>
  <c r="CJ99" i="64"/>
  <c r="CQ99" i="64" s="1"/>
  <c r="H96" i="65"/>
  <c r="Y96" i="65" s="1"/>
  <c r="AF99" i="64"/>
  <c r="AM99" i="64" s="1"/>
  <c r="I29" i="65"/>
  <c r="CK32" i="64"/>
  <c r="CR32" i="64" s="1"/>
  <c r="AG32" i="64"/>
  <c r="AN32" i="64" s="1"/>
  <c r="CK94" i="64"/>
  <c r="CR94" i="64" s="1"/>
  <c r="I91" i="65"/>
  <c r="AG94" i="64"/>
  <c r="AN94" i="64" s="1"/>
  <c r="AF63" i="64"/>
  <c r="AM63" i="64" s="1"/>
  <c r="H60" i="65"/>
  <c r="Y60" i="65" s="1"/>
  <c r="CJ63" i="64"/>
  <c r="CQ63" i="64" s="1"/>
  <c r="CM12" i="64"/>
  <c r="CT12" i="64" s="1"/>
  <c r="AI12" i="64"/>
  <c r="AP12" i="64" s="1"/>
  <c r="K9" i="65"/>
  <c r="CN44" i="64"/>
  <c r="CU44" i="64" s="1"/>
  <c r="L41" i="65"/>
  <c r="AJ44" i="64"/>
  <c r="AQ44" i="64" s="1"/>
  <c r="Q26" i="62"/>
  <c r="AH29" i="64"/>
  <c r="AO29" i="64" s="1"/>
  <c r="CL29" i="64"/>
  <c r="CS29" i="64" s="1"/>
  <c r="J26" i="65"/>
  <c r="AF61" i="64"/>
  <c r="AM61" i="64" s="1"/>
  <c r="CJ61" i="64"/>
  <c r="CQ61" i="64" s="1"/>
  <c r="H58" i="65"/>
  <c r="Y58" i="65" s="1"/>
  <c r="AI83" i="64"/>
  <c r="AP83" i="64" s="1"/>
  <c r="CM83" i="64"/>
  <c r="CT83" i="64" s="1"/>
  <c r="K80" i="65"/>
  <c r="I34" i="65"/>
  <c r="AG37" i="64"/>
  <c r="AN37" i="64" s="1"/>
  <c r="CK37" i="64"/>
  <c r="CR37" i="64" s="1"/>
  <c r="CM14" i="64"/>
  <c r="CT14" i="64" s="1"/>
  <c r="AI14" i="64"/>
  <c r="AP14" i="64" s="1"/>
  <c r="K11" i="65"/>
  <c r="K52" i="65"/>
  <c r="CM55" i="64"/>
  <c r="CT55" i="64" s="1"/>
  <c r="AI55" i="64"/>
  <c r="AP55" i="64" s="1"/>
  <c r="AG57" i="64"/>
  <c r="AN57" i="64" s="1"/>
  <c r="I54" i="65"/>
  <c r="CK57" i="64"/>
  <c r="CR57" i="64" s="1"/>
  <c r="I94" i="65"/>
  <c r="CK97" i="64"/>
  <c r="CR97" i="64" s="1"/>
  <c r="AG97" i="64"/>
  <c r="AN97" i="64" s="1"/>
  <c r="L15" i="65"/>
  <c r="CN18" i="64"/>
  <c r="CU18" i="64" s="1"/>
  <c r="AJ18" i="64"/>
  <c r="AQ18" i="64" s="1"/>
  <c r="AI84" i="64"/>
  <c r="AP84" i="64" s="1"/>
  <c r="K81" i="65"/>
  <c r="CM84" i="64"/>
  <c r="CT84" i="64" s="1"/>
  <c r="I50" i="65"/>
  <c r="AG53" i="64"/>
  <c r="AN53" i="64" s="1"/>
  <c r="D53" i="64" s="1"/>
  <c r="CK53" i="64"/>
  <c r="CR53" i="64" s="1"/>
  <c r="AJ78" i="64"/>
  <c r="AQ78" i="64" s="1"/>
  <c r="L75" i="65"/>
  <c r="CN78" i="64"/>
  <c r="CU78" i="64" s="1"/>
  <c r="AI53" i="64"/>
  <c r="AP53" i="64" s="1"/>
  <c r="CM53" i="64"/>
  <c r="CT53" i="64" s="1"/>
  <c r="K50" i="65"/>
  <c r="AG88" i="64"/>
  <c r="AN88" i="64" s="1"/>
  <c r="CK88" i="64"/>
  <c r="CR88" i="64" s="1"/>
  <c r="I85" i="65"/>
  <c r="H17" i="65"/>
  <c r="Y17" i="65" s="1"/>
  <c r="AF20" i="64"/>
  <c r="AM20" i="64" s="1"/>
  <c r="CJ20" i="64"/>
  <c r="CQ20" i="64" s="1"/>
  <c r="J38" i="65"/>
  <c r="AH41" i="64"/>
  <c r="AO41" i="64" s="1"/>
  <c r="Q38" i="62"/>
  <c r="CL41" i="64"/>
  <c r="CS41" i="64" s="1"/>
  <c r="CN79" i="64"/>
  <c r="CU79" i="64" s="1"/>
  <c r="L76" i="65"/>
  <c r="AJ79" i="64"/>
  <c r="AQ79" i="64" s="1"/>
  <c r="Q98" i="62"/>
  <c r="J98" i="65"/>
  <c r="CL101" i="64"/>
  <c r="CS101" i="64" s="1"/>
  <c r="AH101" i="64"/>
  <c r="AO101" i="64" s="1"/>
  <c r="AH56" i="64"/>
  <c r="AO56" i="64" s="1"/>
  <c r="CL56" i="64"/>
  <c r="CS56" i="64" s="1"/>
  <c r="Q53" i="62"/>
  <c r="J53" i="65"/>
  <c r="AI44" i="64"/>
  <c r="AP44" i="64" s="1"/>
  <c r="K41" i="65"/>
  <c r="CM44" i="64"/>
  <c r="CT44" i="64" s="1"/>
  <c r="H48" i="65"/>
  <c r="Y48" i="65" s="1"/>
  <c r="AF51" i="64"/>
  <c r="AM51" i="64" s="1"/>
  <c r="CJ51" i="64"/>
  <c r="CQ51" i="64" s="1"/>
  <c r="K35" i="65"/>
  <c r="AI38" i="64"/>
  <c r="AP38" i="64" s="1"/>
  <c r="F38" i="64" s="1"/>
  <c r="CM38" i="64"/>
  <c r="CT38" i="64" s="1"/>
  <c r="AF27" i="64"/>
  <c r="AM27" i="64" s="1"/>
  <c r="CJ27" i="64"/>
  <c r="CQ27" i="64" s="1"/>
  <c r="H24" i="65"/>
  <c r="Y24" i="65" s="1"/>
  <c r="CK91" i="64"/>
  <c r="CR91" i="64" s="1"/>
  <c r="I88" i="65"/>
  <c r="AG91" i="64"/>
  <c r="AN91" i="64" s="1"/>
  <c r="CM52" i="64"/>
  <c r="CT52" i="64" s="1"/>
  <c r="AI52" i="64"/>
  <c r="AP52" i="64" s="1"/>
  <c r="K49" i="65"/>
  <c r="AJ30" i="64"/>
  <c r="AQ30" i="64" s="1"/>
  <c r="CN30" i="64"/>
  <c r="CU30" i="64" s="1"/>
  <c r="L27" i="65"/>
  <c r="CK14" i="64"/>
  <c r="CR14" i="64" s="1"/>
  <c r="I11" i="65"/>
  <c r="AG14" i="64"/>
  <c r="AN14" i="64" s="1"/>
  <c r="Q97" i="62"/>
  <c r="AH100" i="64"/>
  <c r="AO100" i="64" s="1"/>
  <c r="J97" i="65"/>
  <c r="CL100" i="64"/>
  <c r="CS100" i="64" s="1"/>
  <c r="J41" i="65"/>
  <c r="Q41" i="62"/>
  <c r="AH44" i="64"/>
  <c r="AO44" i="64" s="1"/>
  <c r="CL44" i="64"/>
  <c r="CS44" i="64" s="1"/>
  <c r="CL34" i="64"/>
  <c r="CS34" i="64" s="1"/>
  <c r="AH34" i="64"/>
  <c r="AO34" i="64" s="1"/>
  <c r="J31" i="65"/>
  <c r="Q31" i="62"/>
  <c r="H41" i="65"/>
  <c r="Y41" i="65" s="1"/>
  <c r="CJ44" i="64"/>
  <c r="CQ44" i="64" s="1"/>
  <c r="AF44" i="64"/>
  <c r="AM44" i="64" s="1"/>
  <c r="H90" i="65"/>
  <c r="Y90" i="65" s="1"/>
  <c r="CJ93" i="64"/>
  <c r="CQ93" i="64" s="1"/>
  <c r="AF93" i="64"/>
  <c r="AM93" i="64" s="1"/>
  <c r="AH24" i="64"/>
  <c r="AO24" i="64" s="1"/>
  <c r="J21" i="65"/>
  <c r="CL24" i="64"/>
  <c r="CS24" i="64" s="1"/>
  <c r="Q21" i="62"/>
  <c r="CJ67" i="64"/>
  <c r="CQ67" i="64" s="1"/>
  <c r="H64" i="65"/>
  <c r="Y64" i="65" s="1"/>
  <c r="AF67" i="64"/>
  <c r="AM67" i="64" s="1"/>
  <c r="H77" i="65"/>
  <c r="Y77" i="65" s="1"/>
  <c r="CJ80" i="64"/>
  <c r="CQ80" i="64" s="1"/>
  <c r="AF80" i="64"/>
  <c r="AM80" i="64" s="1"/>
  <c r="AG58" i="64"/>
  <c r="AN58" i="64" s="1"/>
  <c r="I55" i="65"/>
  <c r="CK58" i="64"/>
  <c r="CR58" i="64" s="1"/>
  <c r="CL10" i="64"/>
  <c r="CS10" i="64" s="1"/>
  <c r="J7" i="65"/>
  <c r="Q7" i="62"/>
  <c r="AH10" i="64"/>
  <c r="AO10" i="64" s="1"/>
  <c r="I6" i="65"/>
  <c r="CK9" i="64"/>
  <c r="CR9" i="64" s="1"/>
  <c r="AG9" i="64"/>
  <c r="AN9" i="64" s="1"/>
  <c r="AH31" i="64"/>
  <c r="AO31" i="64" s="1"/>
  <c r="CL31" i="64"/>
  <c r="CS31" i="64" s="1"/>
  <c r="J28" i="65"/>
  <c r="Q28" i="62"/>
  <c r="H15" i="65"/>
  <c r="Y15" i="65" s="1"/>
  <c r="AF18" i="64"/>
  <c r="AM18" i="64" s="1"/>
  <c r="CJ18" i="64"/>
  <c r="CQ18" i="64" s="1"/>
  <c r="J75" i="65"/>
  <c r="CL78" i="64"/>
  <c r="CS78" i="64" s="1"/>
  <c r="AH78" i="64"/>
  <c r="AO78" i="64" s="1"/>
  <c r="Q75" i="62"/>
  <c r="L51" i="65"/>
  <c r="AJ54" i="64"/>
  <c r="AQ54" i="64" s="1"/>
  <c r="CN54" i="64"/>
  <c r="CU54" i="64" s="1"/>
  <c r="CJ24" i="64"/>
  <c r="CQ24" i="64" s="1"/>
  <c r="AF24" i="64"/>
  <c r="AM24" i="64" s="1"/>
  <c r="H21" i="65"/>
  <c r="Y21" i="65" s="1"/>
  <c r="CL90" i="64"/>
  <c r="CS90" i="64" s="1"/>
  <c r="Q87" i="62"/>
  <c r="J87" i="65"/>
  <c r="AH90" i="64"/>
  <c r="AO90" i="64" s="1"/>
  <c r="I28" i="65"/>
  <c r="CK31" i="64"/>
  <c r="CR31" i="64" s="1"/>
  <c r="AG31" i="64"/>
  <c r="AN31" i="64" s="1"/>
  <c r="AH28" i="64"/>
  <c r="AO28" i="64" s="1"/>
  <c r="Q25" i="62"/>
  <c r="CL28" i="64"/>
  <c r="CS28" i="64" s="1"/>
  <c r="J25" i="65"/>
  <c r="CL60" i="64"/>
  <c r="CS60" i="64" s="1"/>
  <c r="J57" i="65"/>
  <c r="AH60" i="64"/>
  <c r="AO60" i="64" s="1"/>
  <c r="Q57" i="62"/>
  <c r="CN49" i="64"/>
  <c r="CU49" i="64" s="1"/>
  <c r="AJ49" i="64"/>
  <c r="AQ49" i="64" s="1"/>
  <c r="L46" i="65"/>
  <c r="L56" i="65"/>
  <c r="AJ59" i="64"/>
  <c r="AQ59" i="64" s="1"/>
  <c r="CN59" i="64"/>
  <c r="CU59" i="64" s="1"/>
  <c r="J58" i="65"/>
  <c r="Q58" i="62"/>
  <c r="AH61" i="64"/>
  <c r="AO61" i="64" s="1"/>
  <c r="CL61" i="64"/>
  <c r="CS61" i="64" s="1"/>
  <c r="I90" i="65"/>
  <c r="CK93" i="64"/>
  <c r="CR93" i="64" s="1"/>
  <c r="AG93" i="64"/>
  <c r="AN93" i="64" s="1"/>
  <c r="CN53" i="64"/>
  <c r="CU53" i="64" s="1"/>
  <c r="AJ53" i="64"/>
  <c r="AQ53" i="64" s="1"/>
  <c r="L50" i="65"/>
  <c r="Q74" i="62"/>
  <c r="J74" i="65"/>
  <c r="CL77" i="64"/>
  <c r="CS77" i="64" s="1"/>
  <c r="AH77" i="64"/>
  <c r="AO77" i="64" s="1"/>
  <c r="AF38" i="64"/>
  <c r="AM38" i="64" s="1"/>
  <c r="H35" i="65"/>
  <c r="Y35" i="65" s="1"/>
  <c r="CJ38" i="64"/>
  <c r="CQ38" i="64" s="1"/>
  <c r="K44" i="65"/>
  <c r="CM47" i="64"/>
  <c r="CT47" i="64" s="1"/>
  <c r="AI47" i="64"/>
  <c r="AP47" i="64" s="1"/>
  <c r="I32" i="65"/>
  <c r="AG35" i="64"/>
  <c r="AN35" i="64" s="1"/>
  <c r="CK35" i="64"/>
  <c r="CR35" i="64" s="1"/>
  <c r="CM26" i="64"/>
  <c r="CT26" i="64" s="1"/>
  <c r="K23" i="65"/>
  <c r="AI26" i="64"/>
  <c r="AP26" i="64" s="1"/>
  <c r="J24" i="65"/>
  <c r="Q24" i="62"/>
  <c r="CL27" i="64"/>
  <c r="CS27" i="64" s="1"/>
  <c r="AH27" i="64"/>
  <c r="AO27" i="64" s="1"/>
  <c r="CM70" i="64"/>
  <c r="CT70" i="64" s="1"/>
  <c r="AI70" i="64"/>
  <c r="AP70" i="64" s="1"/>
  <c r="K67" i="65"/>
  <c r="H38" i="65"/>
  <c r="Y38" i="65" s="1"/>
  <c r="CJ41" i="64"/>
  <c r="CQ41" i="64" s="1"/>
  <c r="AF41" i="64"/>
  <c r="AM41" i="64" s="1"/>
  <c r="Q104" i="62"/>
  <c r="K54" i="65"/>
  <c r="CM57" i="64"/>
  <c r="CT57" i="64" s="1"/>
  <c r="AI57" i="64"/>
  <c r="AP57" i="64" s="1"/>
  <c r="L99" i="65"/>
  <c r="AJ102" i="64"/>
  <c r="AQ102" i="64" s="1"/>
  <c r="CN102" i="64"/>
  <c r="CU102" i="64" s="1"/>
  <c r="K27" i="65"/>
  <c r="AI30" i="64"/>
  <c r="AP30" i="64" s="1"/>
  <c r="CM30" i="64"/>
  <c r="CT30" i="64" s="1"/>
  <c r="K76" i="65"/>
  <c r="CM79" i="64"/>
  <c r="CT79" i="64" s="1"/>
  <c r="AI79" i="64"/>
  <c r="AP79" i="64" s="1"/>
  <c r="CK69" i="64"/>
  <c r="CR69" i="64" s="1"/>
  <c r="AG69" i="64"/>
  <c r="AN69" i="64" s="1"/>
  <c r="I66" i="65"/>
  <c r="J67" i="65"/>
  <c r="AH70" i="64"/>
  <c r="AO70" i="64" s="1"/>
  <c r="Q67" i="62"/>
  <c r="CL70" i="64"/>
  <c r="CS70" i="64" s="1"/>
  <c r="AI32" i="64"/>
  <c r="AP32" i="64" s="1"/>
  <c r="K29" i="65"/>
  <c r="CM32" i="64"/>
  <c r="CT32" i="64" s="1"/>
  <c r="I25" i="65"/>
  <c r="CK28" i="64"/>
  <c r="CR28" i="64" s="1"/>
  <c r="AG28" i="64"/>
  <c r="AN28" i="64" s="1"/>
  <c r="J63" i="65"/>
  <c r="AH66" i="64"/>
  <c r="AO66" i="64" s="1"/>
  <c r="CL66" i="64"/>
  <c r="CS66" i="64" s="1"/>
  <c r="Q63" i="62"/>
  <c r="H37" i="65"/>
  <c r="Y37" i="65" s="1"/>
  <c r="CJ40" i="64"/>
  <c r="CQ40" i="64" s="1"/>
  <c r="AF40" i="64"/>
  <c r="AM40" i="64" s="1"/>
  <c r="CN69" i="64"/>
  <c r="CU69" i="64" s="1"/>
  <c r="AJ69" i="64"/>
  <c r="AQ69" i="64" s="1"/>
  <c r="L66" i="65"/>
  <c r="AI28" i="64"/>
  <c r="AP28" i="64" s="1"/>
  <c r="K25" i="65"/>
  <c r="CM28" i="64"/>
  <c r="CT28" i="64" s="1"/>
  <c r="CL73" i="64"/>
  <c r="CS73" i="64" s="1"/>
  <c r="AH73" i="64"/>
  <c r="AO73" i="64" s="1"/>
  <c r="J70" i="65"/>
  <c r="Q70" i="62"/>
  <c r="I42" i="65"/>
  <c r="AG45" i="64"/>
  <c r="AN45" i="64" s="1"/>
  <c r="CK45" i="64"/>
  <c r="CR45" i="64" s="1"/>
  <c r="AF45" i="64"/>
  <c r="AM45" i="64" s="1"/>
  <c r="CJ45" i="64"/>
  <c r="CQ45" i="64" s="1"/>
  <c r="H42" i="65"/>
  <c r="Y42" i="65" s="1"/>
  <c r="CM87" i="64"/>
  <c r="CT87" i="64" s="1"/>
  <c r="K84" i="65"/>
  <c r="AI87" i="64"/>
  <c r="AP87" i="64" s="1"/>
  <c r="I64" i="65"/>
  <c r="CK67" i="64"/>
  <c r="CR67" i="64" s="1"/>
  <c r="AG67" i="64"/>
  <c r="AN67" i="64" s="1"/>
  <c r="L90" i="65"/>
  <c r="AJ93" i="64"/>
  <c r="AQ93" i="64" s="1"/>
  <c r="CN93" i="64"/>
  <c r="CU93" i="64" s="1"/>
  <c r="I73" i="65"/>
  <c r="AG76" i="64"/>
  <c r="AN76" i="64" s="1"/>
  <c r="CK76" i="64"/>
  <c r="CR76" i="64" s="1"/>
  <c r="H86" i="65"/>
  <c r="Y86" i="65" s="1"/>
  <c r="CJ89" i="64"/>
  <c r="CQ89" i="64" s="1"/>
  <c r="AF89" i="64"/>
  <c r="AM89" i="64" s="1"/>
  <c r="K53" i="65"/>
  <c r="CM56" i="64"/>
  <c r="CT56" i="64" s="1"/>
  <c r="AI56" i="64"/>
  <c r="AP56" i="64" s="1"/>
  <c r="CK29" i="64"/>
  <c r="CR29" i="64" s="1"/>
  <c r="I26" i="65"/>
  <c r="AG29" i="64"/>
  <c r="AN29" i="64" s="1"/>
  <c r="AJ71" i="64"/>
  <c r="AQ71" i="64" s="1"/>
  <c r="CN71" i="64"/>
  <c r="CU71" i="64" s="1"/>
  <c r="L68" i="65"/>
  <c r="L47" i="65"/>
  <c r="AJ50" i="64"/>
  <c r="AQ50" i="64" s="1"/>
  <c r="CN50" i="64"/>
  <c r="CU50" i="64" s="1"/>
  <c r="CN63" i="64"/>
  <c r="CU63" i="64" s="1"/>
  <c r="L60" i="65"/>
  <c r="AJ63" i="64"/>
  <c r="AQ63" i="64" s="1"/>
  <c r="AG80" i="64"/>
  <c r="AN80" i="64" s="1"/>
  <c r="CK80" i="64"/>
  <c r="CR80" i="64" s="1"/>
  <c r="I77" i="65"/>
  <c r="K92" i="65"/>
  <c r="AI95" i="64"/>
  <c r="AP95" i="64" s="1"/>
  <c r="CM95" i="64"/>
  <c r="CT95" i="64" s="1"/>
  <c r="I87" i="65"/>
  <c r="CK90" i="64"/>
  <c r="CR90" i="64" s="1"/>
  <c r="AG90" i="64"/>
  <c r="AN90" i="64" s="1"/>
  <c r="CL38" i="64"/>
  <c r="CS38" i="64" s="1"/>
  <c r="J35" i="65"/>
  <c r="Q35" i="62"/>
  <c r="AH38" i="64"/>
  <c r="AO38" i="64" s="1"/>
  <c r="AG49" i="64"/>
  <c r="AN49" i="64" s="1"/>
  <c r="I46" i="65"/>
  <c r="CK49" i="64"/>
  <c r="CR49" i="64" s="1"/>
  <c r="AH54" i="64"/>
  <c r="AO54" i="64" s="1"/>
  <c r="Q51" i="62"/>
  <c r="CL54" i="64"/>
  <c r="CS54" i="64" s="1"/>
  <c r="J51" i="65"/>
  <c r="Q36" i="62"/>
  <c r="J36" i="65"/>
  <c r="AH39" i="64"/>
  <c r="AO39" i="64" s="1"/>
  <c r="CL39" i="64"/>
  <c r="CS39" i="64" s="1"/>
  <c r="CL58" i="64"/>
  <c r="CS58" i="64" s="1"/>
  <c r="J55" i="65"/>
  <c r="AH58" i="64"/>
  <c r="AO58" i="64" s="1"/>
  <c r="Q55" i="62"/>
  <c r="H13" i="65"/>
  <c r="Y13" i="65" s="1"/>
  <c r="CJ16" i="64"/>
  <c r="CQ16" i="64" s="1"/>
  <c r="AF16" i="64"/>
  <c r="AM16" i="64" s="1"/>
  <c r="K7" i="65"/>
  <c r="AI10" i="64"/>
  <c r="AP10" i="64" s="1"/>
  <c r="CM10" i="64"/>
  <c r="CT10" i="64" s="1"/>
  <c r="H92" i="65"/>
  <c r="Y92" i="65" s="1"/>
  <c r="AF95" i="64"/>
  <c r="AM95" i="64" s="1"/>
  <c r="CJ95" i="64"/>
  <c r="CQ95" i="64" s="1"/>
  <c r="AI45" i="64"/>
  <c r="AP45" i="64" s="1"/>
  <c r="K42" i="65"/>
  <c r="CM45" i="64"/>
  <c r="CT45" i="64" s="1"/>
  <c r="AI96" i="64"/>
  <c r="AP96" i="64" s="1"/>
  <c r="K93" i="65"/>
  <c r="CM96" i="64"/>
  <c r="CT96" i="64" s="1"/>
  <c r="L63" i="65"/>
  <c r="AJ66" i="64"/>
  <c r="AQ66" i="64" s="1"/>
  <c r="CN66" i="64"/>
  <c r="CU66" i="64" s="1"/>
  <c r="CK101" i="64"/>
  <c r="CR101" i="64" s="1"/>
  <c r="I98" i="65"/>
  <c r="AG101" i="64"/>
  <c r="AN101" i="64" s="1"/>
  <c r="Q23" i="62"/>
  <c r="CL26" i="64"/>
  <c r="CS26" i="64" s="1"/>
  <c r="AH26" i="64"/>
  <c r="AO26" i="64" s="1"/>
  <c r="J23" i="65"/>
  <c r="CM105" i="64"/>
  <c r="CT105" i="64" s="1"/>
  <c r="K102" i="65"/>
  <c r="AI105" i="64"/>
  <c r="AP105" i="64" s="1"/>
  <c r="H88" i="65"/>
  <c r="Y88" i="65" s="1"/>
  <c r="AF91" i="64"/>
  <c r="AM91" i="64" s="1"/>
  <c r="CJ91" i="64"/>
  <c r="CQ91" i="64" s="1"/>
  <c r="L65" i="65"/>
  <c r="CN68" i="64"/>
  <c r="CU68" i="64" s="1"/>
  <c r="AJ68" i="64"/>
  <c r="AQ68" i="64" s="1"/>
  <c r="CL62" i="64"/>
  <c r="CS62" i="64" s="1"/>
  <c r="AH62" i="64"/>
  <c r="AO62" i="64" s="1"/>
  <c r="Q59" i="62"/>
  <c r="J59" i="65"/>
  <c r="L25" i="65"/>
  <c r="AJ28" i="64"/>
  <c r="AQ28" i="64" s="1"/>
  <c r="CN28" i="64"/>
  <c r="CU28" i="64" s="1"/>
  <c r="CM60" i="64"/>
  <c r="CT60" i="64" s="1"/>
  <c r="K57" i="65"/>
  <c r="AI60" i="64"/>
  <c r="AP60" i="64" s="1"/>
  <c r="AJ89" i="64"/>
  <c r="AQ89" i="64" s="1"/>
  <c r="L86" i="65"/>
  <c r="CN89" i="64"/>
  <c r="CU89" i="64" s="1"/>
  <c r="L28" i="65"/>
  <c r="CN31" i="64"/>
  <c r="CU31" i="64" s="1"/>
  <c r="AJ31" i="64"/>
  <c r="AQ31" i="64" s="1"/>
  <c r="J90" i="65"/>
  <c r="Q90" i="62"/>
  <c r="CL93" i="64"/>
  <c r="CS93" i="64" s="1"/>
  <c r="AH93" i="64"/>
  <c r="AO93" i="64" s="1"/>
  <c r="CM51" i="64"/>
  <c r="CT51" i="64" s="1"/>
  <c r="K48" i="65"/>
  <c r="AI51" i="64"/>
  <c r="AP51" i="64" s="1"/>
  <c r="CL50" i="64"/>
  <c r="CS50" i="64" s="1"/>
  <c r="AH50" i="64"/>
  <c r="AO50" i="64" s="1"/>
  <c r="J47" i="65"/>
  <c r="Q47" i="62"/>
  <c r="H28" i="65"/>
  <c r="Y28" i="65" s="1"/>
  <c r="CJ31" i="64"/>
  <c r="CQ31" i="64" s="1"/>
  <c r="AF31" i="64"/>
  <c r="AM31" i="64" s="1"/>
  <c r="L33" i="65"/>
  <c r="AJ36" i="64"/>
  <c r="AQ36" i="64" s="1"/>
  <c r="CN36" i="64"/>
  <c r="CU36" i="64" s="1"/>
  <c r="CL106" i="64"/>
  <c r="CS106" i="64" s="1"/>
  <c r="J103" i="65"/>
  <c r="Q103" i="62"/>
  <c r="AH106" i="64"/>
  <c r="AO106" i="64" s="1"/>
  <c r="L42" i="65"/>
  <c r="AJ45" i="64"/>
  <c r="AQ45" i="64" s="1"/>
  <c r="CN45" i="64"/>
  <c r="CU45" i="64" s="1"/>
  <c r="AF68" i="64"/>
  <c r="AM68" i="64" s="1"/>
  <c r="H65" i="65"/>
  <c r="Y65" i="65" s="1"/>
  <c r="CJ68" i="64"/>
  <c r="CQ68" i="64" s="1"/>
  <c r="CN33" i="64"/>
  <c r="CU33" i="64" s="1"/>
  <c r="AJ33" i="64"/>
  <c r="AQ33" i="64" s="1"/>
  <c r="L30" i="65"/>
  <c r="CJ32" i="64"/>
  <c r="CQ32" i="64" s="1"/>
  <c r="H29" i="65"/>
  <c r="Y29" i="65" s="1"/>
  <c r="AF32" i="64"/>
  <c r="AM32" i="64" s="1"/>
  <c r="H22" i="65"/>
  <c r="Y22" i="65" s="1"/>
  <c r="CJ25" i="64"/>
  <c r="CQ25" i="64" s="1"/>
  <c r="AF25" i="64"/>
  <c r="AM25" i="64" s="1"/>
  <c r="CM81" i="64"/>
  <c r="CT81" i="64" s="1"/>
  <c r="AI81" i="64"/>
  <c r="AP81" i="64" s="1"/>
  <c r="K78" i="65"/>
  <c r="AI104" i="64"/>
  <c r="AP104" i="64" s="1"/>
  <c r="K101" i="65"/>
  <c r="CM104" i="64"/>
  <c r="CT104" i="64" s="1"/>
  <c r="K59" i="65"/>
  <c r="CM62" i="64"/>
  <c r="CT62" i="64" s="1"/>
  <c r="AI62" i="64"/>
  <c r="AP62" i="64" s="1"/>
  <c r="AI35" i="64"/>
  <c r="AP35" i="64" s="1"/>
  <c r="K32" i="65"/>
  <c r="CM35" i="64"/>
  <c r="CT35" i="64" s="1"/>
  <c r="AJ46" i="64"/>
  <c r="AQ46" i="64" s="1"/>
  <c r="L43" i="65"/>
  <c r="CN46" i="64"/>
  <c r="CU46" i="64" s="1"/>
  <c r="H34" i="65"/>
  <c r="Y34" i="65" s="1"/>
  <c r="AF37" i="64"/>
  <c r="AM37" i="64" s="1"/>
  <c r="CJ37" i="64"/>
  <c r="CQ37" i="64" s="1"/>
  <c r="AG22" i="64"/>
  <c r="AN22" i="64" s="1"/>
  <c r="I19" i="65"/>
  <c r="CK22" i="64"/>
  <c r="CR22" i="64" s="1"/>
  <c r="CM17" i="64"/>
  <c r="CT17" i="64" s="1"/>
  <c r="K14" i="65"/>
  <c r="AI17" i="64"/>
  <c r="AP17" i="64" s="1"/>
  <c r="CK70" i="64"/>
  <c r="CR70" i="64" s="1"/>
  <c r="AG70" i="64"/>
  <c r="AN70" i="64" s="1"/>
  <c r="I67" i="65"/>
  <c r="CJ92" i="64"/>
  <c r="CQ92" i="64" s="1"/>
  <c r="H89" i="65"/>
  <c r="Y89" i="65" s="1"/>
  <c r="AF92" i="64"/>
  <c r="AM92" i="64" s="1"/>
  <c r="J15" i="65"/>
  <c r="AH18" i="64"/>
  <c r="AO18" i="64" s="1"/>
  <c r="CL18" i="64"/>
  <c r="CS18" i="64" s="1"/>
  <c r="Q15" i="62"/>
  <c r="CM9" i="64"/>
  <c r="CT9" i="64" s="1"/>
  <c r="K6" i="65"/>
  <c r="AI9" i="64"/>
  <c r="AP9" i="64" s="1"/>
  <c r="AH19" i="64"/>
  <c r="AO19" i="64" s="1"/>
  <c r="CL19" i="64"/>
  <c r="CS19" i="64" s="1"/>
  <c r="J16" i="65"/>
  <c r="Q16" i="62"/>
  <c r="H47" i="65"/>
  <c r="Y47" i="65" s="1"/>
  <c r="AF50" i="64"/>
  <c r="AM50" i="64" s="1"/>
  <c r="CJ50" i="64"/>
  <c r="CQ50" i="64" s="1"/>
  <c r="I71" i="65"/>
  <c r="CK74" i="64"/>
  <c r="CR74" i="64" s="1"/>
  <c r="AG74" i="64"/>
  <c r="AN74" i="64" s="1"/>
  <c r="AF47" i="64"/>
  <c r="AM47" i="64" s="1"/>
  <c r="CJ47" i="64"/>
  <c r="CQ47" i="64" s="1"/>
  <c r="H44" i="65"/>
  <c r="Y44" i="65" s="1"/>
  <c r="H18" i="65"/>
  <c r="Y18" i="65" s="1"/>
  <c r="AF21" i="64"/>
  <c r="AM21" i="64" s="1"/>
  <c r="CJ21" i="64"/>
  <c r="CQ21" i="64" s="1"/>
  <c r="I78" i="65"/>
  <c r="CK81" i="64"/>
  <c r="CR81" i="64" s="1"/>
  <c r="AG81" i="64"/>
  <c r="AN81" i="64" s="1"/>
  <c r="AG64" i="64"/>
  <c r="AN64" i="64" s="1"/>
  <c r="CK64" i="64"/>
  <c r="CR64" i="64" s="1"/>
  <c r="I61" i="65"/>
  <c r="CL14" i="64"/>
  <c r="CS14" i="64" s="1"/>
  <c r="Q11" i="62"/>
  <c r="J11" i="65"/>
  <c r="AH14" i="64"/>
  <c r="AO14" i="64" s="1"/>
  <c r="CM21" i="64"/>
  <c r="CT21" i="64" s="1"/>
  <c r="AI21" i="64"/>
  <c r="AP21" i="64" s="1"/>
  <c r="K18" i="65"/>
  <c r="CJ55" i="64"/>
  <c r="CQ55" i="64" s="1"/>
  <c r="AF55" i="64"/>
  <c r="AM55" i="64" s="1"/>
  <c r="H52" i="65"/>
  <c r="Y52" i="65" s="1"/>
  <c r="CJ57" i="64"/>
  <c r="CQ57" i="64" s="1"/>
  <c r="H54" i="65"/>
  <c r="Y54" i="65" s="1"/>
  <c r="AF57" i="64"/>
  <c r="AM57" i="64" s="1"/>
  <c r="I31" i="65"/>
  <c r="CK34" i="64"/>
  <c r="CR34" i="64" s="1"/>
  <c r="AG34" i="64"/>
  <c r="AN34" i="64" s="1"/>
  <c r="K47" i="65"/>
  <c r="AI50" i="64"/>
  <c r="AP50" i="64" s="1"/>
  <c r="CM50" i="64"/>
  <c r="CT50" i="64" s="1"/>
  <c r="AG16" i="64"/>
  <c r="AN16" i="64" s="1"/>
  <c r="CK16" i="64"/>
  <c r="CR16" i="64" s="1"/>
  <c r="I13" i="65"/>
  <c r="H19" i="65"/>
  <c r="Y19" i="65" s="1"/>
  <c r="CJ22" i="64"/>
  <c r="CQ22" i="64" s="1"/>
  <c r="AF22" i="64"/>
  <c r="AM22" i="64" s="1"/>
  <c r="CJ48" i="64"/>
  <c r="CQ48" i="64" s="1"/>
  <c r="H45" i="65"/>
  <c r="Y45" i="65" s="1"/>
  <c r="AF48" i="64"/>
  <c r="AM48" i="64" s="1"/>
  <c r="H94" i="65"/>
  <c r="Y94" i="65" s="1"/>
  <c r="AF97" i="64"/>
  <c r="AM97" i="64" s="1"/>
  <c r="CJ97" i="64"/>
  <c r="CQ97" i="64" s="1"/>
  <c r="CL68" i="64"/>
  <c r="CS68" i="64" s="1"/>
  <c r="AH68" i="64"/>
  <c r="AO68" i="64" s="1"/>
  <c r="J65" i="65"/>
  <c r="Q65" i="62"/>
  <c r="Q43" i="62"/>
  <c r="CL46" i="64"/>
  <c r="CS46" i="64" s="1"/>
  <c r="J43" i="65"/>
  <c r="AH46" i="64"/>
  <c r="AO46" i="64" s="1"/>
  <c r="K71" i="65"/>
  <c r="AI74" i="64"/>
  <c r="AP74" i="64" s="1"/>
  <c r="CM74" i="64"/>
  <c r="CT74" i="64" s="1"/>
  <c r="AG71" i="64"/>
  <c r="AN71" i="64" s="1"/>
  <c r="CK71" i="64"/>
  <c r="CR71" i="64" s="1"/>
  <c r="I68" i="65"/>
  <c r="K51" i="65"/>
  <c r="AI54" i="64"/>
  <c r="AP54" i="64" s="1"/>
  <c r="CM54" i="64"/>
  <c r="CT54" i="64" s="1"/>
  <c r="L38" i="65"/>
  <c r="CN41" i="64"/>
  <c r="CU41" i="64" s="1"/>
  <c r="AJ41" i="64"/>
  <c r="AQ41" i="64" s="1"/>
  <c r="AF43" i="64"/>
  <c r="AM43" i="64" s="1"/>
  <c r="H40" i="65"/>
  <c r="Y40" i="65" s="1"/>
  <c r="CJ43" i="64"/>
  <c r="CQ43" i="64" s="1"/>
  <c r="AI20" i="64"/>
  <c r="AP20" i="64" s="1"/>
  <c r="CM20" i="64"/>
  <c r="CT20" i="64" s="1"/>
  <c r="K17" i="65"/>
  <c r="J29" i="65"/>
  <c r="Q29" i="62"/>
  <c r="CL32" i="64"/>
  <c r="CS32" i="64" s="1"/>
  <c r="AH32" i="64"/>
  <c r="AO32" i="64" s="1"/>
  <c r="K87" i="65"/>
  <c r="CM90" i="64"/>
  <c r="CT90" i="64" s="1"/>
  <c r="AI90" i="64"/>
  <c r="AP90" i="64" s="1"/>
  <c r="CL96" i="64"/>
  <c r="CS96" i="64" s="1"/>
  <c r="Q93" i="62"/>
  <c r="AH96" i="64"/>
  <c r="AO96" i="64" s="1"/>
  <c r="J93" i="65"/>
  <c r="CM89" i="64"/>
  <c r="CT89" i="64" s="1"/>
  <c r="AI89" i="64"/>
  <c r="AP89" i="64" s="1"/>
  <c r="K86" i="65"/>
  <c r="L34" i="65"/>
  <c r="AJ37" i="64"/>
  <c r="AQ37" i="64" s="1"/>
  <c r="CN37" i="64"/>
  <c r="CU37" i="64" s="1"/>
  <c r="AJ105" i="64"/>
  <c r="AQ105" i="64" s="1"/>
  <c r="CN105" i="64"/>
  <c r="CU105" i="64" s="1"/>
  <c r="L102" i="65"/>
  <c r="CL59" i="64"/>
  <c r="CS59" i="64" s="1"/>
  <c r="Q56" i="62"/>
  <c r="J56" i="65"/>
  <c r="AH59" i="64"/>
  <c r="AO59" i="64" s="1"/>
  <c r="H93" i="65"/>
  <c r="Y93" i="65" s="1"/>
  <c r="AF96" i="64"/>
  <c r="AM96" i="64" s="1"/>
  <c r="CJ96" i="64"/>
  <c r="CQ96" i="64" s="1"/>
  <c r="CK13" i="64"/>
  <c r="CR13" i="64" s="1"/>
  <c r="AG13" i="64"/>
  <c r="AN13" i="64" s="1"/>
  <c r="I10" i="65"/>
  <c r="Q14" i="62"/>
  <c r="CL17" i="64"/>
  <c r="CS17" i="64" s="1"/>
  <c r="J14" i="65"/>
  <c r="AH17" i="64"/>
  <c r="AO17" i="64" s="1"/>
  <c r="CN38" i="64"/>
  <c r="CU38" i="64" s="1"/>
  <c r="L35" i="65"/>
  <c r="AJ38" i="64"/>
  <c r="AQ38" i="64" s="1"/>
  <c r="AJ24" i="64"/>
  <c r="AQ24" i="64" s="1"/>
  <c r="CN24" i="64"/>
  <c r="CU24" i="64" s="1"/>
  <c r="L21" i="65"/>
  <c r="H66" i="65"/>
  <c r="Y66" i="65" s="1"/>
  <c r="AF69" i="64"/>
  <c r="AM69" i="64" s="1"/>
  <c r="CJ69" i="64"/>
  <c r="CQ69" i="64" s="1"/>
  <c r="AJ104" i="64"/>
  <c r="AQ104" i="64" s="1"/>
  <c r="L101" i="65"/>
  <c r="CN104" i="64"/>
  <c r="CU104" i="64" s="1"/>
  <c r="CN67" i="64"/>
  <c r="CU67" i="64" s="1"/>
  <c r="L64" i="65"/>
  <c r="AJ67" i="64"/>
  <c r="AQ67" i="64" s="1"/>
  <c r="L96" i="65"/>
  <c r="AJ99" i="64"/>
  <c r="AQ99" i="64" s="1"/>
  <c r="CN99" i="64"/>
  <c r="CU99" i="64" s="1"/>
  <c r="AH48" i="64"/>
  <c r="AO48" i="64" s="1"/>
  <c r="Q45" i="62"/>
  <c r="J45" i="65"/>
  <c r="CL48" i="64"/>
  <c r="CS48" i="64" s="1"/>
  <c r="I17" i="65"/>
  <c r="AG20" i="64"/>
  <c r="AN20" i="64" s="1"/>
  <c r="CK20" i="64"/>
  <c r="CR20" i="64" s="1"/>
  <c r="L57" i="65"/>
  <c r="CN60" i="64"/>
  <c r="CU60" i="64" s="1"/>
  <c r="AJ60" i="64"/>
  <c r="AQ60" i="64" s="1"/>
  <c r="Q64" i="62"/>
  <c r="AH67" i="64"/>
  <c r="AO67" i="64" s="1"/>
  <c r="CL67" i="64"/>
  <c r="CS67" i="64" s="1"/>
  <c r="J64" i="65"/>
  <c r="CJ84" i="64"/>
  <c r="CQ84" i="64" s="1"/>
  <c r="H81" i="65"/>
  <c r="Y81" i="65" s="1"/>
  <c r="AF84" i="64"/>
  <c r="AM84" i="64" s="1"/>
  <c r="CM18" i="64"/>
  <c r="CT18" i="64" s="1"/>
  <c r="AI18" i="64"/>
  <c r="AP18" i="64" s="1"/>
  <c r="K15" i="65"/>
  <c r="I37" i="65"/>
  <c r="AG40" i="64"/>
  <c r="AN40" i="64" s="1"/>
  <c r="CK40" i="64"/>
  <c r="CR40" i="64" s="1"/>
  <c r="CN64" i="64"/>
  <c r="CU64" i="64" s="1"/>
  <c r="L61" i="65"/>
  <c r="AJ64" i="64"/>
  <c r="AQ64" i="64" s="1"/>
  <c r="K43" i="65"/>
  <c r="AI46" i="64"/>
  <c r="AP46" i="64" s="1"/>
  <c r="CM46" i="64"/>
  <c r="CT46" i="64" s="1"/>
  <c r="CN72" i="64"/>
  <c r="CU72" i="64" s="1"/>
  <c r="AJ72" i="64"/>
  <c r="AQ72" i="64" s="1"/>
  <c r="L69" i="65"/>
  <c r="CK105" i="64"/>
  <c r="CR105" i="64" s="1"/>
  <c r="I102" i="65"/>
  <c r="AG105" i="64"/>
  <c r="AN105" i="64" s="1"/>
  <c r="CN52" i="64"/>
  <c r="CU52" i="64" s="1"/>
  <c r="AJ52" i="64"/>
  <c r="AQ52" i="64" s="1"/>
  <c r="L49" i="65"/>
  <c r="AF11" i="64"/>
  <c r="AM11" i="64" s="1"/>
  <c r="H8" i="65"/>
  <c r="Y8" i="65" s="1"/>
  <c r="CJ11" i="64"/>
  <c r="CQ11" i="64" s="1"/>
  <c r="AF65" i="64"/>
  <c r="AM65" i="64" s="1"/>
  <c r="H62" i="65"/>
  <c r="Y62" i="65" s="1"/>
  <c r="CJ65" i="64"/>
  <c r="CQ65" i="64" s="1"/>
  <c r="AI71" i="64"/>
  <c r="AP71" i="64" s="1"/>
  <c r="CM71" i="64"/>
  <c r="CT71" i="64" s="1"/>
  <c r="K68" i="65"/>
  <c r="H97" i="65"/>
  <c r="Y97" i="65" s="1"/>
  <c r="AF100" i="64"/>
  <c r="AM100" i="64" s="1"/>
  <c r="CJ100" i="64"/>
  <c r="CQ100" i="64" s="1"/>
  <c r="CM58" i="64"/>
  <c r="CT58" i="64" s="1"/>
  <c r="K55" i="65"/>
  <c r="AI58" i="64"/>
  <c r="AP58" i="64" s="1"/>
  <c r="CM59" i="64"/>
  <c r="CT59" i="64" s="1"/>
  <c r="K56" i="65"/>
  <c r="AI59" i="64"/>
  <c r="AP59" i="64" s="1"/>
  <c r="K97" i="65"/>
  <c r="CM100" i="64"/>
  <c r="CT100" i="64" s="1"/>
  <c r="AI100" i="64"/>
  <c r="AP100" i="64" s="1"/>
  <c r="I84" i="65"/>
  <c r="CK87" i="64"/>
  <c r="CR87" i="64" s="1"/>
  <c r="AG87" i="64"/>
  <c r="AN87" i="64" s="1"/>
  <c r="CN11" i="64"/>
  <c r="CU11" i="64" s="1"/>
  <c r="AJ11" i="64"/>
  <c r="AQ11" i="64" s="1"/>
  <c r="L8" i="65"/>
  <c r="AI76" i="64"/>
  <c r="AP76" i="64" s="1"/>
  <c r="CM76" i="64"/>
  <c r="CT76" i="64" s="1"/>
  <c r="K73" i="65"/>
  <c r="AF71" i="64"/>
  <c r="AM71" i="64" s="1"/>
  <c r="CJ71" i="64"/>
  <c r="CQ71" i="64" s="1"/>
  <c r="H68" i="65"/>
  <c r="Y68" i="65" s="1"/>
  <c r="AJ16" i="64"/>
  <c r="AQ16" i="64" s="1"/>
  <c r="L13" i="65"/>
  <c r="CN16" i="64"/>
  <c r="CU16" i="64" s="1"/>
  <c r="K60" i="65"/>
  <c r="AI63" i="64"/>
  <c r="AP63" i="64" s="1"/>
  <c r="CM63" i="64"/>
  <c r="CT63" i="64" s="1"/>
  <c r="K89" i="65"/>
  <c r="AI92" i="64"/>
  <c r="AP92" i="64" s="1"/>
  <c r="CM92" i="64"/>
  <c r="CT92" i="64" s="1"/>
  <c r="K20" i="65"/>
  <c r="AI23" i="64"/>
  <c r="AP23" i="64" s="1"/>
  <c r="CM23" i="64"/>
  <c r="CT23" i="64" s="1"/>
  <c r="AJ39" i="64"/>
  <c r="AQ39" i="64" s="1"/>
  <c r="CN39" i="64"/>
  <c r="CU39" i="64" s="1"/>
  <c r="L36" i="65"/>
  <c r="CM82" i="64"/>
  <c r="CT82" i="64" s="1"/>
  <c r="K79" i="65"/>
  <c r="AI82" i="64"/>
  <c r="AP82" i="64" s="1"/>
  <c r="AF58" i="64"/>
  <c r="AM58" i="64" s="1"/>
  <c r="CJ58" i="64"/>
  <c r="CQ58" i="64" s="1"/>
  <c r="H55" i="65"/>
  <c r="Y55" i="65" s="1"/>
  <c r="J19" i="65"/>
  <c r="AH22" i="64"/>
  <c r="AO22" i="64" s="1"/>
  <c r="CL22" i="64"/>
  <c r="CS22" i="64" s="1"/>
  <c r="Q19" i="62"/>
  <c r="J86" i="65"/>
  <c r="Q86" i="62"/>
  <c r="AH89" i="64"/>
  <c r="AO89" i="64" s="1"/>
  <c r="CL89" i="64"/>
  <c r="CS89" i="64" s="1"/>
  <c r="J6" i="65"/>
  <c r="Q6" i="62"/>
  <c r="AH9" i="64"/>
  <c r="AO9" i="64" s="1"/>
  <c r="CL9" i="64"/>
  <c r="CS9" i="64" s="1"/>
  <c r="CM102" i="64"/>
  <c r="CT102" i="64" s="1"/>
  <c r="K99" i="65"/>
  <c r="AI102" i="64"/>
  <c r="AP102" i="64" s="1"/>
  <c r="AI25" i="64"/>
  <c r="AP25" i="64" s="1"/>
  <c r="K22" i="65"/>
  <c r="CM25" i="64"/>
  <c r="CT25" i="64" s="1"/>
  <c r="AF29" i="64"/>
  <c r="AM29" i="64" s="1"/>
  <c r="CJ29" i="64"/>
  <c r="CQ29" i="64" s="1"/>
  <c r="H26" i="65"/>
  <c r="Y26" i="65" s="1"/>
  <c r="AG82" i="64"/>
  <c r="AN82" i="64" s="1"/>
  <c r="CK82" i="64"/>
  <c r="CR82" i="64" s="1"/>
  <c r="I79" i="65"/>
  <c r="CJ15" i="64"/>
  <c r="CQ15" i="64" s="1"/>
  <c r="AF15" i="64"/>
  <c r="AM15" i="64" s="1"/>
  <c r="H12" i="65"/>
  <c r="Y12" i="65" s="1"/>
  <c r="H32" i="65"/>
  <c r="Y32" i="65" s="1"/>
  <c r="AF35" i="64"/>
  <c r="AM35" i="64" s="1"/>
  <c r="CJ35" i="64"/>
  <c r="CQ35" i="64" s="1"/>
  <c r="AH40" i="64"/>
  <c r="AO40" i="64" s="1"/>
  <c r="CL40" i="64"/>
  <c r="CS40" i="64" s="1"/>
  <c r="Q37" i="62"/>
  <c r="J37" i="65"/>
  <c r="H31" i="65"/>
  <c r="Y31" i="65" s="1"/>
  <c r="AF34" i="64"/>
  <c r="AM34" i="64" s="1"/>
  <c r="CJ34" i="64"/>
  <c r="CQ34" i="64" s="1"/>
  <c r="CN62" i="64"/>
  <c r="CU62" i="64" s="1"/>
  <c r="AJ62" i="64"/>
  <c r="AQ62" i="64" s="1"/>
  <c r="L59" i="65"/>
  <c r="Q94" i="62"/>
  <c r="J94" i="65"/>
  <c r="CL97" i="64"/>
  <c r="CS97" i="64" s="1"/>
  <c r="AH97" i="64"/>
  <c r="AO97" i="64" s="1"/>
  <c r="AF53" i="64"/>
  <c r="AM53" i="64" s="1"/>
  <c r="H50" i="65"/>
  <c r="Y50" i="65" s="1"/>
  <c r="CJ53" i="64"/>
  <c r="CQ53" i="64" s="1"/>
  <c r="H5" i="65"/>
  <c r="Y5" i="65" s="1"/>
  <c r="AF8" i="64"/>
  <c r="AM8" i="64" s="1"/>
  <c r="CJ8" i="64"/>
  <c r="CQ8" i="64" s="1"/>
  <c r="CN48" i="64"/>
  <c r="CU48" i="64" s="1"/>
  <c r="L45" i="65"/>
  <c r="AJ48" i="64"/>
  <c r="AQ48" i="64" s="1"/>
  <c r="CN29" i="64"/>
  <c r="CU29" i="64" s="1"/>
  <c r="AJ29" i="64"/>
  <c r="AQ29" i="64" s="1"/>
  <c r="L26" i="65"/>
  <c r="J32" i="65"/>
  <c r="Q32" i="62"/>
  <c r="CL35" i="64"/>
  <c r="CS35" i="64" s="1"/>
  <c r="AH35" i="64"/>
  <c r="AO35" i="64" s="1"/>
  <c r="CJ83" i="64"/>
  <c r="CQ83" i="64" s="1"/>
  <c r="AF83" i="64"/>
  <c r="AM83" i="64" s="1"/>
  <c r="H80" i="65"/>
  <c r="Y80" i="65" s="1"/>
  <c r="CK65" i="64"/>
  <c r="CR65" i="64" s="1"/>
  <c r="AG65" i="64"/>
  <c r="AN65" i="64" s="1"/>
  <c r="I62" i="65"/>
  <c r="CM103" i="64"/>
  <c r="CT103" i="64" s="1"/>
  <c r="AI103" i="64"/>
  <c r="AP103" i="64" s="1"/>
  <c r="K100" i="65"/>
  <c r="CL102" i="64"/>
  <c r="CS102" i="64" s="1"/>
  <c r="J99" i="65"/>
  <c r="Q99" i="62"/>
  <c r="AH102" i="64"/>
  <c r="AO102" i="64" s="1"/>
  <c r="CJ87" i="64"/>
  <c r="CQ87" i="64" s="1"/>
  <c r="AF87" i="64"/>
  <c r="AM87" i="64" s="1"/>
  <c r="H84" i="65"/>
  <c r="Y84" i="65" s="1"/>
  <c r="CJ66" i="64"/>
  <c r="CQ66" i="64" s="1"/>
  <c r="H63" i="65"/>
  <c r="Y63" i="65" s="1"/>
  <c r="AF66" i="64"/>
  <c r="AM66" i="64" s="1"/>
  <c r="CN97" i="64"/>
  <c r="CU97" i="64" s="1"/>
  <c r="L94" i="65"/>
  <c r="AJ97" i="64"/>
  <c r="AQ97" i="64" s="1"/>
  <c r="AI36" i="64"/>
  <c r="AP36" i="64" s="1"/>
  <c r="K33" i="65"/>
  <c r="CM36" i="64"/>
  <c r="CT36" i="64" s="1"/>
  <c r="CJ33" i="64"/>
  <c r="CQ33" i="64" s="1"/>
  <c r="AF33" i="64"/>
  <c r="AM33" i="64" s="1"/>
  <c r="H30" i="65"/>
  <c r="Y30" i="65" s="1"/>
  <c r="CK92" i="64"/>
  <c r="CR92" i="64" s="1"/>
  <c r="AG92" i="64"/>
  <c r="AN92" i="64" s="1"/>
  <c r="I89" i="65"/>
  <c r="AF30" i="64"/>
  <c r="AM30" i="64" s="1"/>
  <c r="CJ30" i="64"/>
  <c r="CQ30" i="64" s="1"/>
  <c r="H27" i="65"/>
  <c r="Y27" i="65" s="1"/>
  <c r="CK100" i="64"/>
  <c r="CR100" i="64" s="1"/>
  <c r="AG100" i="64"/>
  <c r="AN100" i="64" s="1"/>
  <c r="I97" i="65"/>
  <c r="AI15" i="64"/>
  <c r="AP15" i="64" s="1"/>
  <c r="K12" i="65"/>
  <c r="CM15" i="64"/>
  <c r="CT15" i="64" s="1"/>
  <c r="AG72" i="64"/>
  <c r="AN72" i="64" s="1"/>
  <c r="CK72" i="64"/>
  <c r="CR72" i="64" s="1"/>
  <c r="I69" i="65"/>
  <c r="CL33" i="64"/>
  <c r="CS33" i="64" s="1"/>
  <c r="Q30" i="62"/>
  <c r="J30" i="65"/>
  <c r="AH33" i="64"/>
  <c r="AO33" i="64" s="1"/>
  <c r="AJ81" i="64"/>
  <c r="AQ81" i="64" s="1"/>
  <c r="CN81" i="64"/>
  <c r="CU81" i="64" s="1"/>
  <c r="L78" i="65"/>
  <c r="CN90" i="64"/>
  <c r="CU90" i="64" s="1"/>
  <c r="L87" i="65"/>
  <c r="AJ90" i="64"/>
  <c r="AQ90" i="64" s="1"/>
  <c r="CM24" i="64"/>
  <c r="CT24" i="64" s="1"/>
  <c r="K21" i="65"/>
  <c r="AI24" i="64"/>
  <c r="AP24" i="64" s="1"/>
  <c r="K19" i="65"/>
  <c r="AI22" i="64"/>
  <c r="AP22" i="64" s="1"/>
  <c r="CM22" i="64"/>
  <c r="CT22" i="64" s="1"/>
  <c r="CM11" i="64"/>
  <c r="CT11" i="64" s="1"/>
  <c r="AI11" i="64"/>
  <c r="AP11" i="64" s="1"/>
  <c r="K8" i="65"/>
  <c r="I16" i="65"/>
  <c r="CK19" i="64"/>
  <c r="CR19" i="64" s="1"/>
  <c r="AG19" i="64"/>
  <c r="AN19" i="64" s="1"/>
  <c r="AF60" i="64"/>
  <c r="AM60" i="64" s="1"/>
  <c r="CJ60" i="64"/>
  <c r="CQ60" i="64" s="1"/>
  <c r="H57" i="65"/>
  <c r="Y57" i="65" s="1"/>
  <c r="AH69" i="64"/>
  <c r="AO69" i="64" s="1"/>
  <c r="CL69" i="64"/>
  <c r="CS69" i="64" s="1"/>
  <c r="Q66" i="62"/>
  <c r="J66" i="65"/>
  <c r="L9" i="65"/>
  <c r="AJ12" i="64"/>
  <c r="AQ12" i="64" s="1"/>
  <c r="CN12" i="64"/>
  <c r="CU12" i="64" s="1"/>
  <c r="J84" i="65"/>
  <c r="AH87" i="64"/>
  <c r="AO87" i="64" s="1"/>
  <c r="CL87" i="64"/>
  <c r="CS87" i="64" s="1"/>
  <c r="Q84" i="62"/>
  <c r="AJ85" i="64"/>
  <c r="AQ85" i="64" s="1"/>
  <c r="CN85" i="64"/>
  <c r="CU85" i="64" s="1"/>
  <c r="L82" i="65"/>
  <c r="CJ59" i="64"/>
  <c r="CQ59" i="64" s="1"/>
  <c r="AF59" i="64"/>
  <c r="AM59" i="64" s="1"/>
  <c r="H56" i="65"/>
  <c r="Y56" i="65" s="1"/>
  <c r="AF64" i="64"/>
  <c r="AM64" i="64" s="1"/>
  <c r="CJ64" i="64"/>
  <c r="CQ64" i="64" s="1"/>
  <c r="H61" i="65"/>
  <c r="Y61" i="65" s="1"/>
  <c r="AG10" i="64"/>
  <c r="AN10" i="64" s="1"/>
  <c r="CK10" i="64"/>
  <c r="CR10" i="64" s="1"/>
  <c r="I7" i="65"/>
  <c r="AG104" i="64"/>
  <c r="AN104" i="64" s="1"/>
  <c r="I101" i="65"/>
  <c r="CK104" i="64"/>
  <c r="CR104" i="64" s="1"/>
  <c r="H99" i="65"/>
  <c r="Y99" i="65" s="1"/>
  <c r="AF102" i="64"/>
  <c r="AM102" i="64" s="1"/>
  <c r="CJ102" i="64"/>
  <c r="CQ102" i="64" s="1"/>
  <c r="CJ12" i="64"/>
  <c r="CQ12" i="64" s="1"/>
  <c r="AF12" i="64"/>
  <c r="AM12" i="64" s="1"/>
  <c r="H9" i="65"/>
  <c r="Y9" i="65" s="1"/>
  <c r="H87" i="65"/>
  <c r="Y87" i="65" s="1"/>
  <c r="AF90" i="64"/>
  <c r="AM90" i="64" s="1"/>
  <c r="CJ90" i="64"/>
  <c r="CQ90" i="64" s="1"/>
  <c r="CK8" i="64"/>
  <c r="CR8" i="64" s="1"/>
  <c r="AG8" i="64"/>
  <c r="AN8" i="64" s="1"/>
  <c r="I5" i="65"/>
  <c r="J33" i="65"/>
  <c r="AH36" i="64"/>
  <c r="AO36" i="64" s="1"/>
  <c r="CL36" i="64"/>
  <c r="CS36" i="64" s="1"/>
  <c r="Q33" i="62"/>
  <c r="AI66" i="64"/>
  <c r="AP66" i="64" s="1"/>
  <c r="K63" i="65"/>
  <c r="CM66" i="64"/>
  <c r="CT66" i="64" s="1"/>
  <c r="L31" i="65"/>
  <c r="AJ34" i="64"/>
  <c r="AQ34" i="64" s="1"/>
  <c r="CN34" i="64"/>
  <c r="CU34" i="64" s="1"/>
  <c r="CJ77" i="64"/>
  <c r="CQ77" i="64" s="1"/>
  <c r="H74" i="65"/>
  <c r="Y74" i="65" s="1"/>
  <c r="AF77" i="64"/>
  <c r="AM77" i="64" s="1"/>
  <c r="I63" i="65"/>
  <c r="CK66" i="64"/>
  <c r="CR66" i="64" s="1"/>
  <c r="AG66" i="64"/>
  <c r="AN66" i="64" s="1"/>
  <c r="I82" i="65"/>
  <c r="CK85" i="64"/>
  <c r="CR85" i="64" s="1"/>
  <c r="AG85" i="64"/>
  <c r="AN85" i="64" s="1"/>
  <c r="CK79" i="64"/>
  <c r="CR79" i="64" s="1"/>
  <c r="AG79" i="64"/>
  <c r="AN79" i="64" s="1"/>
  <c r="I76" i="65"/>
  <c r="AI72" i="64"/>
  <c r="AP72" i="64" s="1"/>
  <c r="K69" i="65"/>
  <c r="CM72" i="64"/>
  <c r="CT72" i="64" s="1"/>
  <c r="CN17" i="64"/>
  <c r="CU17" i="64" s="1"/>
  <c r="L14" i="65"/>
  <c r="AJ17" i="64"/>
  <c r="AQ17" i="64" s="1"/>
  <c r="CM80" i="64"/>
  <c r="CT80" i="64" s="1"/>
  <c r="K77" i="65"/>
  <c r="AI80" i="64"/>
  <c r="AP80" i="64" s="1"/>
  <c r="CK78" i="64"/>
  <c r="CR78" i="64" s="1"/>
  <c r="I75" i="65"/>
  <c r="AG78" i="64"/>
  <c r="AN78" i="64" s="1"/>
  <c r="AI33" i="64"/>
  <c r="AP33" i="64" s="1"/>
  <c r="CM33" i="64"/>
  <c r="CT33" i="64" s="1"/>
  <c r="K30" i="65"/>
  <c r="AF70" i="64"/>
  <c r="AM70" i="64" s="1"/>
  <c r="CJ70" i="64"/>
  <c r="CQ70" i="64" s="1"/>
  <c r="H67" i="65"/>
  <c r="Y67" i="65" s="1"/>
  <c r="K45" i="65"/>
  <c r="CM48" i="64"/>
  <c r="CT48" i="64" s="1"/>
  <c r="AI48" i="64"/>
  <c r="AP48" i="64" s="1"/>
  <c r="K24" i="65"/>
  <c r="AI27" i="64"/>
  <c r="AP27" i="64" s="1"/>
  <c r="CM27" i="64"/>
  <c r="CT27" i="64" s="1"/>
  <c r="H76" i="65"/>
  <c r="Y76" i="65" s="1"/>
  <c r="CJ79" i="64"/>
  <c r="CQ79" i="64" s="1"/>
  <c r="AF79" i="64"/>
  <c r="AM79" i="64" s="1"/>
  <c r="I35" i="65"/>
  <c r="CK38" i="64"/>
  <c r="CR38" i="64" s="1"/>
  <c r="AG38" i="64"/>
  <c r="AN38" i="64" s="1"/>
  <c r="L77" i="65"/>
  <c r="CN80" i="64"/>
  <c r="CU80" i="64" s="1"/>
  <c r="AJ80" i="64"/>
  <c r="AQ80" i="64" s="1"/>
  <c r="AF101" i="64"/>
  <c r="AM101" i="64" s="1"/>
  <c r="CJ101" i="64"/>
  <c r="CQ101" i="64" s="1"/>
  <c r="H98" i="65"/>
  <c r="Y98" i="65" s="1"/>
  <c r="H85" i="65"/>
  <c r="Y85" i="65" s="1"/>
  <c r="CJ88" i="64"/>
  <c r="CQ88" i="64" s="1"/>
  <c r="AF88" i="64"/>
  <c r="AM88" i="64" s="1"/>
  <c r="I59" i="65"/>
  <c r="AG62" i="64"/>
  <c r="AN62" i="64" s="1"/>
  <c r="CK62" i="64"/>
  <c r="CR62" i="64" s="1"/>
  <c r="AJ96" i="64"/>
  <c r="AQ96" i="64" s="1"/>
  <c r="L93" i="65"/>
  <c r="CN96" i="64"/>
  <c r="CU96" i="64" s="1"/>
  <c r="J77" i="65"/>
  <c r="Q77" i="62"/>
  <c r="CL80" i="64"/>
  <c r="CS80" i="64" s="1"/>
  <c r="AH80" i="64"/>
  <c r="AO80" i="64" s="1"/>
  <c r="J20" i="65"/>
  <c r="CL23" i="64"/>
  <c r="CS23" i="64" s="1"/>
  <c r="Q20" i="62"/>
  <c r="AH23" i="64"/>
  <c r="AO23" i="64" s="1"/>
  <c r="AI73" i="64"/>
  <c r="AP73" i="64" s="1"/>
  <c r="CM73" i="64"/>
  <c r="CT73" i="64" s="1"/>
  <c r="K70" i="65"/>
  <c r="AI40" i="64"/>
  <c r="AP40" i="64" s="1"/>
  <c r="CM40" i="64"/>
  <c r="CT40" i="64" s="1"/>
  <c r="K37" i="65"/>
  <c r="L95" i="65"/>
  <c r="AJ98" i="64"/>
  <c r="AQ98" i="64" s="1"/>
  <c r="CN98" i="64"/>
  <c r="CU98" i="64" s="1"/>
  <c r="K26" i="65"/>
  <c r="CM29" i="64"/>
  <c r="CT29" i="64" s="1"/>
  <c r="AI29" i="64"/>
  <c r="AP29" i="64" s="1"/>
  <c r="CL11" i="64"/>
  <c r="CS11" i="64" s="1"/>
  <c r="J8" i="65"/>
  <c r="AH11" i="64"/>
  <c r="AO11" i="64" s="1"/>
  <c r="Q8" i="62"/>
  <c r="K13" i="65"/>
  <c r="CM16" i="64"/>
  <c r="CT16" i="64" s="1"/>
  <c r="AI16" i="64"/>
  <c r="AP16" i="64" s="1"/>
  <c r="L58" i="65"/>
  <c r="AJ61" i="64"/>
  <c r="AQ61" i="64" s="1"/>
  <c r="CN61" i="64"/>
  <c r="CU61" i="64" s="1"/>
  <c r="AI94" i="64"/>
  <c r="AP94" i="64" s="1"/>
  <c r="K91" i="65"/>
  <c r="CM94" i="64"/>
  <c r="CT94" i="64" s="1"/>
  <c r="AJ94" i="64"/>
  <c r="AQ94" i="64" s="1"/>
  <c r="L91" i="65"/>
  <c r="CN94" i="64"/>
  <c r="CU94" i="64" s="1"/>
  <c r="AJ15" i="64"/>
  <c r="AQ15" i="64" s="1"/>
  <c r="CN15" i="64"/>
  <c r="CU15" i="64" s="1"/>
  <c r="L12" i="65"/>
  <c r="K98" i="65"/>
  <c r="AI101" i="64"/>
  <c r="AP101" i="64" s="1"/>
  <c r="CM101" i="64"/>
  <c r="CT101" i="64" s="1"/>
  <c r="L17" i="65"/>
  <c r="CN20" i="64"/>
  <c r="CU20" i="64" s="1"/>
  <c r="AJ20" i="64"/>
  <c r="AQ20" i="64" s="1"/>
  <c r="AG86" i="64"/>
  <c r="AN86" i="64" s="1"/>
  <c r="I83" i="65"/>
  <c r="CK86" i="64"/>
  <c r="CR86" i="64" s="1"/>
  <c r="L7" i="65"/>
  <c r="AJ10" i="64"/>
  <c r="AQ10" i="64" s="1"/>
  <c r="CN10" i="64"/>
  <c r="CU10" i="64" s="1"/>
  <c r="AH75" i="64"/>
  <c r="AO75" i="64" s="1"/>
  <c r="Q72" i="62"/>
  <c r="J72" i="65"/>
  <c r="CL75" i="64"/>
  <c r="CS75" i="64" s="1"/>
  <c r="AH45" i="64"/>
  <c r="AO45" i="64" s="1"/>
  <c r="Q42" i="62"/>
  <c r="CL45" i="64"/>
  <c r="CS45" i="64" s="1"/>
  <c r="J42" i="65"/>
  <c r="H95" i="65"/>
  <c r="Y95" i="65" s="1"/>
  <c r="CJ98" i="64"/>
  <c r="CQ98" i="64" s="1"/>
  <c r="AF98" i="64"/>
  <c r="AM98" i="64" s="1"/>
  <c r="CJ23" i="64"/>
  <c r="CQ23" i="64" s="1"/>
  <c r="H20" i="65"/>
  <c r="Y20" i="65" s="1"/>
  <c r="AF23" i="64"/>
  <c r="AM23" i="64" s="1"/>
  <c r="CK39" i="64"/>
  <c r="CR39" i="64" s="1"/>
  <c r="AG39" i="64"/>
  <c r="AN39" i="64" s="1"/>
  <c r="I36" i="65"/>
  <c r="AH16" i="64"/>
  <c r="AO16" i="64" s="1"/>
  <c r="CL16" i="64"/>
  <c r="CS16" i="64" s="1"/>
  <c r="J13" i="65"/>
  <c r="Q13" i="62"/>
  <c r="CK17" i="64"/>
  <c r="CR17" i="64" s="1"/>
  <c r="AG17" i="64"/>
  <c r="AN17" i="64" s="1"/>
  <c r="I14" i="65"/>
  <c r="AI49" i="64"/>
  <c r="AP49" i="64" s="1"/>
  <c r="K46" i="65"/>
  <c r="CM49" i="64"/>
  <c r="CT49" i="64" s="1"/>
  <c r="CL94" i="64"/>
  <c r="CS94" i="64" s="1"/>
  <c r="J91" i="65"/>
  <c r="AH94" i="64"/>
  <c r="AO94" i="64" s="1"/>
  <c r="Q91" i="62"/>
  <c r="CN14" i="64"/>
  <c r="CU14" i="64" s="1"/>
  <c r="L11" i="65"/>
  <c r="AJ14" i="64"/>
  <c r="AQ14" i="64" s="1"/>
  <c r="Q34" i="62"/>
  <c r="J34" i="65"/>
  <c r="AH37" i="64"/>
  <c r="AO37" i="64" s="1"/>
  <c r="CL37" i="64"/>
  <c r="CS37" i="64" s="1"/>
  <c r="AH86" i="64"/>
  <c r="AO86" i="64" s="1"/>
  <c r="Q83" i="62"/>
  <c r="J83" i="65"/>
  <c r="CL86" i="64"/>
  <c r="CS86" i="64" s="1"/>
  <c r="K16" i="65"/>
  <c r="CM19" i="64"/>
  <c r="CT19" i="64" s="1"/>
  <c r="AI19" i="64"/>
  <c r="AP19" i="64" s="1"/>
  <c r="J39" i="65"/>
  <c r="AH42" i="64"/>
  <c r="AO42" i="64" s="1"/>
  <c r="CL42" i="64"/>
  <c r="CS42" i="64" s="1"/>
  <c r="Q39" i="62"/>
  <c r="CJ26" i="64"/>
  <c r="CQ26" i="64" s="1"/>
  <c r="H23" i="65"/>
  <c r="Y23" i="65" s="1"/>
  <c r="AF26" i="64"/>
  <c r="AM26" i="64" s="1"/>
  <c r="AG42" i="64"/>
  <c r="AN42" i="64" s="1"/>
  <c r="I39" i="65"/>
  <c r="CK42" i="64"/>
  <c r="CR42" i="64" s="1"/>
  <c r="H75" i="65"/>
  <c r="Y75" i="65" s="1"/>
  <c r="AF78" i="64"/>
  <c r="AM78" i="64" s="1"/>
  <c r="CJ78" i="64"/>
  <c r="CQ78" i="64" s="1"/>
  <c r="CL88" i="64"/>
  <c r="CS88" i="64" s="1"/>
  <c r="AH88" i="64"/>
  <c r="AO88" i="64" s="1"/>
  <c r="J85" i="65"/>
  <c r="Q85" i="62"/>
  <c r="I8" i="65"/>
  <c r="AG11" i="64"/>
  <c r="AN11" i="64" s="1"/>
  <c r="CK11" i="64"/>
  <c r="CR11" i="64" s="1"/>
  <c r="CN58" i="64"/>
  <c r="CU58" i="64" s="1"/>
  <c r="AJ58" i="64"/>
  <c r="AQ58" i="64" s="1"/>
  <c r="L55" i="65"/>
  <c r="CN19" i="64"/>
  <c r="CU19" i="64" s="1"/>
  <c r="L16" i="65"/>
  <c r="AJ19" i="64"/>
  <c r="AQ19" i="64" s="1"/>
  <c r="CJ76" i="64"/>
  <c r="CQ76" i="64" s="1"/>
  <c r="AF76" i="64"/>
  <c r="AM76" i="64" s="1"/>
  <c r="H73" i="65"/>
  <c r="Y73" i="65" s="1"/>
  <c r="AJ74" i="64"/>
  <c r="AQ74" i="64" s="1"/>
  <c r="L71" i="65"/>
  <c r="CN74" i="64"/>
  <c r="CU74" i="64" s="1"/>
  <c r="AG56" i="64"/>
  <c r="AN56" i="64" s="1"/>
  <c r="I53" i="65"/>
  <c r="CK56" i="64"/>
  <c r="CR56" i="64" s="1"/>
  <c r="CL63" i="64"/>
  <c r="CS63" i="64" s="1"/>
  <c r="AH63" i="64"/>
  <c r="AO63" i="64" s="1"/>
  <c r="Q60" i="62"/>
  <c r="J60" i="65"/>
  <c r="AF49" i="64"/>
  <c r="AM49" i="64" s="1"/>
  <c r="CJ49" i="64"/>
  <c r="CQ49" i="64" s="1"/>
  <c r="H46" i="65"/>
  <c r="Y46" i="65" s="1"/>
  <c r="K74" i="65"/>
  <c r="CM77" i="64"/>
  <c r="CT77" i="64" s="1"/>
  <c r="AI77" i="64"/>
  <c r="AP77" i="64" s="1"/>
  <c r="AI65" i="64"/>
  <c r="AP65" i="64" s="1"/>
  <c r="K62" i="65"/>
  <c r="CM65" i="64"/>
  <c r="CT65" i="64" s="1"/>
  <c r="AG95" i="64"/>
  <c r="AN95" i="64" s="1"/>
  <c r="CK95" i="64"/>
  <c r="CR95" i="64" s="1"/>
  <c r="I92" i="65"/>
  <c r="AF82" i="64"/>
  <c r="AM82" i="64" s="1"/>
  <c r="H79" i="65"/>
  <c r="Y79" i="65" s="1"/>
  <c r="CJ82" i="64"/>
  <c r="CQ82" i="64" s="1"/>
  <c r="AI98" i="64"/>
  <c r="AP98" i="64" s="1"/>
  <c r="CM98" i="64"/>
  <c r="CT98" i="64" s="1"/>
  <c r="K95" i="65"/>
  <c r="H83" i="65"/>
  <c r="Y83" i="65" s="1"/>
  <c r="CJ86" i="64"/>
  <c r="CQ86" i="64" s="1"/>
  <c r="AF86" i="64"/>
  <c r="AM86" i="64" s="1"/>
  <c r="CN23" i="64"/>
  <c r="CU23" i="64" s="1"/>
  <c r="AJ23" i="64"/>
  <c r="AQ23" i="64" s="1"/>
  <c r="L20" i="65"/>
  <c r="CL8" i="64"/>
  <c r="CS8" i="64" s="1"/>
  <c r="J5" i="65"/>
  <c r="Q5" i="62"/>
  <c r="AH8" i="64"/>
  <c r="AO8" i="64" s="1"/>
  <c r="H91" i="65"/>
  <c r="Y91" i="65" s="1"/>
  <c r="CJ94" i="64"/>
  <c r="CQ94" i="64" s="1"/>
  <c r="AF94" i="64"/>
  <c r="AM94" i="64" s="1"/>
  <c r="AJ35" i="64"/>
  <c r="AQ35" i="64" s="1"/>
  <c r="CN35" i="64"/>
  <c r="CU35" i="64" s="1"/>
  <c r="L32" i="65"/>
  <c r="AJ65" i="64"/>
  <c r="AQ65" i="64" s="1"/>
  <c r="L62" i="65"/>
  <c r="CN65" i="64"/>
  <c r="CU65" i="64" s="1"/>
  <c r="J73" i="65"/>
  <c r="Q73" i="62"/>
  <c r="AH76" i="64"/>
  <c r="AO76" i="64" s="1"/>
  <c r="CL76" i="64"/>
  <c r="CS76" i="64" s="1"/>
  <c r="I65" i="65"/>
  <c r="AG68" i="64"/>
  <c r="AN68" i="64" s="1"/>
  <c r="CK68" i="64"/>
  <c r="CR68" i="64" s="1"/>
  <c r="CK103" i="64"/>
  <c r="CR103" i="64" s="1"/>
  <c r="AG103" i="64"/>
  <c r="AN103" i="64" s="1"/>
  <c r="I100" i="65"/>
  <c r="CJ14" i="64"/>
  <c r="CQ14" i="64" s="1"/>
  <c r="H11" i="65"/>
  <c r="Y11" i="65" s="1"/>
  <c r="AF14" i="64"/>
  <c r="AM14" i="64" s="1"/>
  <c r="I20" i="65"/>
  <c r="AG23" i="64"/>
  <c r="AN23" i="64" s="1"/>
  <c r="CK23" i="64"/>
  <c r="CR23" i="64" s="1"/>
  <c r="J61" i="65"/>
  <c r="CL64" i="64"/>
  <c r="CS64" i="64" s="1"/>
  <c r="Q61" i="62"/>
  <c r="AH64" i="64"/>
  <c r="AO64" i="64" s="1"/>
  <c r="J62" i="65"/>
  <c r="AH65" i="64"/>
  <c r="AO65" i="64" s="1"/>
  <c r="CL65" i="64"/>
  <c r="CS65" i="64" s="1"/>
  <c r="Q62" i="62"/>
  <c r="CN57" i="64"/>
  <c r="CU57" i="64" s="1"/>
  <c r="L54" i="65"/>
  <c r="AJ57" i="64"/>
  <c r="AQ57" i="64" s="1"/>
  <c r="AJ32" i="64"/>
  <c r="AQ32" i="64" s="1"/>
  <c r="CN32" i="64"/>
  <c r="CU32" i="64" s="1"/>
  <c r="L29" i="65"/>
  <c r="AI75" i="64"/>
  <c r="AP75" i="64" s="1"/>
  <c r="CM75" i="64"/>
  <c r="CT75" i="64" s="1"/>
  <c r="K72" i="65"/>
  <c r="L19" i="65"/>
  <c r="CN22" i="64"/>
  <c r="CU22" i="64" s="1"/>
  <c r="AJ22" i="64"/>
  <c r="AQ22" i="64" s="1"/>
  <c r="AI67" i="64"/>
  <c r="AP67" i="64" s="1"/>
  <c r="K64" i="65"/>
  <c r="CM67" i="64"/>
  <c r="CT67" i="64" s="1"/>
  <c r="K75" i="65"/>
  <c r="AI78" i="64"/>
  <c r="AP78" i="64" s="1"/>
  <c r="CM78" i="64"/>
  <c r="CT78" i="64" s="1"/>
  <c r="CK33" i="64"/>
  <c r="CR33" i="64" s="1"/>
  <c r="I30" i="65"/>
  <c r="AG33" i="64"/>
  <c r="AN33" i="64" s="1"/>
  <c r="CM91" i="64"/>
  <c r="CT91" i="64" s="1"/>
  <c r="AI91" i="64"/>
  <c r="AP91" i="64" s="1"/>
  <c r="K88" i="65"/>
  <c r="K10" i="65"/>
  <c r="CM13" i="64"/>
  <c r="CT13" i="64" s="1"/>
  <c r="AI13" i="64"/>
  <c r="AP13" i="64" s="1"/>
  <c r="AH25" i="64"/>
  <c r="AO25" i="64" s="1"/>
  <c r="Q22" i="62"/>
  <c r="CL25" i="64"/>
  <c r="CS25" i="64" s="1"/>
  <c r="J22" i="65"/>
  <c r="Q78" i="62"/>
  <c r="AH81" i="64"/>
  <c r="AO81" i="64" s="1"/>
  <c r="J78" i="65"/>
  <c r="CL81" i="64"/>
  <c r="CS81" i="64" s="1"/>
  <c r="Q79" i="62"/>
  <c r="AH82" i="64"/>
  <c r="AO82" i="64" s="1"/>
  <c r="J79" i="65"/>
  <c r="CL82" i="64"/>
  <c r="CS82" i="64" s="1"/>
  <c r="AF39" i="64"/>
  <c r="AM39" i="64" s="1"/>
  <c r="H36" i="65"/>
  <c r="Y36" i="65" s="1"/>
  <c r="CJ39" i="64"/>
  <c r="CQ39" i="64" s="1"/>
  <c r="H6" i="65"/>
  <c r="Y6" i="65" s="1"/>
  <c r="AF9" i="64"/>
  <c r="AM9" i="64" s="1"/>
  <c r="CJ9" i="64"/>
  <c r="CQ9" i="64" s="1"/>
  <c r="CL72" i="64"/>
  <c r="CS72" i="64" s="1"/>
  <c r="AH72" i="64"/>
  <c r="AO72" i="64" s="1"/>
  <c r="J69" i="65"/>
  <c r="Q69" i="62"/>
  <c r="L98" i="65"/>
  <c r="CN101" i="64"/>
  <c r="CU101" i="64" s="1"/>
  <c r="AJ101" i="64"/>
  <c r="AQ101" i="64" s="1"/>
  <c r="CM61" i="64"/>
  <c r="CT61" i="64" s="1"/>
  <c r="K58" i="65"/>
  <c r="AI61" i="64"/>
  <c r="AP61" i="64" s="1"/>
  <c r="K5" i="65"/>
  <c r="CM8" i="64"/>
  <c r="CT8" i="64" s="1"/>
  <c r="AI8" i="64"/>
  <c r="AP8" i="64" s="1"/>
  <c r="AF56" i="64"/>
  <c r="AM56" i="64" s="1"/>
  <c r="CJ56" i="64"/>
  <c r="CQ56" i="64" s="1"/>
  <c r="H53" i="65"/>
  <c r="Y53" i="65" s="1"/>
  <c r="H43" i="65"/>
  <c r="Y43" i="65" s="1"/>
  <c r="CJ46" i="64"/>
  <c r="CQ46" i="64" s="1"/>
  <c r="AF46" i="64"/>
  <c r="AM46" i="64" s="1"/>
  <c r="H51" i="65"/>
  <c r="Y51" i="65" s="1"/>
  <c r="CJ54" i="64"/>
  <c r="CQ54" i="64" s="1"/>
  <c r="AF54" i="64"/>
  <c r="AM54" i="64" s="1"/>
  <c r="CN76" i="64"/>
  <c r="CU76" i="64" s="1"/>
  <c r="AJ76" i="64"/>
  <c r="AQ76" i="64" s="1"/>
  <c r="L73" i="65"/>
  <c r="CK106" i="64"/>
  <c r="CR106" i="64" s="1"/>
  <c r="I103" i="65"/>
  <c r="AG106" i="64"/>
  <c r="AN106" i="64" s="1"/>
  <c r="J81" i="65"/>
  <c r="Q81" i="62"/>
  <c r="CL84" i="64"/>
  <c r="CS84" i="64" s="1"/>
  <c r="AH84" i="64"/>
  <c r="AO84" i="64" s="1"/>
  <c r="CN9" i="64"/>
  <c r="CU9" i="64" s="1"/>
  <c r="AJ9" i="64"/>
  <c r="AQ9" i="64" s="1"/>
  <c r="L6" i="65"/>
  <c r="L92" i="65"/>
  <c r="AJ95" i="64"/>
  <c r="AQ95" i="64" s="1"/>
  <c r="CN95" i="64"/>
  <c r="CU95" i="64" s="1"/>
  <c r="AJ87" i="64"/>
  <c r="AQ87" i="64" s="1"/>
  <c r="CN87" i="64"/>
  <c r="CU87" i="64" s="1"/>
  <c r="L84" i="65"/>
  <c r="I33" i="65"/>
  <c r="AG36" i="64"/>
  <c r="AN36" i="64" s="1"/>
  <c r="CK36" i="64"/>
  <c r="CR36" i="64" s="1"/>
  <c r="AJ75" i="64"/>
  <c r="AQ75" i="64" s="1"/>
  <c r="L72" i="65"/>
  <c r="CN75" i="64"/>
  <c r="CU75" i="64" s="1"/>
  <c r="J9" i="65"/>
  <c r="AH12" i="64"/>
  <c r="AO12" i="64" s="1"/>
  <c r="CL12" i="64"/>
  <c r="CS12" i="64" s="1"/>
  <c r="Q9" i="62"/>
  <c r="CK54" i="64"/>
  <c r="CR54" i="64" s="1"/>
  <c r="AG54" i="64"/>
  <c r="AN54" i="64" s="1"/>
  <c r="I51" i="65"/>
  <c r="CL105" i="64"/>
  <c r="CS105" i="64" s="1"/>
  <c r="Q102" i="62"/>
  <c r="AH105" i="64"/>
  <c r="AO105" i="64" s="1"/>
  <c r="J102" i="65"/>
  <c r="CK60" i="64"/>
  <c r="CR60" i="64" s="1"/>
  <c r="AG60" i="64"/>
  <c r="AN60" i="64" s="1"/>
  <c r="I57" i="65"/>
  <c r="CN43" i="64"/>
  <c r="CU43" i="64" s="1"/>
  <c r="AJ43" i="64"/>
  <c r="AQ43" i="64" s="1"/>
  <c r="L40" i="65"/>
  <c r="CL103" i="64"/>
  <c r="CS103" i="64" s="1"/>
  <c r="AH103" i="64"/>
  <c r="AO103" i="64" s="1"/>
  <c r="Q100" i="62"/>
  <c r="J100" i="65"/>
  <c r="AH95" i="64"/>
  <c r="AO95" i="64" s="1"/>
  <c r="J92" i="65"/>
  <c r="Q92" i="62"/>
  <c r="CL95" i="64"/>
  <c r="CS95" i="64" s="1"/>
  <c r="CK89" i="64"/>
  <c r="CR89" i="64" s="1"/>
  <c r="I86" i="65"/>
  <c r="AG89" i="64"/>
  <c r="AN89" i="64" s="1"/>
  <c r="CK24" i="64"/>
  <c r="CR24" i="64" s="1"/>
  <c r="I21" i="65"/>
  <c r="AG24" i="64"/>
  <c r="AN24" i="64" s="1"/>
  <c r="AI97" i="64"/>
  <c r="AP97" i="64" s="1"/>
  <c r="K94" i="65"/>
  <c r="CM97" i="64"/>
  <c r="CT97" i="64" s="1"/>
  <c r="AJ91" i="64"/>
  <c r="AQ91" i="64" s="1"/>
  <c r="L88" i="65"/>
  <c r="CN91" i="64"/>
  <c r="CU91" i="64" s="1"/>
  <c r="CJ104" i="64"/>
  <c r="CQ104" i="64" s="1"/>
  <c r="AF104" i="64"/>
  <c r="AM104" i="64" s="1"/>
  <c r="H101" i="65"/>
  <c r="Y101" i="65" s="1"/>
  <c r="CN106" i="64"/>
  <c r="CU106" i="64" s="1"/>
  <c r="L103" i="65"/>
  <c r="AJ106" i="64"/>
  <c r="AQ106" i="64" s="1"/>
  <c r="H71" i="65"/>
  <c r="Y71" i="65" s="1"/>
  <c r="CJ74" i="64"/>
  <c r="CQ74" i="64" s="1"/>
  <c r="AF74" i="64"/>
  <c r="AM74" i="64" s="1"/>
  <c r="AG83" i="64"/>
  <c r="AN83" i="64" s="1"/>
  <c r="I80" i="65"/>
  <c r="CK83" i="64"/>
  <c r="CR83" i="64" s="1"/>
  <c r="L48" i="65"/>
  <c r="CN51" i="64"/>
  <c r="CU51" i="64" s="1"/>
  <c r="AJ51" i="64"/>
  <c r="AQ51" i="64" s="1"/>
  <c r="CK47" i="64"/>
  <c r="CR47" i="64" s="1"/>
  <c r="I44" i="65"/>
  <c r="AG47" i="64"/>
  <c r="AN47" i="64" s="1"/>
  <c r="J101" i="65"/>
  <c r="CL104" i="64"/>
  <c r="CS104" i="64" s="1"/>
  <c r="AH104" i="64"/>
  <c r="AO104" i="64" s="1"/>
  <c r="Q101" i="62"/>
  <c r="CM31" i="64"/>
  <c r="CT31" i="64" s="1"/>
  <c r="AI31" i="64"/>
  <c r="AP31" i="64" s="1"/>
  <c r="K28" i="65"/>
  <c r="AJ86" i="64"/>
  <c r="AQ86" i="64" s="1"/>
  <c r="CN86" i="64"/>
  <c r="CU86" i="64" s="1"/>
  <c r="L83" i="65"/>
  <c r="CK21" i="64"/>
  <c r="CR21" i="64" s="1"/>
  <c r="AG21" i="64"/>
  <c r="AN21" i="64" s="1"/>
  <c r="I18" i="65"/>
  <c r="H102" i="65"/>
  <c r="Y102" i="65" s="1"/>
  <c r="CJ105" i="64"/>
  <c r="CQ105" i="64" s="1"/>
  <c r="AF105" i="64"/>
  <c r="AM105" i="64" s="1"/>
  <c r="CJ81" i="64"/>
  <c r="CQ81" i="64" s="1"/>
  <c r="AF81" i="64"/>
  <c r="AM81" i="64" s="1"/>
  <c r="H78" i="65"/>
  <c r="Y78" i="65" s="1"/>
  <c r="L22" i="65"/>
  <c r="CN25" i="64"/>
  <c r="CU25" i="64" s="1"/>
  <c r="AJ25" i="64"/>
  <c r="AQ25" i="64" s="1"/>
  <c r="I99" i="65"/>
  <c r="CK102" i="64"/>
  <c r="CR102" i="64" s="1"/>
  <c r="AG102" i="64"/>
  <c r="AN102" i="64" s="1"/>
  <c r="AF106" i="64"/>
  <c r="AM106" i="64" s="1"/>
  <c r="CJ106" i="64"/>
  <c r="CQ106" i="64" s="1"/>
  <c r="H103" i="65"/>
  <c r="Y103" i="65" s="1"/>
  <c r="AF72" i="64"/>
  <c r="AM72" i="64" s="1"/>
  <c r="H69" i="65"/>
  <c r="Y69" i="65" s="1"/>
  <c r="CJ72" i="64"/>
  <c r="CQ72" i="64" s="1"/>
  <c r="AG26" i="64"/>
  <c r="AN26" i="64" s="1"/>
  <c r="I23" i="65"/>
  <c r="CK26" i="64"/>
  <c r="CR26" i="64" s="1"/>
  <c r="CK41" i="64"/>
  <c r="CR41" i="64" s="1"/>
  <c r="AG41" i="64"/>
  <c r="AN41" i="64" s="1"/>
  <c r="I38" i="65"/>
  <c r="L24" i="65"/>
  <c r="AJ27" i="64"/>
  <c r="AQ27" i="64" s="1"/>
  <c r="CN27" i="64"/>
  <c r="CU27" i="64" s="1"/>
  <c r="CN8" i="64"/>
  <c r="CU8" i="64" s="1"/>
  <c r="L5" i="65"/>
  <c r="AJ8" i="64"/>
  <c r="AQ8" i="64" s="1"/>
  <c r="I47" i="65"/>
  <c r="CK50" i="64"/>
  <c r="CR50" i="64" s="1"/>
  <c r="AG50" i="64"/>
  <c r="AN50" i="64" s="1"/>
  <c r="CL21" i="64"/>
  <c r="CS21" i="64" s="1"/>
  <c r="AH21" i="64"/>
  <c r="AO21" i="64" s="1"/>
  <c r="J18" i="65"/>
  <c r="Q18" i="62"/>
  <c r="J80" i="65"/>
  <c r="CL83" i="64"/>
  <c r="CS83" i="64" s="1"/>
  <c r="Q80" i="62"/>
  <c r="AH83" i="64"/>
  <c r="AO83" i="64" s="1"/>
  <c r="AG63" i="64"/>
  <c r="AN63" i="64" s="1"/>
  <c r="I60" i="65"/>
  <c r="CK63" i="64"/>
  <c r="CR63" i="64" s="1"/>
  <c r="AH43" i="64"/>
  <c r="AO43" i="64" s="1"/>
  <c r="Q40" i="62"/>
  <c r="CL43" i="64"/>
  <c r="CS43" i="64" s="1"/>
  <c r="J40" i="65"/>
  <c r="AI37" i="64"/>
  <c r="AP37" i="64" s="1"/>
  <c r="CM37" i="64"/>
  <c r="CT37" i="64" s="1"/>
  <c r="K34" i="65"/>
  <c r="AG84" i="64"/>
  <c r="AN84" i="64" s="1"/>
  <c r="CK84" i="64"/>
  <c r="CR84" i="64" s="1"/>
  <c r="I81" i="65"/>
  <c r="AG12" i="64"/>
  <c r="AN12" i="64" s="1"/>
  <c r="CK12" i="64"/>
  <c r="CR12" i="64" s="1"/>
  <c r="I9" i="65"/>
  <c r="CL53" i="64"/>
  <c r="CS53" i="64" s="1"/>
  <c r="J50" i="65"/>
  <c r="Q50" i="62"/>
  <c r="AH53" i="64"/>
  <c r="AO53" i="64" s="1"/>
  <c r="H49" i="65"/>
  <c r="Y49" i="65" s="1"/>
  <c r="AF52" i="64"/>
  <c r="AM52" i="64" s="1"/>
  <c r="CJ52" i="64"/>
  <c r="CQ52" i="64" s="1"/>
  <c r="AJ70" i="64"/>
  <c r="AQ70" i="64" s="1"/>
  <c r="CN70" i="64"/>
  <c r="CU70" i="64" s="1"/>
  <c r="L67" i="65"/>
  <c r="J68" i="65"/>
  <c r="AH71" i="64"/>
  <c r="AO71" i="64" s="1"/>
  <c r="Q68" i="62"/>
  <c r="CL71" i="64"/>
  <c r="CS71" i="64" s="1"/>
  <c r="J96" i="65"/>
  <c r="CL99" i="64"/>
  <c r="CS99" i="64" s="1"/>
  <c r="Q96" i="62"/>
  <c r="AH99" i="64"/>
  <c r="AO99" i="64" s="1"/>
  <c r="L10" i="65"/>
  <c r="AJ13" i="64"/>
  <c r="AQ13" i="64" s="1"/>
  <c r="CN13" i="64"/>
  <c r="CU13" i="64" s="1"/>
  <c r="CN55" i="64"/>
  <c r="CU55" i="64" s="1"/>
  <c r="L52" i="65"/>
  <c r="AJ55" i="64"/>
  <c r="AQ55" i="64" s="1"/>
  <c r="AJ21" i="64"/>
  <c r="AQ21" i="64" s="1"/>
  <c r="CN21" i="64"/>
  <c r="CU21" i="64" s="1"/>
  <c r="L18" i="65"/>
  <c r="CJ75" i="64"/>
  <c r="CQ75" i="64" s="1"/>
  <c r="H72" i="65"/>
  <c r="Y72" i="65" s="1"/>
  <c r="AF75" i="64"/>
  <c r="AM75" i="64" s="1"/>
  <c r="I96" i="65"/>
  <c r="AG99" i="64"/>
  <c r="AN99" i="64" s="1"/>
  <c r="CK99" i="64"/>
  <c r="CR99" i="64" s="1"/>
  <c r="CM88" i="64"/>
  <c r="CT88" i="64" s="1"/>
  <c r="K85" i="65"/>
  <c r="AI88" i="64"/>
  <c r="AP88" i="64" s="1"/>
  <c r="CM42" i="64"/>
  <c r="CT42" i="64" s="1"/>
  <c r="K39" i="65"/>
  <c r="AI42" i="64"/>
  <c r="AP42" i="64" s="1"/>
  <c r="AF10" i="64"/>
  <c r="AM10" i="64" s="1"/>
  <c r="H7" i="65"/>
  <c r="Y7" i="65" s="1"/>
  <c r="CJ10" i="64"/>
  <c r="CQ10" i="64" s="1"/>
  <c r="CN88" i="64"/>
  <c r="CU88" i="64" s="1"/>
  <c r="AJ88" i="64"/>
  <c r="AQ88" i="64" s="1"/>
  <c r="L85" i="65"/>
  <c r="L100" i="65"/>
  <c r="CN103" i="64"/>
  <c r="CU103" i="64" s="1"/>
  <c r="AJ103" i="64"/>
  <c r="AQ103" i="64" s="1"/>
  <c r="AG43" i="64"/>
  <c r="AN43" i="64" s="1"/>
  <c r="CK43" i="64"/>
  <c r="CR43" i="64" s="1"/>
  <c r="I40" i="65"/>
  <c r="J52" i="65"/>
  <c r="AH55" i="64"/>
  <c r="AO55" i="64" s="1"/>
  <c r="CL55" i="64"/>
  <c r="CS55" i="64" s="1"/>
  <c r="Q52" i="62"/>
  <c r="J95" i="65"/>
  <c r="CL98" i="64"/>
  <c r="CS98" i="64" s="1"/>
  <c r="Q95" i="62"/>
  <c r="AH98" i="64"/>
  <c r="AO98" i="64" s="1"/>
  <c r="CN42" i="64"/>
  <c r="CU42" i="64" s="1"/>
  <c r="L39" i="65"/>
  <c r="AJ42" i="64"/>
  <c r="AQ42" i="64" s="1"/>
  <c r="Q89" i="62"/>
  <c r="J89" i="65"/>
  <c r="AH92" i="64"/>
  <c r="AO92" i="64" s="1"/>
  <c r="CL92" i="64"/>
  <c r="CS92" i="64" s="1"/>
  <c r="K82" i="65"/>
  <c r="CM85" i="64"/>
  <c r="CT85" i="64" s="1"/>
  <c r="AI85" i="64"/>
  <c r="AP85" i="64" s="1"/>
  <c r="CK77" i="64"/>
  <c r="CR77" i="64" s="1"/>
  <c r="I74" i="65"/>
  <c r="AG77" i="64"/>
  <c r="AN77" i="64" s="1"/>
  <c r="CL13" i="64"/>
  <c r="CS13" i="64" s="1"/>
  <c r="J10" i="65"/>
  <c r="Q10" i="62"/>
  <c r="AH13" i="64"/>
  <c r="AO13" i="64" s="1"/>
  <c r="CK15" i="64"/>
  <c r="CR15" i="64" s="1"/>
  <c r="I12" i="65"/>
  <c r="AG15" i="64"/>
  <c r="AN15" i="64" s="1"/>
  <c r="CL51" i="64"/>
  <c r="CS51" i="64" s="1"/>
  <c r="Q48" i="62"/>
  <c r="J48" i="65"/>
  <c r="AH51" i="64"/>
  <c r="AO51" i="64" s="1"/>
  <c r="CM106" i="64"/>
  <c r="CT106" i="64" s="1"/>
  <c r="K103" i="65"/>
  <c r="AI106" i="64"/>
  <c r="AP106" i="64" s="1"/>
  <c r="I95" i="65"/>
  <c r="CK98" i="64"/>
  <c r="CR98" i="64" s="1"/>
  <c r="AG98" i="64"/>
  <c r="AN98" i="64" s="1"/>
  <c r="I27" i="65"/>
  <c r="CK30" i="64"/>
  <c r="CR30" i="64" s="1"/>
  <c r="AG30" i="64"/>
  <c r="AN30" i="64" s="1"/>
  <c r="CN40" i="64"/>
  <c r="CU40" i="64" s="1"/>
  <c r="AJ40" i="64"/>
  <c r="AQ40" i="64" s="1"/>
  <c r="L37" i="65"/>
  <c r="CM39" i="64"/>
  <c r="CT39" i="64" s="1"/>
  <c r="K36" i="65"/>
  <c r="AI39" i="64"/>
  <c r="AP39" i="64" s="1"/>
  <c r="AG18" i="64"/>
  <c r="AN18" i="64" s="1"/>
  <c r="I15" i="65"/>
  <c r="CK18" i="64"/>
  <c r="CR18" i="64" s="1"/>
  <c r="K96" i="65"/>
  <c r="CM99" i="64"/>
  <c r="CT99" i="64" s="1"/>
  <c r="AI99" i="64"/>
  <c r="AP99" i="64" s="1"/>
  <c r="CK27" i="64"/>
  <c r="CR27" i="64" s="1"/>
  <c r="I24" i="65"/>
  <c r="AG27" i="64"/>
  <c r="AN27" i="64" s="1"/>
  <c r="AH57" i="64"/>
  <c r="AO57" i="64" s="1"/>
  <c r="CL57" i="64"/>
  <c r="CS57" i="64" s="1"/>
  <c r="Q54" i="62"/>
  <c r="J54" i="65"/>
  <c r="AF73" i="64"/>
  <c r="AM73" i="64" s="1"/>
  <c r="CJ73" i="64"/>
  <c r="CQ73" i="64" s="1"/>
  <c r="H70" i="65"/>
  <c r="Y70" i="65" s="1"/>
  <c r="CK52" i="64"/>
  <c r="CR52" i="64" s="1"/>
  <c r="I49" i="65"/>
  <c r="AG52" i="64"/>
  <c r="AN52" i="64" s="1"/>
  <c r="I72" i="65"/>
  <c r="AG75" i="64"/>
  <c r="AN75" i="64" s="1"/>
  <c r="CK75" i="64"/>
  <c r="CR75" i="64" s="1"/>
  <c r="CL85" i="64"/>
  <c r="CS85" i="64" s="1"/>
  <c r="J82" i="65"/>
  <c r="AH85" i="64"/>
  <c r="AO85" i="64" s="1"/>
  <c r="Q82" i="62"/>
  <c r="CM93" i="64"/>
  <c r="CT93" i="64" s="1"/>
  <c r="AI93" i="64"/>
  <c r="AP93" i="64" s="1"/>
  <c r="K90" i="65"/>
  <c r="K38" i="65"/>
  <c r="AI41" i="64"/>
  <c r="AP41" i="64" s="1"/>
  <c r="CM41" i="64"/>
  <c r="CT41" i="64" s="1"/>
  <c r="CN100" i="64"/>
  <c r="CU100" i="64" s="1"/>
  <c r="AJ100" i="64"/>
  <c r="AQ100" i="64" s="1"/>
  <c r="L97" i="65"/>
  <c r="AH20" i="64"/>
  <c r="AO20" i="64" s="1"/>
  <c r="Q17" i="62"/>
  <c r="CL20" i="64"/>
  <c r="CS20" i="64" s="1"/>
  <c r="J17" i="65"/>
  <c r="CK46" i="64"/>
  <c r="CR46" i="64" s="1"/>
  <c r="I43" i="65"/>
  <c r="AG46" i="64"/>
  <c r="AN46" i="64" s="1"/>
  <c r="AG44" i="64"/>
  <c r="AN44" i="64" s="1"/>
  <c r="I41" i="65"/>
  <c r="CK44" i="64"/>
  <c r="CR44" i="64" s="1"/>
  <c r="Q27" i="62"/>
  <c r="CL30" i="64"/>
  <c r="CS30" i="64" s="1"/>
  <c r="J27" i="65"/>
  <c r="AH30" i="64"/>
  <c r="AO30" i="64" s="1"/>
  <c r="CK25" i="64"/>
  <c r="CR25" i="64" s="1"/>
  <c r="I22" i="65"/>
  <c r="AG25" i="64"/>
  <c r="AN25" i="64" s="1"/>
  <c r="AG61" i="64"/>
  <c r="AN61" i="64" s="1"/>
  <c r="I58" i="65"/>
  <c r="CK61" i="64"/>
  <c r="CR61" i="64" s="1"/>
  <c r="AJ84" i="64"/>
  <c r="AQ84" i="64" s="1"/>
  <c r="CN84" i="64"/>
  <c r="CU84" i="64" s="1"/>
  <c r="L81" i="65"/>
  <c r="AH47" i="64"/>
  <c r="AO47" i="64" s="1"/>
  <c r="J44" i="65"/>
  <c r="CL47" i="64"/>
  <c r="CS47" i="64" s="1"/>
  <c r="Q44" i="62"/>
  <c r="AJ26" i="64"/>
  <c r="AQ26" i="64" s="1"/>
  <c r="CN26" i="64"/>
  <c r="CU26" i="64" s="1"/>
  <c r="L23" i="65"/>
  <c r="AG48" i="64"/>
  <c r="AN48" i="64" s="1"/>
  <c r="I45" i="65"/>
  <c r="CK48" i="64"/>
  <c r="CR48" i="64" s="1"/>
  <c r="I70" i="65"/>
  <c r="CK73" i="64"/>
  <c r="CR73" i="64" s="1"/>
  <c r="AG73" i="64"/>
  <c r="AN73" i="64" s="1"/>
  <c r="H25" i="65"/>
  <c r="Y25" i="65" s="1"/>
  <c r="AF28" i="64"/>
  <c r="AM28" i="64" s="1"/>
  <c r="CJ28" i="64"/>
  <c r="CQ28" i="64" s="1"/>
  <c r="CJ62" i="64"/>
  <c r="CQ62" i="64" s="1"/>
  <c r="H59" i="65"/>
  <c r="Y59" i="65" s="1"/>
  <c r="AF62" i="64"/>
  <c r="AM62" i="64" s="1"/>
  <c r="J76" i="65"/>
  <c r="CL79" i="64"/>
  <c r="CS79" i="64" s="1"/>
  <c r="AH79" i="64"/>
  <c r="AO79" i="64" s="1"/>
  <c r="Q76" i="62"/>
  <c r="AF85" i="64"/>
  <c r="AM85" i="64" s="1"/>
  <c r="H82" i="65"/>
  <c r="Y82" i="65" s="1"/>
  <c r="CJ85" i="64"/>
  <c r="CQ85" i="64" s="1"/>
  <c r="K83" i="65"/>
  <c r="CM86" i="64"/>
  <c r="CT86" i="64" s="1"/>
  <c r="AI86" i="64"/>
  <c r="AP86" i="64" s="1"/>
  <c r="AF17" i="64"/>
  <c r="AM17" i="64" s="1"/>
  <c r="CJ17" i="64"/>
  <c r="CQ17" i="64" s="1"/>
  <c r="H14" i="65"/>
  <c r="Y14" i="65" s="1"/>
  <c r="AJ83" i="64"/>
  <c r="AQ83" i="64" s="1"/>
  <c r="CN83" i="64"/>
  <c r="CU83" i="64" s="1"/>
  <c r="L80" i="65"/>
  <c r="AH91" i="64"/>
  <c r="AO91" i="64" s="1"/>
  <c r="Q88" i="62"/>
  <c r="CL91" i="64"/>
  <c r="CS91" i="64" s="1"/>
  <c r="J88" i="65"/>
  <c r="K31" i="65"/>
  <c r="CM34" i="64"/>
  <c r="CT34" i="64" s="1"/>
  <c r="AI34" i="64"/>
  <c r="AP34" i="64" s="1"/>
  <c r="AI43" i="64"/>
  <c r="AP43" i="64" s="1"/>
  <c r="K40" i="65"/>
  <c r="CM43" i="64"/>
  <c r="CT43" i="64" s="1"/>
  <c r="CL15" i="64"/>
  <c r="CS15" i="64" s="1"/>
  <c r="Q12" i="62"/>
  <c r="J12" i="65"/>
  <c r="AH15" i="64"/>
  <c r="AO15" i="64" s="1"/>
  <c r="F56" i="64" l="1"/>
  <c r="D67" i="64"/>
  <c r="D37" i="64"/>
  <c r="D32" i="64"/>
  <c r="Y29" i="66" s="1"/>
  <c r="G47" i="64"/>
  <c r="G116" i="64"/>
  <c r="AB113" i="66" s="1"/>
  <c r="G159" i="64"/>
  <c r="D149" i="64"/>
  <c r="I149" i="64" s="1"/>
  <c r="F157" i="64"/>
  <c r="K157" i="64" s="1"/>
  <c r="G164" i="64"/>
  <c r="D116" i="64"/>
  <c r="I116" i="64" s="1"/>
  <c r="F149" i="64"/>
  <c r="E143" i="64"/>
  <c r="E144" i="64"/>
  <c r="J144" i="64" s="1"/>
  <c r="G150" i="64"/>
  <c r="G111" i="64"/>
  <c r="L111" i="64" s="1"/>
  <c r="E146" i="64"/>
  <c r="J146" i="64" s="1"/>
  <c r="D140" i="64"/>
  <c r="Y137" i="66" s="1"/>
  <c r="E124" i="64"/>
  <c r="F155" i="64"/>
  <c r="K155" i="64" s="1"/>
  <c r="G134" i="64"/>
  <c r="L134" i="64" s="1"/>
  <c r="D144" i="64"/>
  <c r="E152" i="64"/>
  <c r="J152" i="64" s="1"/>
  <c r="G163" i="64"/>
  <c r="D137" i="64"/>
  <c r="G85" i="64"/>
  <c r="L85" i="64" s="1"/>
  <c r="C30" i="64"/>
  <c r="F63" i="64"/>
  <c r="AA60" i="66" s="1"/>
  <c r="F46" i="64"/>
  <c r="D52" i="64"/>
  <c r="G8" i="64"/>
  <c r="G156" i="64"/>
  <c r="D160" i="64"/>
  <c r="I160" i="64" s="1"/>
  <c r="G113" i="64"/>
  <c r="D125" i="64"/>
  <c r="Y122" i="66" s="1"/>
  <c r="F130" i="64"/>
  <c r="G142" i="64"/>
  <c r="D134" i="64"/>
  <c r="I134" i="64" s="1"/>
  <c r="E116" i="64"/>
  <c r="E125" i="64"/>
  <c r="J125" i="64" s="1"/>
  <c r="G143" i="64"/>
  <c r="AB140" i="66" s="1"/>
  <c r="D143" i="64"/>
  <c r="I143" i="64" s="1"/>
  <c r="G162" i="64"/>
  <c r="D158" i="64"/>
  <c r="G160" i="64"/>
  <c r="L160" i="64" s="1"/>
  <c r="D114" i="64"/>
  <c r="F141" i="64"/>
  <c r="K141" i="64" s="1"/>
  <c r="E156" i="64"/>
  <c r="F120" i="64"/>
  <c r="F34" i="64"/>
  <c r="G9" i="64"/>
  <c r="C54" i="64"/>
  <c r="X51" i="66" s="1"/>
  <c r="E32" i="64"/>
  <c r="C22" i="64"/>
  <c r="N22" i="64" s="1"/>
  <c r="G31" i="64"/>
  <c r="F79" i="64"/>
  <c r="F64" i="64"/>
  <c r="AA61" i="66" s="1"/>
  <c r="D59" i="64"/>
  <c r="F119" i="64"/>
  <c r="AA116" i="66" s="1"/>
  <c r="F123" i="64"/>
  <c r="F143" i="64"/>
  <c r="E137" i="64"/>
  <c r="J137" i="64" s="1"/>
  <c r="E145" i="64"/>
  <c r="G148" i="64"/>
  <c r="L148" i="64" s="1"/>
  <c r="E140" i="64"/>
  <c r="Z137" i="66" s="1"/>
  <c r="E154" i="64"/>
  <c r="Z151" i="66" s="1"/>
  <c r="F159" i="64"/>
  <c r="D159" i="64"/>
  <c r="E108" i="64"/>
  <c r="J108" i="64" s="1"/>
  <c r="D109" i="64"/>
  <c r="D128" i="64"/>
  <c r="Y125" i="66" s="1"/>
  <c r="F108" i="64"/>
  <c r="F156" i="64"/>
  <c r="E136" i="64"/>
  <c r="J136" i="64" s="1"/>
  <c r="E30" i="64"/>
  <c r="F42" i="64"/>
  <c r="K42" i="64" s="1"/>
  <c r="E167" i="64"/>
  <c r="Z164" i="66" s="1"/>
  <c r="E8" i="64"/>
  <c r="E59" i="64"/>
  <c r="D151" i="64"/>
  <c r="I151" i="64" s="1"/>
  <c r="F142" i="64"/>
  <c r="K142" i="64" s="1"/>
  <c r="D152" i="64"/>
  <c r="Y149" i="66" s="1"/>
  <c r="D118" i="64"/>
  <c r="Y115" i="66" s="1"/>
  <c r="D156" i="64"/>
  <c r="G145" i="64"/>
  <c r="AB142" i="66" s="1"/>
  <c r="D135" i="64"/>
  <c r="I135" i="64" s="1"/>
  <c r="F128" i="64"/>
  <c r="F165" i="64"/>
  <c r="K165" i="64" s="1"/>
  <c r="E162" i="64"/>
  <c r="J162" i="64" s="1"/>
  <c r="F51" i="64"/>
  <c r="D101" i="64"/>
  <c r="D14" i="64"/>
  <c r="F74" i="64"/>
  <c r="K74" i="64" s="1"/>
  <c r="C21" i="64"/>
  <c r="G36" i="64"/>
  <c r="L36" i="64" s="1"/>
  <c r="D44" i="64"/>
  <c r="D63" i="64"/>
  <c r="F8" i="64"/>
  <c r="AA5" i="66" s="1"/>
  <c r="G65" i="64"/>
  <c r="G23" i="64"/>
  <c r="AB20" i="66" s="1"/>
  <c r="D17" i="64"/>
  <c r="C11" i="64"/>
  <c r="E148" i="64"/>
  <c r="D15" i="64"/>
  <c r="E64" i="64"/>
  <c r="Z61" i="66" s="1"/>
  <c r="F80" i="64"/>
  <c r="D131" i="64"/>
  <c r="Y128" i="66" s="1"/>
  <c r="F148" i="64"/>
  <c r="G141" i="64"/>
  <c r="D148" i="64"/>
  <c r="Y145" i="66" s="1"/>
  <c r="G139" i="64"/>
  <c r="I118" i="64"/>
  <c r="L145" i="64"/>
  <c r="J126" i="64"/>
  <c r="Z123" i="66"/>
  <c r="L128" i="64"/>
  <c r="AB125" i="66"/>
  <c r="J114" i="64"/>
  <c r="Z111" i="66"/>
  <c r="F70" i="64"/>
  <c r="F47" i="64"/>
  <c r="K47" i="64" s="1"/>
  <c r="Y148" i="66"/>
  <c r="J141" i="64"/>
  <c r="Z138" i="66"/>
  <c r="F67" i="64"/>
  <c r="E41" i="64"/>
  <c r="J41" i="64" s="1"/>
  <c r="L116" i="64"/>
  <c r="L159" i="64"/>
  <c r="AB156" i="66"/>
  <c r="Y146" i="66"/>
  <c r="AA154" i="66"/>
  <c r="L164" i="64"/>
  <c r="AB161" i="66"/>
  <c r="K149" i="64"/>
  <c r="AA146" i="66"/>
  <c r="J143" i="64"/>
  <c r="Z140" i="66"/>
  <c r="Z141" i="66"/>
  <c r="L150" i="64"/>
  <c r="AB147" i="66"/>
  <c r="I140" i="64"/>
  <c r="J124" i="64"/>
  <c r="Z121" i="66"/>
  <c r="AA152" i="66"/>
  <c r="AB131" i="66"/>
  <c r="I144" i="64"/>
  <c r="Y141" i="66"/>
  <c r="L163" i="64"/>
  <c r="AB160" i="66"/>
  <c r="I137" i="64"/>
  <c r="Y134" i="66"/>
  <c r="AA139" i="66"/>
  <c r="K134" i="64"/>
  <c r="AA131" i="66"/>
  <c r="E71" i="64"/>
  <c r="L119" i="64"/>
  <c r="AB116" i="66"/>
  <c r="L123" i="64"/>
  <c r="AB120" i="66"/>
  <c r="J147" i="64"/>
  <c r="Z144" i="66"/>
  <c r="K118" i="64"/>
  <c r="AA115" i="66"/>
  <c r="G140" i="64"/>
  <c r="D145" i="64"/>
  <c r="F107" i="64"/>
  <c r="F166" i="64"/>
  <c r="I152" i="64"/>
  <c r="K136" i="64"/>
  <c r="AA133" i="66"/>
  <c r="Y132" i="66"/>
  <c r="K128" i="64"/>
  <c r="AA125" i="66"/>
  <c r="F16" i="64"/>
  <c r="F24" i="64"/>
  <c r="G11" i="64"/>
  <c r="L11" i="64" s="1"/>
  <c r="E60" i="64"/>
  <c r="F110" i="64"/>
  <c r="I132" i="64"/>
  <c r="Y129" i="66"/>
  <c r="E101" i="64"/>
  <c r="Z98" i="66" s="1"/>
  <c r="J109" i="64"/>
  <c r="Z106" i="66"/>
  <c r="K151" i="64"/>
  <c r="AA148" i="66"/>
  <c r="K167" i="64"/>
  <c r="AA164" i="66"/>
  <c r="J164" i="64"/>
  <c r="Z161" i="66"/>
  <c r="K152" i="64"/>
  <c r="AA149" i="66"/>
  <c r="K164" i="64"/>
  <c r="AA161" i="66"/>
  <c r="J165" i="64"/>
  <c r="Z162" i="66"/>
  <c r="I129" i="64"/>
  <c r="Y126" i="66"/>
  <c r="L107" i="64"/>
  <c r="AB104" i="66"/>
  <c r="J138" i="64"/>
  <c r="Z135" i="66"/>
  <c r="J139" i="64"/>
  <c r="Z136" i="66"/>
  <c r="L156" i="64"/>
  <c r="AB153" i="66"/>
  <c r="Y157" i="66"/>
  <c r="L113" i="64"/>
  <c r="AB110" i="66"/>
  <c r="J148" i="64"/>
  <c r="Z145" i="66"/>
  <c r="G129" i="64"/>
  <c r="I124" i="64"/>
  <c r="Y121" i="66"/>
  <c r="J115" i="64"/>
  <c r="Z112" i="66"/>
  <c r="I125" i="64"/>
  <c r="K130" i="64"/>
  <c r="AA127" i="66"/>
  <c r="L142" i="64"/>
  <c r="AB139" i="66"/>
  <c r="J116" i="64"/>
  <c r="Z113" i="66"/>
  <c r="I119" i="64"/>
  <c r="Y116" i="66"/>
  <c r="L143" i="64"/>
  <c r="Y140" i="66"/>
  <c r="I108" i="64"/>
  <c r="Y105" i="66"/>
  <c r="K158" i="64"/>
  <c r="AA155" i="66"/>
  <c r="L162" i="64"/>
  <c r="AB159" i="66"/>
  <c r="I158" i="64"/>
  <c r="Y155" i="66"/>
  <c r="I114" i="64"/>
  <c r="Y111" i="66"/>
  <c r="J156" i="64"/>
  <c r="Z153" i="66"/>
  <c r="I155" i="64"/>
  <c r="Y152" i="66"/>
  <c r="K120" i="64"/>
  <c r="AA117" i="66"/>
  <c r="K160" i="64"/>
  <c r="AA157" i="66"/>
  <c r="J163" i="64"/>
  <c r="Z160" i="66"/>
  <c r="G135" i="64"/>
  <c r="D165" i="64"/>
  <c r="F40" i="64"/>
  <c r="D10" i="64"/>
  <c r="G90" i="64"/>
  <c r="G48" i="64"/>
  <c r="F9" i="64"/>
  <c r="AA6" i="66" s="1"/>
  <c r="I156" i="64"/>
  <c r="Y153" i="66"/>
  <c r="K123" i="64"/>
  <c r="AA120" i="66"/>
  <c r="K143" i="64"/>
  <c r="AA140" i="66"/>
  <c r="J145" i="64"/>
  <c r="Z142" i="66"/>
  <c r="AB145" i="66"/>
  <c r="J154" i="64"/>
  <c r="K159" i="64"/>
  <c r="AA156" i="66"/>
  <c r="I159" i="64"/>
  <c r="Y156" i="66"/>
  <c r="Z105" i="66"/>
  <c r="I109" i="64"/>
  <c r="Y106" i="66"/>
  <c r="K148" i="64"/>
  <c r="AA145" i="66"/>
  <c r="I128" i="64"/>
  <c r="K108" i="64"/>
  <c r="AA105" i="66"/>
  <c r="K156" i="64"/>
  <c r="AA153" i="66"/>
  <c r="Z133" i="66"/>
  <c r="L141" i="64"/>
  <c r="AB138" i="66"/>
  <c r="I148" i="64"/>
  <c r="I115" i="64"/>
  <c r="Y112" i="66"/>
  <c r="I110" i="64"/>
  <c r="Y107" i="66"/>
  <c r="J127" i="64"/>
  <c r="Z124" i="66"/>
  <c r="K153" i="64"/>
  <c r="AA150" i="66"/>
  <c r="J130" i="64"/>
  <c r="Z127" i="66"/>
  <c r="L125" i="64"/>
  <c r="AB122" i="66"/>
  <c r="J151" i="64"/>
  <c r="Z148" i="66"/>
  <c r="J150" i="64"/>
  <c r="Z147" i="66"/>
  <c r="L161" i="64"/>
  <c r="AB158" i="66"/>
  <c r="I167" i="64"/>
  <c r="Y164" i="66"/>
  <c r="L108" i="64"/>
  <c r="AB105" i="66"/>
  <c r="K140" i="64"/>
  <c r="AA137" i="66"/>
  <c r="I112" i="64"/>
  <c r="Y109" i="66"/>
  <c r="F78" i="64"/>
  <c r="E16" i="64"/>
  <c r="G20" i="64"/>
  <c r="L20" i="64" s="1"/>
  <c r="F73" i="64"/>
  <c r="K73" i="64" s="1"/>
  <c r="D38" i="64"/>
  <c r="I38" i="64" s="1"/>
  <c r="G17" i="64"/>
  <c r="AB14" i="66" s="1"/>
  <c r="D66" i="64"/>
  <c r="C64" i="64"/>
  <c r="P64" i="64" s="1"/>
  <c r="G12" i="64"/>
  <c r="AB9" i="66" s="1"/>
  <c r="E22" i="64"/>
  <c r="J22" i="64" s="1"/>
  <c r="F23" i="64"/>
  <c r="AA20" i="66" s="1"/>
  <c r="D40" i="64"/>
  <c r="G60" i="64"/>
  <c r="G24" i="64"/>
  <c r="C96" i="64"/>
  <c r="N96" i="64" s="1"/>
  <c r="F54" i="64"/>
  <c r="AA51" i="66" s="1"/>
  <c r="E62" i="64"/>
  <c r="Z59" i="66" s="1"/>
  <c r="G71" i="64"/>
  <c r="L71" i="64" s="1"/>
  <c r="G69" i="64"/>
  <c r="G59" i="64"/>
  <c r="AB56" i="66" s="1"/>
  <c r="D91" i="64"/>
  <c r="I91" i="64" s="1"/>
  <c r="F69" i="64"/>
  <c r="D123" i="64"/>
  <c r="F163" i="64"/>
  <c r="J131" i="64"/>
  <c r="Z128" i="66"/>
  <c r="D18" i="64"/>
  <c r="I18" i="64" s="1"/>
  <c r="C39" i="64"/>
  <c r="P39" i="64" s="1"/>
  <c r="E25" i="64"/>
  <c r="Z22" i="66" s="1"/>
  <c r="D42" i="64"/>
  <c r="Y39" i="66" s="1"/>
  <c r="F29" i="64"/>
  <c r="D31" i="64"/>
  <c r="I31" i="64" s="1"/>
  <c r="D9" i="64"/>
  <c r="Y6" i="66" s="1"/>
  <c r="J133" i="64"/>
  <c r="Z130" i="66"/>
  <c r="K109" i="64"/>
  <c r="AA106" i="66"/>
  <c r="K150" i="64"/>
  <c r="AA147" i="66"/>
  <c r="J135" i="64"/>
  <c r="Z132" i="66"/>
  <c r="L155" i="64"/>
  <c r="AB152" i="66"/>
  <c r="I157" i="64"/>
  <c r="Y154" i="66"/>
  <c r="J166" i="64"/>
  <c r="Z163" i="66"/>
  <c r="I139" i="64"/>
  <c r="Y136" i="66"/>
  <c r="J132" i="64"/>
  <c r="Z129" i="66"/>
  <c r="J167" i="64"/>
  <c r="L139" i="64"/>
  <c r="AB136" i="66"/>
  <c r="L147" i="64"/>
  <c r="AB144" i="66"/>
  <c r="C121" i="64"/>
  <c r="C109" i="64"/>
  <c r="P109" i="64" s="1"/>
  <c r="C122" i="64"/>
  <c r="X119" i="66" s="1"/>
  <c r="C156" i="64"/>
  <c r="C157" i="64"/>
  <c r="C162" i="64"/>
  <c r="X159" i="66" s="1"/>
  <c r="C116" i="64"/>
  <c r="C131" i="64"/>
  <c r="X128" i="66" s="1"/>
  <c r="C132" i="64"/>
  <c r="C107" i="64"/>
  <c r="C108" i="64"/>
  <c r="P108" i="64" s="1"/>
  <c r="C112" i="64"/>
  <c r="P112" i="64" s="1"/>
  <c r="E45" i="64"/>
  <c r="F11" i="64"/>
  <c r="K11" i="64" s="1"/>
  <c r="G29" i="64"/>
  <c r="L29" i="64" s="1"/>
  <c r="F62" i="64"/>
  <c r="K62" i="64" s="1"/>
  <c r="E50" i="64"/>
  <c r="Z47" i="66" s="1"/>
  <c r="F52" i="64"/>
  <c r="AA49" i="66" s="1"/>
  <c r="F112" i="64"/>
  <c r="F135" i="64"/>
  <c r="E158" i="64"/>
  <c r="C128" i="64"/>
  <c r="C155" i="64"/>
  <c r="C143" i="64"/>
  <c r="G166" i="64"/>
  <c r="D122" i="64"/>
  <c r="G118" i="64"/>
  <c r="D111" i="64"/>
  <c r="F121" i="64"/>
  <c r="F132" i="64"/>
  <c r="E159" i="64"/>
  <c r="C129" i="64"/>
  <c r="X126" i="66" s="1"/>
  <c r="C159" i="64"/>
  <c r="G157" i="64"/>
  <c r="F114" i="64"/>
  <c r="E119" i="64"/>
  <c r="C113" i="64"/>
  <c r="C114" i="64"/>
  <c r="X111" i="66" s="1"/>
  <c r="G127" i="64"/>
  <c r="C126" i="64"/>
  <c r="E160" i="64"/>
  <c r="C130" i="64"/>
  <c r="G144" i="64"/>
  <c r="D127" i="64"/>
  <c r="F115" i="64"/>
  <c r="C111" i="64"/>
  <c r="F138" i="64"/>
  <c r="F162" i="64"/>
  <c r="E161" i="64"/>
  <c r="E155" i="64"/>
  <c r="C142" i="64"/>
  <c r="C165" i="64"/>
  <c r="D163" i="64"/>
  <c r="E120" i="64"/>
  <c r="C123" i="64"/>
  <c r="E113" i="64"/>
  <c r="E149" i="64"/>
  <c r="C141" i="64"/>
  <c r="C164" i="64"/>
  <c r="P164" i="64" s="1"/>
  <c r="G152" i="64"/>
  <c r="D162" i="64"/>
  <c r="E122" i="64"/>
  <c r="D120" i="64"/>
  <c r="F133" i="64"/>
  <c r="C144" i="64"/>
  <c r="C167" i="64"/>
  <c r="G153" i="64"/>
  <c r="D147" i="64"/>
  <c r="D146" i="64"/>
  <c r="D43" i="64"/>
  <c r="G21" i="64"/>
  <c r="L21" i="64" s="1"/>
  <c r="D54" i="64"/>
  <c r="C135" i="64"/>
  <c r="C136" i="64"/>
  <c r="N136" i="64" s="1"/>
  <c r="C110" i="64"/>
  <c r="C124" i="64"/>
  <c r="C127" i="64"/>
  <c r="E43" i="64"/>
  <c r="C35" i="64"/>
  <c r="N35" i="64" s="1"/>
  <c r="D16" i="64"/>
  <c r="Y13" i="66" s="1"/>
  <c r="F124" i="64"/>
  <c r="E111" i="64"/>
  <c r="C115" i="64"/>
  <c r="F145" i="64"/>
  <c r="C134" i="64"/>
  <c r="C140" i="64"/>
  <c r="G130" i="64"/>
  <c r="D153" i="64"/>
  <c r="C120" i="64"/>
  <c r="G109" i="64"/>
  <c r="F146" i="64"/>
  <c r="C149" i="64"/>
  <c r="G131" i="64"/>
  <c r="G149" i="64"/>
  <c r="D130" i="64"/>
  <c r="D161" i="64"/>
  <c r="C139" i="64"/>
  <c r="G132" i="64"/>
  <c r="D138" i="64"/>
  <c r="D136" i="64"/>
  <c r="G120" i="64"/>
  <c r="G124" i="64"/>
  <c r="C138" i="64"/>
  <c r="C160" i="64"/>
  <c r="X157" i="66" s="1"/>
  <c r="G133" i="64"/>
  <c r="G151" i="64"/>
  <c r="D141" i="64"/>
  <c r="D113" i="64"/>
  <c r="E112" i="64"/>
  <c r="F125" i="64"/>
  <c r="C163" i="64"/>
  <c r="X160" i="66" s="1"/>
  <c r="C119" i="64"/>
  <c r="X116" i="66" s="1"/>
  <c r="G126" i="64"/>
  <c r="E157" i="64"/>
  <c r="E128" i="64"/>
  <c r="C154" i="64"/>
  <c r="X151" i="66" s="1"/>
  <c r="C166" i="64"/>
  <c r="E107" i="64"/>
  <c r="E51" i="64"/>
  <c r="C14" i="64"/>
  <c r="N14" i="64" s="1"/>
  <c r="C23" i="64"/>
  <c r="O23" i="64" s="1"/>
  <c r="E11" i="64"/>
  <c r="Z8" i="66" s="1"/>
  <c r="F25" i="64"/>
  <c r="AA22" i="66" s="1"/>
  <c r="G16" i="64"/>
  <c r="L16" i="64" s="1"/>
  <c r="C65" i="64"/>
  <c r="N65" i="64" s="1"/>
  <c r="F28" i="64"/>
  <c r="F26" i="64"/>
  <c r="K26" i="64" s="1"/>
  <c r="E77" i="64"/>
  <c r="Z74" i="66" s="1"/>
  <c r="G56" i="64"/>
  <c r="G73" i="64"/>
  <c r="L73" i="64" s="1"/>
  <c r="F127" i="64"/>
  <c r="F116" i="64"/>
  <c r="E110" i="64"/>
  <c r="D117" i="64"/>
  <c r="F147" i="64"/>
  <c r="E153" i="64"/>
  <c r="G136" i="64"/>
  <c r="G154" i="64"/>
  <c r="D150" i="64"/>
  <c r="D154" i="64"/>
  <c r="C117" i="64"/>
  <c r="G110" i="64"/>
  <c r="G115" i="64"/>
  <c r="E129" i="64"/>
  <c r="C148" i="64"/>
  <c r="G137" i="64"/>
  <c r="G114" i="64"/>
  <c r="E123" i="64"/>
  <c r="E118" i="64"/>
  <c r="E121" i="64"/>
  <c r="F131" i="64"/>
  <c r="C151" i="64"/>
  <c r="G138" i="64"/>
  <c r="F122" i="64"/>
  <c r="G117" i="64"/>
  <c r="F154" i="64"/>
  <c r="F139" i="64"/>
  <c r="D126" i="64"/>
  <c r="E134" i="64"/>
  <c r="E142" i="64"/>
  <c r="C153" i="64"/>
  <c r="G122" i="64"/>
  <c r="F111" i="64"/>
  <c r="C133" i="64"/>
  <c r="F14" i="64"/>
  <c r="AA11" i="66" s="1"/>
  <c r="E49" i="64"/>
  <c r="Z46" i="66" s="1"/>
  <c r="D51" i="64"/>
  <c r="C36" i="64"/>
  <c r="N36" i="64" s="1"/>
  <c r="C147" i="64"/>
  <c r="C145" i="64"/>
  <c r="X142" i="66" s="1"/>
  <c r="C150" i="64"/>
  <c r="G121" i="64"/>
  <c r="F126" i="64"/>
  <c r="C158" i="64"/>
  <c r="C118" i="64"/>
  <c r="D121" i="64"/>
  <c r="G112" i="64"/>
  <c r="F161" i="64"/>
  <c r="C152" i="64"/>
  <c r="C161" i="64"/>
  <c r="X158" i="66" s="1"/>
  <c r="G158" i="64"/>
  <c r="D142" i="64"/>
  <c r="D164" i="64"/>
  <c r="E117" i="64"/>
  <c r="C125" i="64"/>
  <c r="F117" i="64"/>
  <c r="F137" i="64"/>
  <c r="C137" i="64"/>
  <c r="X134" i="66" s="1"/>
  <c r="N137" i="64"/>
  <c r="G146" i="64"/>
  <c r="G167" i="64"/>
  <c r="D166" i="64"/>
  <c r="F113" i="64"/>
  <c r="F129" i="64"/>
  <c r="F144" i="64"/>
  <c r="C146" i="64"/>
  <c r="G165" i="64"/>
  <c r="D133" i="64"/>
  <c r="D107" i="64"/>
  <c r="G100" i="64"/>
  <c r="L100" i="64" s="1"/>
  <c r="F93" i="64"/>
  <c r="AA90" i="66" s="1"/>
  <c r="G103" i="64"/>
  <c r="AB100" i="66" s="1"/>
  <c r="F97" i="64"/>
  <c r="K97" i="64" s="1"/>
  <c r="D79" i="64"/>
  <c r="I79" i="64" s="1"/>
  <c r="D90" i="64"/>
  <c r="Y87" i="66" s="1"/>
  <c r="C89" i="64"/>
  <c r="D84" i="64"/>
  <c r="I84" i="64" s="1"/>
  <c r="D96" i="64"/>
  <c r="I96" i="64" s="1"/>
  <c r="G77" i="64"/>
  <c r="L77" i="64" s="1"/>
  <c r="E91" i="64"/>
  <c r="J91" i="64" s="1"/>
  <c r="C85" i="64"/>
  <c r="X82" i="66" s="1"/>
  <c r="D83" i="64"/>
  <c r="I83" i="64" s="1"/>
  <c r="G91" i="64"/>
  <c r="L91" i="64" s="1"/>
  <c r="E82" i="64"/>
  <c r="J82" i="64" s="1"/>
  <c r="C78" i="64"/>
  <c r="N78" i="64" s="1"/>
  <c r="E87" i="64"/>
  <c r="J87" i="64" s="1"/>
  <c r="F92" i="64"/>
  <c r="AA89" i="66" s="1"/>
  <c r="C100" i="64"/>
  <c r="E95" i="64"/>
  <c r="Z92" i="66" s="1"/>
  <c r="E100" i="64"/>
  <c r="Z97" i="66" s="1"/>
  <c r="E85" i="64"/>
  <c r="J85" i="64" s="1"/>
  <c r="F85" i="64"/>
  <c r="K85" i="64" s="1"/>
  <c r="D102" i="64"/>
  <c r="I102" i="64" s="1"/>
  <c r="G101" i="64"/>
  <c r="AB98" i="66" s="1"/>
  <c r="F91" i="64"/>
  <c r="AA88" i="66" s="1"/>
  <c r="F77" i="64"/>
  <c r="AA74" i="66" s="1"/>
  <c r="E88" i="64"/>
  <c r="J88" i="64" s="1"/>
  <c r="E94" i="64"/>
  <c r="Z91" i="66" s="1"/>
  <c r="D78" i="64"/>
  <c r="I78" i="64" s="1"/>
  <c r="F103" i="64"/>
  <c r="AA100" i="66" s="1"/>
  <c r="E97" i="64"/>
  <c r="J97" i="64" s="1"/>
  <c r="E93" i="64"/>
  <c r="Z90" i="66" s="1"/>
  <c r="E73" i="64"/>
  <c r="J73" i="64" s="1"/>
  <c r="D93" i="64"/>
  <c r="I93" i="64" s="1"/>
  <c r="C93" i="64"/>
  <c r="N93" i="64" s="1"/>
  <c r="C28" i="64"/>
  <c r="N28" i="64" s="1"/>
  <c r="G95" i="64"/>
  <c r="L95" i="64" s="1"/>
  <c r="F75" i="64"/>
  <c r="AA72" i="66" s="1"/>
  <c r="F22" i="64"/>
  <c r="K22" i="64" s="1"/>
  <c r="E67" i="64"/>
  <c r="C95" i="64"/>
  <c r="X92" i="66" s="1"/>
  <c r="F44" i="64"/>
  <c r="K44" i="64" s="1"/>
  <c r="D36" i="64"/>
  <c r="Y33" i="66" s="1"/>
  <c r="G35" i="64"/>
  <c r="AB32" i="66" s="1"/>
  <c r="F101" i="64"/>
  <c r="AA98" i="66" s="1"/>
  <c r="C58" i="64"/>
  <c r="N58" i="64" s="1"/>
  <c r="C47" i="64"/>
  <c r="O47" i="64" s="1"/>
  <c r="E15" i="64"/>
  <c r="Z12" i="66" s="1"/>
  <c r="D73" i="64"/>
  <c r="Y70" i="66" s="1"/>
  <c r="D104" i="64"/>
  <c r="Y101" i="66" s="1"/>
  <c r="F15" i="64"/>
  <c r="K15" i="64" s="1"/>
  <c r="G104" i="64"/>
  <c r="AB101" i="66" s="1"/>
  <c r="F35" i="64"/>
  <c r="K35" i="64" s="1"/>
  <c r="F104" i="64"/>
  <c r="AA101" i="66" s="1"/>
  <c r="E26" i="64"/>
  <c r="Z23" i="66" s="1"/>
  <c r="G49" i="64"/>
  <c r="L49" i="64" s="1"/>
  <c r="E78" i="64"/>
  <c r="D97" i="64"/>
  <c r="I97" i="64" s="1"/>
  <c r="C63" i="64"/>
  <c r="X60" i="66" s="1"/>
  <c r="F41" i="64"/>
  <c r="E12" i="64"/>
  <c r="J12" i="64" s="1"/>
  <c r="G61" i="64"/>
  <c r="L61" i="64" s="1"/>
  <c r="D82" i="64"/>
  <c r="I82" i="64" s="1"/>
  <c r="G39" i="64"/>
  <c r="AB36" i="66" s="1"/>
  <c r="D20" i="64"/>
  <c r="I20" i="64" s="1"/>
  <c r="F20" i="64"/>
  <c r="D35" i="64"/>
  <c r="I35" i="64" s="1"/>
  <c r="D25" i="64"/>
  <c r="I25" i="64" s="1"/>
  <c r="D77" i="64"/>
  <c r="F88" i="64"/>
  <c r="AA85" i="66" s="1"/>
  <c r="C75" i="64"/>
  <c r="N75" i="64" s="1"/>
  <c r="G55" i="64"/>
  <c r="AB52" i="66" s="1"/>
  <c r="E99" i="64"/>
  <c r="Z96" i="66" s="1"/>
  <c r="D50" i="64"/>
  <c r="Y47" i="66" s="1"/>
  <c r="G25" i="64"/>
  <c r="AB22" i="66" s="1"/>
  <c r="D106" i="64"/>
  <c r="I106" i="64" s="1"/>
  <c r="F61" i="64"/>
  <c r="K61" i="64" s="1"/>
  <c r="G19" i="64"/>
  <c r="E23" i="64"/>
  <c r="J23" i="64" s="1"/>
  <c r="C66" i="64"/>
  <c r="H66" i="64" s="1"/>
  <c r="G67" i="64"/>
  <c r="G38" i="64"/>
  <c r="AB35" i="66" s="1"/>
  <c r="F89" i="64"/>
  <c r="K89" i="64" s="1"/>
  <c r="F90" i="64"/>
  <c r="K90" i="64" s="1"/>
  <c r="D34" i="64"/>
  <c r="I34" i="64" s="1"/>
  <c r="C32" i="64"/>
  <c r="N32" i="64" s="1"/>
  <c r="E58" i="64"/>
  <c r="Z55" i="66" s="1"/>
  <c r="D29" i="64"/>
  <c r="I29" i="64" s="1"/>
  <c r="F87" i="64"/>
  <c r="AA84" i="66" s="1"/>
  <c r="F57" i="64"/>
  <c r="D58" i="64"/>
  <c r="I58" i="64" s="1"/>
  <c r="D94" i="64"/>
  <c r="Y91" i="66" s="1"/>
  <c r="E74" i="64"/>
  <c r="G83" i="64"/>
  <c r="AB80" i="66" s="1"/>
  <c r="F76" i="64"/>
  <c r="K76" i="64" s="1"/>
  <c r="G37" i="64"/>
  <c r="AB34" i="66" s="1"/>
  <c r="D71" i="64"/>
  <c r="I71" i="64" s="1"/>
  <c r="C18" i="64"/>
  <c r="N18" i="64" s="1"/>
  <c r="F86" i="64"/>
  <c r="AA83" i="66" s="1"/>
  <c r="D98" i="64"/>
  <c r="I98" i="64" s="1"/>
  <c r="E104" i="64"/>
  <c r="J104" i="64" s="1"/>
  <c r="G51" i="64"/>
  <c r="C74" i="64"/>
  <c r="X71" i="66" s="1"/>
  <c r="G43" i="64"/>
  <c r="L43" i="64" s="1"/>
  <c r="D103" i="64"/>
  <c r="E63" i="64"/>
  <c r="J63" i="64" s="1"/>
  <c r="D39" i="64"/>
  <c r="I39" i="64" s="1"/>
  <c r="D100" i="64"/>
  <c r="I100" i="64" s="1"/>
  <c r="E35" i="64"/>
  <c r="Z32" i="66" s="1"/>
  <c r="D87" i="64"/>
  <c r="Y84" i="66" s="1"/>
  <c r="G41" i="64"/>
  <c r="L41" i="64" s="1"/>
  <c r="E68" i="64"/>
  <c r="J68" i="64" s="1"/>
  <c r="D70" i="64"/>
  <c r="I70" i="64" s="1"/>
  <c r="F81" i="64"/>
  <c r="AA78" i="66" s="1"/>
  <c r="C31" i="64"/>
  <c r="N31" i="64" s="1"/>
  <c r="G68" i="64"/>
  <c r="AB65" i="66" s="1"/>
  <c r="C40" i="64"/>
  <c r="X37" i="66" s="1"/>
  <c r="D69" i="64"/>
  <c r="Y66" i="66" s="1"/>
  <c r="E27" i="64"/>
  <c r="G53" i="64"/>
  <c r="AB50" i="66" s="1"/>
  <c r="C80" i="64"/>
  <c r="X77" i="66" s="1"/>
  <c r="E34" i="64"/>
  <c r="J34" i="64" s="1"/>
  <c r="F12" i="64"/>
  <c r="AA9" i="66" s="1"/>
  <c r="J30" i="64"/>
  <c r="Z27" i="66"/>
  <c r="Y41" i="66"/>
  <c r="I44" i="64"/>
  <c r="K41" i="64"/>
  <c r="AA38" i="66"/>
  <c r="Y49" i="66"/>
  <c r="I52" i="64"/>
  <c r="Y60" i="66"/>
  <c r="I63" i="64"/>
  <c r="L8" i="64"/>
  <c r="AB5" i="66"/>
  <c r="C46" i="64"/>
  <c r="N46" i="64" s="1"/>
  <c r="N39" i="64"/>
  <c r="X36" i="66"/>
  <c r="AA64" i="66"/>
  <c r="K67" i="64"/>
  <c r="O14" i="64"/>
  <c r="J11" i="64"/>
  <c r="G97" i="64"/>
  <c r="Y79" i="66"/>
  <c r="H65" i="64"/>
  <c r="O65" i="64"/>
  <c r="J67" i="64"/>
  <c r="Z64" i="66"/>
  <c r="E17" i="64"/>
  <c r="E96" i="64"/>
  <c r="J32" i="64"/>
  <c r="Z29" i="66"/>
  <c r="K20" i="64"/>
  <c r="AA17" i="66"/>
  <c r="O22" i="64"/>
  <c r="H22" i="64"/>
  <c r="X19" i="66"/>
  <c r="C57" i="64"/>
  <c r="P57" i="64" s="1"/>
  <c r="C92" i="64"/>
  <c r="P92" i="64" s="1"/>
  <c r="F17" i="64"/>
  <c r="C25" i="64"/>
  <c r="N25" i="64" s="1"/>
  <c r="AB28" i="66"/>
  <c r="L31" i="64"/>
  <c r="F60" i="64"/>
  <c r="G63" i="64"/>
  <c r="K56" i="64"/>
  <c r="AA53" i="66"/>
  <c r="I67" i="64"/>
  <c r="Y64" i="66"/>
  <c r="AA25" i="66"/>
  <c r="K28" i="64"/>
  <c r="K79" i="64"/>
  <c r="AA76" i="66"/>
  <c r="Y28" i="66"/>
  <c r="I9" i="64"/>
  <c r="AA35" i="66"/>
  <c r="K38" i="64"/>
  <c r="J101" i="64"/>
  <c r="C20" i="64"/>
  <c r="N20" i="64" s="1"/>
  <c r="Y50" i="66"/>
  <c r="I53" i="64"/>
  <c r="I37" i="64"/>
  <c r="Y34" i="66"/>
  <c r="G44" i="64"/>
  <c r="P63" i="64"/>
  <c r="K64" i="64"/>
  <c r="AB44" i="66"/>
  <c r="L47" i="64"/>
  <c r="Y56" i="66"/>
  <c r="I59" i="64"/>
  <c r="C19" i="64"/>
  <c r="N19" i="64" s="1"/>
  <c r="D48" i="64"/>
  <c r="D46" i="64"/>
  <c r="E20" i="64"/>
  <c r="F99" i="64"/>
  <c r="F39" i="64"/>
  <c r="D30" i="64"/>
  <c r="F106" i="64"/>
  <c r="G42" i="64"/>
  <c r="G88" i="64"/>
  <c r="D99" i="64"/>
  <c r="G13" i="64"/>
  <c r="G70" i="64"/>
  <c r="E83" i="64"/>
  <c r="E21" i="64"/>
  <c r="D41" i="64"/>
  <c r="C81" i="64"/>
  <c r="D21" i="64"/>
  <c r="F31" i="64"/>
  <c r="D47" i="64"/>
  <c r="G106" i="64"/>
  <c r="D24" i="64"/>
  <c r="E103" i="64"/>
  <c r="D60" i="64"/>
  <c r="G76" i="64"/>
  <c r="E81" i="64"/>
  <c r="F13" i="64"/>
  <c r="G22" i="64"/>
  <c r="D68" i="64"/>
  <c r="C94" i="64"/>
  <c r="P94" i="64" s="1"/>
  <c r="C82" i="64"/>
  <c r="N82" i="64" s="1"/>
  <c r="F65" i="64"/>
  <c r="C49" i="64"/>
  <c r="C76" i="64"/>
  <c r="P76" i="64" s="1"/>
  <c r="G58" i="64"/>
  <c r="E37" i="64"/>
  <c r="F49" i="64"/>
  <c r="E75" i="64"/>
  <c r="D86" i="64"/>
  <c r="G94" i="64"/>
  <c r="G98" i="64"/>
  <c r="E80" i="64"/>
  <c r="G96" i="64"/>
  <c r="F33" i="64"/>
  <c r="F72" i="64"/>
  <c r="F66" i="64"/>
  <c r="D8" i="64"/>
  <c r="C12" i="64"/>
  <c r="P12" i="64" s="1"/>
  <c r="E69" i="64"/>
  <c r="P30" i="64"/>
  <c r="C33" i="64"/>
  <c r="P33" i="64" s="1"/>
  <c r="C87" i="64"/>
  <c r="C53" i="64"/>
  <c r="N53" i="64" s="1"/>
  <c r="G62" i="64"/>
  <c r="F102" i="64"/>
  <c r="F82" i="64"/>
  <c r="F100" i="64"/>
  <c r="F58" i="64"/>
  <c r="P11" i="64"/>
  <c r="D105" i="64"/>
  <c r="C84" i="64"/>
  <c r="G99" i="64"/>
  <c r="P96" i="64"/>
  <c r="C97" i="64"/>
  <c r="P97" i="64" s="1"/>
  <c r="P22" i="64"/>
  <c r="F50" i="64"/>
  <c r="F21" i="64"/>
  <c r="P21" i="64"/>
  <c r="D74" i="64"/>
  <c r="C37" i="64"/>
  <c r="P37" i="64" s="1"/>
  <c r="G33" i="64"/>
  <c r="G45" i="64"/>
  <c r="F96" i="64"/>
  <c r="E39" i="64"/>
  <c r="E54" i="64"/>
  <c r="F95" i="64"/>
  <c r="D76" i="64"/>
  <c r="E70" i="64"/>
  <c r="G102" i="64"/>
  <c r="C38" i="64"/>
  <c r="C67" i="64"/>
  <c r="N67" i="64" s="1"/>
  <c r="E24" i="64"/>
  <c r="E44" i="64"/>
  <c r="G30" i="64"/>
  <c r="F53" i="64"/>
  <c r="C61" i="64"/>
  <c r="N61" i="64" s="1"/>
  <c r="C103" i="64"/>
  <c r="E52" i="64"/>
  <c r="C72" i="64"/>
  <c r="P72" i="64" s="1"/>
  <c r="Y51" i="66"/>
  <c r="I54" i="64"/>
  <c r="P14" i="64"/>
  <c r="K16" i="64"/>
  <c r="AA13" i="66"/>
  <c r="Y35" i="66"/>
  <c r="N64" i="64"/>
  <c r="N30" i="64"/>
  <c r="O30" i="64"/>
  <c r="H30" i="64"/>
  <c r="X27" i="66"/>
  <c r="Z19" i="66"/>
  <c r="AB8" i="66"/>
  <c r="Y37" i="66"/>
  <c r="I40" i="64"/>
  <c r="X93" i="66"/>
  <c r="K54" i="64"/>
  <c r="L69" i="64"/>
  <c r="AB66" i="66"/>
  <c r="J78" i="64"/>
  <c r="Z75" i="66"/>
  <c r="K34" i="64"/>
  <c r="AA31" i="66"/>
  <c r="I77" i="64"/>
  <c r="Y74" i="66"/>
  <c r="AB88" i="66"/>
  <c r="G32" i="64"/>
  <c r="E65" i="64"/>
  <c r="L65" i="64"/>
  <c r="AB62" i="66"/>
  <c r="L23" i="64"/>
  <c r="AB16" i="66"/>
  <c r="L19" i="64"/>
  <c r="E42" i="64"/>
  <c r="Y14" i="66"/>
  <c r="I17" i="64"/>
  <c r="C98" i="64"/>
  <c r="N98" i="64" s="1"/>
  <c r="J45" i="64"/>
  <c r="Z42" i="66"/>
  <c r="G10" i="64"/>
  <c r="AA26" i="66"/>
  <c r="K29" i="64"/>
  <c r="D62" i="64"/>
  <c r="F27" i="64"/>
  <c r="Y76" i="66"/>
  <c r="G34" i="64"/>
  <c r="AA8" i="66"/>
  <c r="E102" i="64"/>
  <c r="AB26" i="66"/>
  <c r="C8" i="64"/>
  <c r="P8" i="64" s="1"/>
  <c r="E40" i="64"/>
  <c r="C29" i="64"/>
  <c r="E89" i="64"/>
  <c r="C71" i="64"/>
  <c r="N71" i="64" s="1"/>
  <c r="F71" i="64"/>
  <c r="N11" i="64"/>
  <c r="H11" i="64"/>
  <c r="X8" i="66"/>
  <c r="O11" i="64"/>
  <c r="AB64" i="66"/>
  <c r="L67" i="64"/>
  <c r="L38" i="64"/>
  <c r="AA86" i="66"/>
  <c r="C43" i="64"/>
  <c r="P43" i="64" s="1"/>
  <c r="C48" i="64"/>
  <c r="N48" i="64" s="1"/>
  <c r="E14" i="64"/>
  <c r="D64" i="64"/>
  <c r="E106" i="64"/>
  <c r="J50" i="64"/>
  <c r="G66" i="64"/>
  <c r="F10" i="64"/>
  <c r="J58" i="64"/>
  <c r="N89" i="64"/>
  <c r="H89" i="64"/>
  <c r="O89" i="64"/>
  <c r="X86" i="66"/>
  <c r="E66" i="64"/>
  <c r="K57" i="64"/>
  <c r="AA54" i="66"/>
  <c r="E90" i="64"/>
  <c r="E10" i="64"/>
  <c r="K52" i="64"/>
  <c r="C51" i="64"/>
  <c r="N51" i="64" s="1"/>
  <c r="C99" i="64"/>
  <c r="N99" i="64" s="1"/>
  <c r="J74" i="64"/>
  <c r="Z71" i="66"/>
  <c r="F68" i="64"/>
  <c r="D55" i="64"/>
  <c r="C13" i="64"/>
  <c r="P13" i="64" s="1"/>
  <c r="C42" i="64"/>
  <c r="P42" i="64" s="1"/>
  <c r="I51" i="64"/>
  <c r="Y48" i="66"/>
  <c r="AA39" i="66"/>
  <c r="C62" i="64"/>
  <c r="N62" i="64" s="1"/>
  <c r="D61" i="64"/>
  <c r="Y12" i="66"/>
  <c r="I15" i="64"/>
  <c r="I43" i="64"/>
  <c r="Y40" i="66"/>
  <c r="AB18" i="66"/>
  <c r="C9" i="64"/>
  <c r="N9" i="64" s="1"/>
  <c r="D56" i="64"/>
  <c r="J94" i="64"/>
  <c r="AB17" i="66"/>
  <c r="Y63" i="66"/>
  <c r="I66" i="64"/>
  <c r="AB82" i="66"/>
  <c r="C15" i="64"/>
  <c r="N15" i="64" s="1"/>
  <c r="K63" i="64"/>
  <c r="L104" i="64"/>
  <c r="AA23" i="66"/>
  <c r="C24" i="64"/>
  <c r="N24" i="64" s="1"/>
  <c r="K69" i="64"/>
  <c r="AA66" i="66"/>
  <c r="C17" i="64"/>
  <c r="K93" i="64"/>
  <c r="E57" i="64"/>
  <c r="L55" i="64"/>
  <c r="C52" i="64"/>
  <c r="N52" i="64" s="1"/>
  <c r="Z40" i="66"/>
  <c r="J43" i="64"/>
  <c r="L25" i="64"/>
  <c r="AB6" i="66"/>
  <c r="L9" i="64"/>
  <c r="G26" i="64"/>
  <c r="D75" i="64"/>
  <c r="D27" i="64"/>
  <c r="Z48" i="66"/>
  <c r="J51" i="64"/>
  <c r="E92" i="64"/>
  <c r="E98" i="64"/>
  <c r="E55" i="64"/>
  <c r="G27" i="64"/>
  <c r="L51" i="64"/>
  <c r="AB48" i="66"/>
  <c r="D89" i="64"/>
  <c r="E105" i="64"/>
  <c r="G75" i="64"/>
  <c r="G87" i="64"/>
  <c r="D33" i="64"/>
  <c r="G57" i="64"/>
  <c r="D23" i="64"/>
  <c r="Y100" i="66"/>
  <c r="I103" i="64"/>
  <c r="E76" i="64"/>
  <c r="J8" i="64"/>
  <c r="Z5" i="66"/>
  <c r="F98" i="64"/>
  <c r="D95" i="64"/>
  <c r="D11" i="64"/>
  <c r="C26" i="64"/>
  <c r="N26" i="64" s="1"/>
  <c r="G14" i="64"/>
  <c r="Y36" i="66"/>
  <c r="G15" i="64"/>
  <c r="F94" i="64"/>
  <c r="C101" i="64"/>
  <c r="P101" i="64" s="1"/>
  <c r="C70" i="64"/>
  <c r="N70" i="64" s="1"/>
  <c r="E36" i="64"/>
  <c r="C90" i="64"/>
  <c r="P90" i="64" s="1"/>
  <c r="C102" i="64"/>
  <c r="P102" i="64" s="1"/>
  <c r="C59" i="64"/>
  <c r="P59" i="64" s="1"/>
  <c r="C60" i="64"/>
  <c r="N60" i="64" s="1"/>
  <c r="G81" i="64"/>
  <c r="D92" i="64"/>
  <c r="C34" i="64"/>
  <c r="P35" i="64"/>
  <c r="F59" i="64"/>
  <c r="P100" i="64"/>
  <c r="G64" i="64"/>
  <c r="C69" i="64"/>
  <c r="P69" i="64" s="1"/>
  <c r="J59" i="64"/>
  <c r="Z56" i="66"/>
  <c r="G105" i="64"/>
  <c r="E46" i="64"/>
  <c r="Z65" i="66"/>
  <c r="C55" i="64"/>
  <c r="N55" i="64" s="1"/>
  <c r="D81" i="64"/>
  <c r="E19" i="64"/>
  <c r="E18" i="64"/>
  <c r="K81" i="64"/>
  <c r="G28" i="64"/>
  <c r="F105" i="64"/>
  <c r="F45" i="64"/>
  <c r="D49" i="64"/>
  <c r="G50" i="64"/>
  <c r="P89" i="64"/>
  <c r="G93" i="64"/>
  <c r="D45" i="64"/>
  <c r="N40" i="64"/>
  <c r="F32" i="64"/>
  <c r="F30" i="64"/>
  <c r="C41" i="64"/>
  <c r="N41" i="64" s="1"/>
  <c r="J27" i="64"/>
  <c r="Z24" i="66"/>
  <c r="E61" i="64"/>
  <c r="C27" i="64"/>
  <c r="N27" i="64" s="1"/>
  <c r="G79" i="64"/>
  <c r="D88" i="64"/>
  <c r="G78" i="64"/>
  <c r="F84" i="64"/>
  <c r="D57" i="64"/>
  <c r="F83" i="64"/>
  <c r="E29" i="64"/>
  <c r="G92" i="64"/>
  <c r="F43" i="64"/>
  <c r="E47" i="64"/>
  <c r="AA75" i="66"/>
  <c r="K78" i="64"/>
  <c r="Z13" i="66"/>
  <c r="J16" i="64"/>
  <c r="AA70" i="66"/>
  <c r="L17" i="64"/>
  <c r="L12" i="64"/>
  <c r="AA21" i="66"/>
  <c r="K24" i="64"/>
  <c r="C83" i="64"/>
  <c r="N83" i="64" s="1"/>
  <c r="K23" i="64"/>
  <c r="K46" i="64"/>
  <c r="AA43" i="66"/>
  <c r="L60" i="64"/>
  <c r="AB57" i="66"/>
  <c r="AB21" i="66"/>
  <c r="L24" i="64"/>
  <c r="AA71" i="66"/>
  <c r="N21" i="64"/>
  <c r="H21" i="64"/>
  <c r="O21" i="64"/>
  <c r="X18" i="66"/>
  <c r="K104" i="64"/>
  <c r="AB33" i="66"/>
  <c r="C91" i="64"/>
  <c r="N91" i="64" s="1"/>
  <c r="AB68" i="66"/>
  <c r="C45" i="64"/>
  <c r="K70" i="64"/>
  <c r="AA67" i="66"/>
  <c r="J77" i="64"/>
  <c r="L59" i="64"/>
  <c r="X90" i="66"/>
  <c r="Y11" i="66"/>
  <c r="I14" i="64"/>
  <c r="N63" i="64"/>
  <c r="H63" i="64"/>
  <c r="L56" i="64"/>
  <c r="AB53" i="66"/>
  <c r="Z88" i="66"/>
  <c r="AB97" i="66"/>
  <c r="Z68" i="66"/>
  <c r="J71" i="64"/>
  <c r="C105" i="64"/>
  <c r="P105" i="64" s="1"/>
  <c r="Y80" i="66"/>
  <c r="N54" i="64"/>
  <c r="H54" i="64"/>
  <c r="E79" i="64"/>
  <c r="P28" i="64"/>
  <c r="G84" i="64"/>
  <c r="C73" i="64"/>
  <c r="N73" i="64" s="1"/>
  <c r="G40" i="64"/>
  <c r="E13" i="64"/>
  <c r="C10" i="64"/>
  <c r="N10" i="64" s="1"/>
  <c r="E53" i="64"/>
  <c r="D12" i="64"/>
  <c r="F37" i="64"/>
  <c r="D26" i="64"/>
  <c r="C106" i="64"/>
  <c r="G86" i="64"/>
  <c r="C104" i="64"/>
  <c r="N104" i="64" s="1"/>
  <c r="E84" i="64"/>
  <c r="C56" i="64"/>
  <c r="E72" i="64"/>
  <c r="J64" i="64"/>
  <c r="C86" i="64"/>
  <c r="G74" i="64"/>
  <c r="F19" i="64"/>
  <c r="E86" i="64"/>
  <c r="K40" i="64"/>
  <c r="AA37" i="66"/>
  <c r="C88" i="64"/>
  <c r="G80" i="64"/>
  <c r="C79" i="64"/>
  <c r="F48" i="64"/>
  <c r="K80" i="64"/>
  <c r="AA77" i="66"/>
  <c r="D85" i="64"/>
  <c r="C77" i="64"/>
  <c r="N77" i="64" s="1"/>
  <c r="I10" i="64"/>
  <c r="Y7" i="66"/>
  <c r="Z84" i="66"/>
  <c r="D19" i="64"/>
  <c r="AB87" i="66"/>
  <c r="L90" i="64"/>
  <c r="E33" i="64"/>
  <c r="D72" i="64"/>
  <c r="F36" i="64"/>
  <c r="D65" i="64"/>
  <c r="AB45" i="66"/>
  <c r="L48" i="64"/>
  <c r="H35" i="64"/>
  <c r="E9" i="64"/>
  <c r="N100" i="64"/>
  <c r="H100" i="64"/>
  <c r="X97" i="66"/>
  <c r="O100" i="64"/>
  <c r="G52" i="64"/>
  <c r="G72" i="64"/>
  <c r="F18" i="64"/>
  <c r="E48" i="64"/>
  <c r="D13" i="64"/>
  <c r="C50" i="64"/>
  <c r="D22" i="64"/>
  <c r="G46" i="64"/>
  <c r="C68" i="64"/>
  <c r="P68" i="64" s="1"/>
  <c r="K51" i="64"/>
  <c r="AA48" i="66"/>
  <c r="G89" i="64"/>
  <c r="Y98" i="66"/>
  <c r="I101" i="64"/>
  <c r="C16" i="64"/>
  <c r="P16" i="64" s="1"/>
  <c r="E38" i="64"/>
  <c r="D80" i="64"/>
  <c r="D28" i="64"/>
  <c r="P41" i="64"/>
  <c r="Z57" i="66"/>
  <c r="J60" i="64"/>
  <c r="E28" i="64"/>
  <c r="G54" i="64"/>
  <c r="P18" i="64"/>
  <c r="E31" i="64"/>
  <c r="C44" i="64"/>
  <c r="N44" i="64" s="1"/>
  <c r="E56" i="64"/>
  <c r="G18" i="64"/>
  <c r="F55" i="64"/>
  <c r="G82" i="64"/>
  <c r="K9" i="64" l="1"/>
  <c r="P58" i="64"/>
  <c r="P54" i="64"/>
  <c r="AA44" i="66"/>
  <c r="I73" i="64"/>
  <c r="I32" i="64"/>
  <c r="O95" i="64"/>
  <c r="X55" i="66"/>
  <c r="O39" i="64"/>
  <c r="I131" i="64"/>
  <c r="J140" i="64"/>
  <c r="K119" i="64"/>
  <c r="AB157" i="66"/>
  <c r="Y88" i="66"/>
  <c r="X32" i="66"/>
  <c r="K12" i="64"/>
  <c r="AA59" i="66"/>
  <c r="AA58" i="66"/>
  <c r="H39" i="64"/>
  <c r="Z122" i="66"/>
  <c r="O35" i="64"/>
  <c r="O54" i="64"/>
  <c r="I69" i="64"/>
  <c r="Y67" i="66"/>
  <c r="K86" i="64"/>
  <c r="I42" i="64"/>
  <c r="Y75" i="66"/>
  <c r="H23" i="64"/>
  <c r="K8" i="64"/>
  <c r="Z149" i="66"/>
  <c r="Z143" i="66"/>
  <c r="Y113" i="66"/>
  <c r="P65" i="64"/>
  <c r="N23" i="64"/>
  <c r="P122" i="64"/>
  <c r="Z134" i="66"/>
  <c r="H14" i="64"/>
  <c r="AB108" i="66"/>
  <c r="AQ108" i="66" s="1"/>
  <c r="J49" i="64"/>
  <c r="X11" i="66"/>
  <c r="AB92" i="66"/>
  <c r="N114" i="64"/>
  <c r="AA138" i="66"/>
  <c r="Y131" i="66"/>
  <c r="X62" i="66"/>
  <c r="K92" i="64"/>
  <c r="K91" i="64"/>
  <c r="Z159" i="66"/>
  <c r="AA162" i="66"/>
  <c r="N154" i="64"/>
  <c r="K117" i="64"/>
  <c r="AA114" i="66"/>
  <c r="K122" i="64"/>
  <c r="AA119" i="66"/>
  <c r="J107" i="64"/>
  <c r="Z104" i="66"/>
  <c r="I113" i="64"/>
  <c r="Y110" i="66"/>
  <c r="I161" i="64"/>
  <c r="Y158" i="66"/>
  <c r="K145" i="64"/>
  <c r="AA142" i="66"/>
  <c r="I120" i="64"/>
  <c r="Y117" i="66"/>
  <c r="P142" i="64"/>
  <c r="X139" i="66"/>
  <c r="J160" i="64"/>
  <c r="Z157" i="66"/>
  <c r="K132" i="64"/>
  <c r="AA129" i="66"/>
  <c r="N116" i="64"/>
  <c r="X113" i="66"/>
  <c r="AO164" i="66"/>
  <c r="AO132" i="66"/>
  <c r="AP117" i="66"/>
  <c r="AN155" i="66"/>
  <c r="AO122" i="66"/>
  <c r="AN122" i="66"/>
  <c r="AQ160" i="66"/>
  <c r="AN137" i="66"/>
  <c r="AP146" i="66"/>
  <c r="AQ113" i="66"/>
  <c r="AQ125" i="66"/>
  <c r="K14" i="64"/>
  <c r="K87" i="64"/>
  <c r="N85" i="64"/>
  <c r="P23" i="64"/>
  <c r="H58" i="64"/>
  <c r="X20" i="66"/>
  <c r="AV20" i="66" s="1"/>
  <c r="D23" i="68" s="1"/>
  <c r="K144" i="64"/>
  <c r="AA141" i="66"/>
  <c r="N125" i="64"/>
  <c r="X122" i="66"/>
  <c r="K126" i="64"/>
  <c r="AA123" i="66"/>
  <c r="N133" i="64"/>
  <c r="X130" i="66"/>
  <c r="L138" i="64"/>
  <c r="AB135" i="66"/>
  <c r="N117" i="64"/>
  <c r="X114" i="66"/>
  <c r="P166" i="64"/>
  <c r="X163" i="66"/>
  <c r="I141" i="64"/>
  <c r="Y138" i="66"/>
  <c r="I130" i="64"/>
  <c r="Y127" i="66"/>
  <c r="N115" i="64"/>
  <c r="X112" i="66"/>
  <c r="P136" i="64"/>
  <c r="X133" i="66"/>
  <c r="J122" i="64"/>
  <c r="Z119" i="66"/>
  <c r="N131" i="64"/>
  <c r="P126" i="64"/>
  <c r="X123" i="66"/>
  <c r="K121" i="64"/>
  <c r="AA118" i="66"/>
  <c r="AM159" i="66"/>
  <c r="AQ158" i="66"/>
  <c r="AO124" i="66"/>
  <c r="AP153" i="66"/>
  <c r="AO105" i="66"/>
  <c r="AO142" i="66"/>
  <c r="AQ153" i="66"/>
  <c r="AP161" i="66"/>
  <c r="AP133" i="66"/>
  <c r="AQ120" i="66"/>
  <c r="K129" i="64"/>
  <c r="AA126" i="66"/>
  <c r="J117" i="64"/>
  <c r="Z114" i="66"/>
  <c r="N151" i="64"/>
  <c r="X148" i="66"/>
  <c r="I154" i="64"/>
  <c r="Y151" i="66"/>
  <c r="L151" i="64"/>
  <c r="AB148" i="66"/>
  <c r="L149" i="64"/>
  <c r="AB146" i="66"/>
  <c r="J111" i="64"/>
  <c r="Z108" i="66"/>
  <c r="N135" i="64"/>
  <c r="X132" i="66"/>
  <c r="I162" i="64"/>
  <c r="Y159" i="66"/>
  <c r="J155" i="64"/>
  <c r="Z152" i="66"/>
  <c r="L127" i="64"/>
  <c r="AB124" i="66"/>
  <c r="I111" i="64"/>
  <c r="Y108" i="66"/>
  <c r="N157" i="64"/>
  <c r="X154" i="66"/>
  <c r="AO129" i="66"/>
  <c r="AP147" i="66"/>
  <c r="AN152" i="66"/>
  <c r="AQ159" i="66"/>
  <c r="AN116" i="66"/>
  <c r="AO112" i="66"/>
  <c r="AN129" i="66"/>
  <c r="AO149" i="66"/>
  <c r="AO143" i="66"/>
  <c r="AN113" i="66"/>
  <c r="AO159" i="66"/>
  <c r="L110" i="64"/>
  <c r="AB107" i="66"/>
  <c r="K111" i="64"/>
  <c r="AA108" i="66"/>
  <c r="Z94" i="66"/>
  <c r="Z38" i="66"/>
  <c r="O66" i="64"/>
  <c r="H96" i="64"/>
  <c r="L37" i="64"/>
  <c r="O58" i="64"/>
  <c r="L101" i="64"/>
  <c r="AA82" i="66"/>
  <c r="X25" i="66"/>
  <c r="BA25" i="66" s="1"/>
  <c r="I164" i="64"/>
  <c r="Y161" i="66"/>
  <c r="N150" i="64"/>
  <c r="X147" i="66"/>
  <c r="L122" i="64"/>
  <c r="AB119" i="66"/>
  <c r="K131" i="64"/>
  <c r="AA128" i="66"/>
  <c r="I150" i="64"/>
  <c r="Y147" i="66"/>
  <c r="AM151" i="66"/>
  <c r="L133" i="64"/>
  <c r="AB130" i="66"/>
  <c r="L131" i="64"/>
  <c r="AB128" i="66"/>
  <c r="K124" i="64"/>
  <c r="AA121" i="66"/>
  <c r="L152" i="64"/>
  <c r="AB149" i="66"/>
  <c r="J161" i="64"/>
  <c r="Z158" i="66"/>
  <c r="L118" i="64"/>
  <c r="AB115" i="66"/>
  <c r="N156" i="64"/>
  <c r="X153" i="66"/>
  <c r="AO128" i="66"/>
  <c r="AO147" i="66"/>
  <c r="AN107" i="66"/>
  <c r="AP105" i="66"/>
  <c r="AN156" i="66"/>
  <c r="AO134" i="66"/>
  <c r="AO136" i="66"/>
  <c r="AP149" i="66"/>
  <c r="AN149" i="66"/>
  <c r="AQ116" i="66"/>
  <c r="N158" i="64"/>
  <c r="X155" i="66"/>
  <c r="H28" i="64"/>
  <c r="L121" i="64"/>
  <c r="AB118" i="66"/>
  <c r="O63" i="64"/>
  <c r="O96" i="64"/>
  <c r="O64" i="64"/>
  <c r="X44" i="66"/>
  <c r="BK44" i="66" s="1"/>
  <c r="Y15" i="66"/>
  <c r="I142" i="64"/>
  <c r="Y139" i="66"/>
  <c r="P163" i="64"/>
  <c r="J121" i="64"/>
  <c r="Z118" i="66"/>
  <c r="L154" i="64"/>
  <c r="AB151" i="66"/>
  <c r="J128" i="64"/>
  <c r="Z125" i="66"/>
  <c r="AM157" i="66"/>
  <c r="P149" i="64"/>
  <c r="X146" i="66"/>
  <c r="N164" i="64"/>
  <c r="X161" i="66"/>
  <c r="K162" i="64"/>
  <c r="AA159" i="66"/>
  <c r="AM111" i="66"/>
  <c r="I122" i="64"/>
  <c r="Y119" i="66"/>
  <c r="N122" i="64"/>
  <c r="AN136" i="66"/>
  <c r="AP106" i="66"/>
  <c r="AO153" i="66"/>
  <c r="AP155" i="66"/>
  <c r="AO113" i="66"/>
  <c r="AN121" i="66"/>
  <c r="K110" i="64"/>
  <c r="AA107" i="66"/>
  <c r="AN141" i="66"/>
  <c r="AQ161" i="66"/>
  <c r="AO138" i="66"/>
  <c r="AP162" i="66"/>
  <c r="P146" i="64"/>
  <c r="X143" i="66"/>
  <c r="Z101" i="66"/>
  <c r="H64" i="64"/>
  <c r="K25" i="64"/>
  <c r="K113" i="64"/>
  <c r="AA110" i="66"/>
  <c r="L158" i="64"/>
  <c r="AB155" i="66"/>
  <c r="N153" i="64"/>
  <c r="X150" i="66"/>
  <c r="J118" i="64"/>
  <c r="Z115" i="66"/>
  <c r="L136" i="64"/>
  <c r="AB133" i="66"/>
  <c r="J157" i="64"/>
  <c r="Z154" i="66"/>
  <c r="P138" i="64"/>
  <c r="X135" i="66"/>
  <c r="K146" i="64"/>
  <c r="AA143" i="66"/>
  <c r="N141" i="64"/>
  <c r="X138" i="66"/>
  <c r="K138" i="64"/>
  <c r="AA135" i="66"/>
  <c r="N113" i="64"/>
  <c r="X110" i="66"/>
  <c r="L166" i="64"/>
  <c r="AB163" i="66"/>
  <c r="AM119" i="66"/>
  <c r="K163" i="64"/>
  <c r="AA160" i="66"/>
  <c r="AN109" i="66"/>
  <c r="AO148" i="66"/>
  <c r="AN112" i="66"/>
  <c r="AN125" i="66"/>
  <c r="AP156" i="66"/>
  <c r="AP140" i="66"/>
  <c r="AO135" i="66"/>
  <c r="AO161" i="66"/>
  <c r="K166" i="64"/>
  <c r="AA163" i="66"/>
  <c r="L53" i="64"/>
  <c r="I90" i="64"/>
  <c r="N43" i="64"/>
  <c r="X61" i="66"/>
  <c r="Y17" i="66"/>
  <c r="I166" i="64"/>
  <c r="Y163" i="66"/>
  <c r="AM158" i="66"/>
  <c r="N145" i="64"/>
  <c r="J142" i="64"/>
  <c r="Z139" i="66"/>
  <c r="J123" i="64"/>
  <c r="Z120" i="66"/>
  <c r="J153" i="64"/>
  <c r="Z150" i="66"/>
  <c r="L126" i="64"/>
  <c r="AB123" i="66"/>
  <c r="L124" i="64"/>
  <c r="AB121" i="66"/>
  <c r="L109" i="64"/>
  <c r="AB106" i="66"/>
  <c r="I146" i="64"/>
  <c r="Y143" i="66"/>
  <c r="J149" i="64"/>
  <c r="Z146" i="66"/>
  <c r="P111" i="64"/>
  <c r="X108" i="66"/>
  <c r="J119" i="64"/>
  <c r="Z116" i="66"/>
  <c r="P143" i="64"/>
  <c r="X140" i="66"/>
  <c r="N112" i="64"/>
  <c r="X109" i="66"/>
  <c r="N109" i="64"/>
  <c r="X106" i="66"/>
  <c r="AO163" i="66"/>
  <c r="AO130" i="66"/>
  <c r="I123" i="64"/>
  <c r="Y120" i="66"/>
  <c r="I165" i="64"/>
  <c r="Y162" i="66"/>
  <c r="AP138" i="66"/>
  <c r="AN105" i="66"/>
  <c r="AN131" i="66"/>
  <c r="L129" i="64"/>
  <c r="AB126" i="66"/>
  <c r="K107" i="64"/>
  <c r="AA104" i="66"/>
  <c r="AP131" i="66"/>
  <c r="AQ131" i="66"/>
  <c r="AQ147" i="66"/>
  <c r="AP154" i="66"/>
  <c r="AN148" i="66"/>
  <c r="AO123" i="66"/>
  <c r="L167" i="64"/>
  <c r="AB164" i="66"/>
  <c r="N152" i="64"/>
  <c r="X149" i="66"/>
  <c r="AM142" i="66"/>
  <c r="J134" i="64"/>
  <c r="Z131" i="66"/>
  <c r="L114" i="64"/>
  <c r="AB111" i="66"/>
  <c r="K147" i="64"/>
  <c r="AA144" i="66"/>
  <c r="AM116" i="66"/>
  <c r="L120" i="64"/>
  <c r="AB117" i="66"/>
  <c r="N120" i="64"/>
  <c r="X117" i="66"/>
  <c r="P127" i="64"/>
  <c r="X124" i="66"/>
  <c r="I147" i="64"/>
  <c r="Y144" i="66"/>
  <c r="J113" i="64"/>
  <c r="Z110" i="66"/>
  <c r="K115" i="64"/>
  <c r="AA112" i="66"/>
  <c r="K114" i="64"/>
  <c r="AA111" i="66"/>
  <c r="P155" i="64"/>
  <c r="X152" i="66"/>
  <c r="N108" i="64"/>
  <c r="X105" i="66"/>
  <c r="N121" i="64"/>
  <c r="X118" i="66"/>
  <c r="AP137" i="66"/>
  <c r="AQ122" i="66"/>
  <c r="AN145" i="66"/>
  <c r="AP145" i="66"/>
  <c r="AO151" i="66"/>
  <c r="AP120" i="66"/>
  <c r="L135" i="64"/>
  <c r="AB132" i="66"/>
  <c r="AO145" i="66"/>
  <c r="BT104" i="66"/>
  <c r="BO104" i="66"/>
  <c r="BJ104" i="66"/>
  <c r="BE104" i="66"/>
  <c r="AQ104" i="66"/>
  <c r="AZ104" i="66"/>
  <c r="AP164" i="66"/>
  <c r="I145" i="64"/>
  <c r="Y142" i="66"/>
  <c r="I36" i="64"/>
  <c r="I107" i="64"/>
  <c r="Y104" i="66"/>
  <c r="L146" i="64"/>
  <c r="AB143" i="66"/>
  <c r="K161" i="64"/>
  <c r="AA158" i="66"/>
  <c r="P147" i="64"/>
  <c r="X144" i="66"/>
  <c r="I126" i="64"/>
  <c r="Y123" i="66"/>
  <c r="L137" i="64"/>
  <c r="AB134" i="66"/>
  <c r="I117" i="64"/>
  <c r="Y114" i="66"/>
  <c r="N163" i="64"/>
  <c r="I136" i="64"/>
  <c r="Y133" i="66"/>
  <c r="I153" i="64"/>
  <c r="Y150" i="66"/>
  <c r="N124" i="64"/>
  <c r="X121" i="66"/>
  <c r="L153" i="64"/>
  <c r="AB150" i="66"/>
  <c r="N123" i="64"/>
  <c r="X120" i="66"/>
  <c r="I127" i="64"/>
  <c r="Y124" i="66"/>
  <c r="L157" i="64"/>
  <c r="AB154" i="66"/>
  <c r="N128" i="64"/>
  <c r="X125" i="66"/>
  <c r="N107" i="64"/>
  <c r="X104" i="66"/>
  <c r="AQ144" i="66"/>
  <c r="AN154" i="66"/>
  <c r="AO160" i="66"/>
  <c r="AN111" i="66"/>
  <c r="AN140" i="66"/>
  <c r="AQ139" i="66"/>
  <c r="L140" i="64"/>
  <c r="AB137" i="66"/>
  <c r="AP139" i="66"/>
  <c r="AP152" i="66"/>
  <c r="AO141" i="66"/>
  <c r="AN146" i="66"/>
  <c r="AQ142" i="66"/>
  <c r="I133" i="64"/>
  <c r="Y130" i="66"/>
  <c r="K139" i="64"/>
  <c r="AA136" i="66"/>
  <c r="P148" i="64"/>
  <c r="X145" i="66"/>
  <c r="AM160" i="66"/>
  <c r="I138" i="64"/>
  <c r="Y135" i="66"/>
  <c r="L130" i="64"/>
  <c r="AB127" i="66"/>
  <c r="P167" i="64"/>
  <c r="X164" i="66"/>
  <c r="J120" i="64"/>
  <c r="Z117" i="66"/>
  <c r="L144" i="64"/>
  <c r="AB141" i="66"/>
  <c r="N159" i="64"/>
  <c r="X156" i="66"/>
  <c r="J158" i="64"/>
  <c r="Z155" i="66"/>
  <c r="N132" i="64"/>
  <c r="X129" i="66"/>
  <c r="AQ105" i="66"/>
  <c r="AO127" i="66"/>
  <c r="AQ138" i="66"/>
  <c r="AN128" i="66"/>
  <c r="AO137" i="66"/>
  <c r="AP116" i="66"/>
  <c r="AQ110" i="66"/>
  <c r="AN126" i="66"/>
  <c r="AP148" i="66"/>
  <c r="AP125" i="66"/>
  <c r="AP115" i="66"/>
  <c r="J25" i="64"/>
  <c r="L112" i="64"/>
  <c r="AB109" i="66"/>
  <c r="J110" i="64"/>
  <c r="Z107" i="66"/>
  <c r="O93" i="64"/>
  <c r="J26" i="64"/>
  <c r="N8" i="64"/>
  <c r="X72" i="66"/>
  <c r="J62" i="64"/>
  <c r="Y99" i="66"/>
  <c r="L165" i="64"/>
  <c r="AB162" i="66"/>
  <c r="AM134" i="66"/>
  <c r="I121" i="64"/>
  <c r="Y118" i="66"/>
  <c r="K154" i="64"/>
  <c r="AA151" i="66"/>
  <c r="J129" i="64"/>
  <c r="Z126" i="66"/>
  <c r="K116" i="64"/>
  <c r="AA113" i="66"/>
  <c r="K125" i="64"/>
  <c r="AA122" i="66"/>
  <c r="L132" i="64"/>
  <c r="AB129" i="66"/>
  <c r="N140" i="64"/>
  <c r="X137" i="66"/>
  <c r="P123" i="64"/>
  <c r="P144" i="64"/>
  <c r="X141" i="66"/>
  <c r="I163" i="64"/>
  <c r="Y160" i="66"/>
  <c r="P157" i="64"/>
  <c r="AM126" i="66"/>
  <c r="K135" i="64"/>
  <c r="AA132" i="66"/>
  <c r="P131" i="64"/>
  <c r="AQ136" i="66"/>
  <c r="AQ152" i="66"/>
  <c r="AP157" i="66"/>
  <c r="AQ157" i="66"/>
  <c r="AQ140" i="66"/>
  <c r="AP127" i="66"/>
  <c r="AN134" i="66"/>
  <c r="AO121" i="66"/>
  <c r="AO140" i="66"/>
  <c r="AQ156" i="66"/>
  <c r="AO111" i="66"/>
  <c r="AN115" i="66"/>
  <c r="Y90" i="66"/>
  <c r="N146" i="64"/>
  <c r="K137" i="64"/>
  <c r="AA134" i="66"/>
  <c r="N118" i="64"/>
  <c r="X115" i="66"/>
  <c r="L117" i="64"/>
  <c r="AB114" i="66"/>
  <c r="L115" i="64"/>
  <c r="AB112" i="66"/>
  <c r="K127" i="64"/>
  <c r="AA124" i="66"/>
  <c r="J112" i="64"/>
  <c r="Z109" i="66"/>
  <c r="P139" i="64"/>
  <c r="X136" i="66"/>
  <c r="N134" i="64"/>
  <c r="X131" i="66"/>
  <c r="N110" i="64"/>
  <c r="X107" i="66"/>
  <c r="K133" i="64"/>
  <c r="AA130" i="66"/>
  <c r="N165" i="64"/>
  <c r="X162" i="66"/>
  <c r="P130" i="64"/>
  <c r="X127" i="66"/>
  <c r="J159" i="64"/>
  <c r="Z156" i="66"/>
  <c r="K112" i="64"/>
  <c r="AA109" i="66"/>
  <c r="AM128" i="66"/>
  <c r="AN164" i="66"/>
  <c r="AP150" i="66"/>
  <c r="AO133" i="66"/>
  <c r="AN106" i="66"/>
  <c r="AQ145" i="66"/>
  <c r="AN153" i="66"/>
  <c r="AN157" i="66"/>
  <c r="AO162" i="66"/>
  <c r="AO106" i="66"/>
  <c r="AN132" i="66"/>
  <c r="AO144" i="66"/>
  <c r="Y97" i="66"/>
  <c r="Y81" i="66"/>
  <c r="J95" i="64"/>
  <c r="AA87" i="66"/>
  <c r="BD87" i="66" s="1"/>
  <c r="O85" i="64"/>
  <c r="P85" i="64"/>
  <c r="H93" i="64"/>
  <c r="P93" i="64"/>
  <c r="Z20" i="66"/>
  <c r="P158" i="64"/>
  <c r="P124" i="64"/>
  <c r="J93" i="64"/>
  <c r="P133" i="64"/>
  <c r="P107" i="64"/>
  <c r="P110" i="64"/>
  <c r="P135" i="64"/>
  <c r="N144" i="64"/>
  <c r="N142" i="64"/>
  <c r="N130" i="64"/>
  <c r="N149" i="64"/>
  <c r="P115" i="64"/>
  <c r="P66" i="64"/>
  <c r="O36" i="64"/>
  <c r="X63" i="66"/>
  <c r="O18" i="64"/>
  <c r="AB58" i="66"/>
  <c r="N138" i="64"/>
  <c r="N167" i="64"/>
  <c r="AB70" i="66"/>
  <c r="BE70" i="66" s="1"/>
  <c r="Z31" i="66"/>
  <c r="X33" i="66"/>
  <c r="AV33" i="66" s="1"/>
  <c r="D36" i="68" s="1"/>
  <c r="H32" i="64"/>
  <c r="N66" i="64"/>
  <c r="X15" i="66"/>
  <c r="AA94" i="66"/>
  <c r="Z82" i="66"/>
  <c r="BC82" i="66" s="1"/>
  <c r="N143" i="64"/>
  <c r="AA12" i="66"/>
  <c r="P36" i="64"/>
  <c r="L68" i="64"/>
  <c r="AB46" i="66"/>
  <c r="H36" i="64"/>
  <c r="O32" i="64"/>
  <c r="H18" i="64"/>
  <c r="AA19" i="66"/>
  <c r="BN19" i="66" s="1"/>
  <c r="Q22" i="68" s="1"/>
  <c r="P132" i="64"/>
  <c r="N155" i="64"/>
  <c r="P121" i="64"/>
  <c r="P32" i="64"/>
  <c r="I16" i="64"/>
  <c r="I50" i="64"/>
  <c r="Y22" i="66"/>
  <c r="AB40" i="66"/>
  <c r="I94" i="64"/>
  <c r="X29" i="66"/>
  <c r="AV29" i="66" s="1"/>
  <c r="D32" i="68" s="1"/>
  <c r="N147" i="64"/>
  <c r="P153" i="64"/>
  <c r="P128" i="64"/>
  <c r="AB13" i="66"/>
  <c r="BO13" i="66" s="1"/>
  <c r="R16" i="68" s="1"/>
  <c r="K77" i="64"/>
  <c r="H74" i="64"/>
  <c r="Y31" i="66"/>
  <c r="J100" i="64"/>
  <c r="Y32" i="66"/>
  <c r="Y68" i="66"/>
  <c r="H161" i="64"/>
  <c r="O161" i="64"/>
  <c r="P117" i="64"/>
  <c r="H119" i="64"/>
  <c r="O119" i="64"/>
  <c r="H160" i="64"/>
  <c r="O160" i="64"/>
  <c r="H129" i="64"/>
  <c r="O129" i="64"/>
  <c r="H162" i="64"/>
  <c r="O162" i="64"/>
  <c r="H125" i="64"/>
  <c r="O125" i="64"/>
  <c r="N161" i="64"/>
  <c r="P119" i="64"/>
  <c r="H154" i="64"/>
  <c r="O154" i="64"/>
  <c r="H140" i="64"/>
  <c r="O140" i="64"/>
  <c r="P154" i="64"/>
  <c r="P141" i="64"/>
  <c r="H164" i="64"/>
  <c r="O164" i="64"/>
  <c r="O123" i="64"/>
  <c r="H123" i="64"/>
  <c r="H142" i="64"/>
  <c r="O142" i="64"/>
  <c r="N111" i="64"/>
  <c r="H111" i="64"/>
  <c r="O111" i="64"/>
  <c r="H128" i="64"/>
  <c r="O128" i="64"/>
  <c r="H107" i="64"/>
  <c r="O107" i="64"/>
  <c r="H156" i="64"/>
  <c r="O156" i="64"/>
  <c r="P31" i="64"/>
  <c r="X28" i="66"/>
  <c r="BP28" i="66" s="1"/>
  <c r="N42" i="64"/>
  <c r="Y55" i="66"/>
  <c r="BG55" i="66" s="1"/>
  <c r="P25" i="64"/>
  <c r="O28" i="64"/>
  <c r="H146" i="64"/>
  <c r="O146" i="64"/>
  <c r="H137" i="64"/>
  <c r="O137" i="64"/>
  <c r="H118" i="64"/>
  <c r="O118" i="64"/>
  <c r="P145" i="64"/>
  <c r="H145" i="64"/>
  <c r="O145" i="64"/>
  <c r="P125" i="64"/>
  <c r="P118" i="64"/>
  <c r="P151" i="64"/>
  <c r="O151" i="64"/>
  <c r="H151" i="64"/>
  <c r="H163" i="64"/>
  <c r="O163" i="64"/>
  <c r="O138" i="64"/>
  <c r="H138" i="64"/>
  <c r="N139" i="64"/>
  <c r="N127" i="64"/>
  <c r="O135" i="64"/>
  <c r="H135" i="64"/>
  <c r="H167" i="64"/>
  <c r="O167" i="64"/>
  <c r="O130" i="64"/>
  <c r="H130" i="64"/>
  <c r="P114" i="64"/>
  <c r="O114" i="64"/>
  <c r="H114" i="64"/>
  <c r="H143" i="64"/>
  <c r="O143" i="64"/>
  <c r="P137" i="64"/>
  <c r="H131" i="64"/>
  <c r="O131" i="64"/>
  <c r="H157" i="64"/>
  <c r="O157" i="64"/>
  <c r="P129" i="64"/>
  <c r="P80" i="64"/>
  <c r="O80" i="64"/>
  <c r="O31" i="64"/>
  <c r="J35" i="64"/>
  <c r="Z79" i="66"/>
  <c r="AO79" i="66" s="1"/>
  <c r="L103" i="64"/>
  <c r="Y93" i="66"/>
  <c r="H152" i="64"/>
  <c r="O152" i="64"/>
  <c r="O150" i="64"/>
  <c r="H150" i="64"/>
  <c r="N148" i="64"/>
  <c r="H148" i="64"/>
  <c r="O148" i="64"/>
  <c r="H117" i="64"/>
  <c r="O117" i="64"/>
  <c r="O139" i="64"/>
  <c r="H139" i="64"/>
  <c r="H120" i="64"/>
  <c r="O120" i="64"/>
  <c r="H134" i="64"/>
  <c r="O134" i="64"/>
  <c r="H127" i="64"/>
  <c r="O127" i="64"/>
  <c r="P120" i="64"/>
  <c r="H141" i="64"/>
  <c r="O141" i="64"/>
  <c r="H159" i="64"/>
  <c r="O159" i="64"/>
  <c r="H112" i="64"/>
  <c r="O112" i="64"/>
  <c r="H80" i="64"/>
  <c r="H31" i="64"/>
  <c r="J15" i="64"/>
  <c r="AA41" i="66"/>
  <c r="H158" i="64"/>
  <c r="O158" i="64"/>
  <c r="O147" i="64"/>
  <c r="H147" i="64"/>
  <c r="P161" i="64"/>
  <c r="P150" i="64"/>
  <c r="H166" i="64"/>
  <c r="O166" i="64"/>
  <c r="H149" i="64"/>
  <c r="O149" i="64"/>
  <c r="H110" i="64"/>
  <c r="O110" i="64"/>
  <c r="H136" i="64"/>
  <c r="O136" i="64"/>
  <c r="P140" i="64"/>
  <c r="H144" i="64"/>
  <c r="O144" i="64"/>
  <c r="H126" i="64"/>
  <c r="O126" i="64"/>
  <c r="H113" i="64"/>
  <c r="O113" i="64"/>
  <c r="P156" i="64"/>
  <c r="H132" i="64"/>
  <c r="O132" i="64"/>
  <c r="P116" i="64"/>
  <c r="H116" i="64"/>
  <c r="O116" i="64"/>
  <c r="P113" i="64"/>
  <c r="H122" i="64"/>
  <c r="O122" i="64"/>
  <c r="N80" i="64"/>
  <c r="Z9" i="66"/>
  <c r="BH9" i="66" s="1"/>
  <c r="H133" i="64"/>
  <c r="O133" i="64"/>
  <c r="H153" i="64"/>
  <c r="O153" i="64"/>
  <c r="P152" i="64"/>
  <c r="N166" i="64"/>
  <c r="N119" i="64"/>
  <c r="N160" i="64"/>
  <c r="H115" i="64"/>
  <c r="O115" i="64"/>
  <c r="H124" i="64"/>
  <c r="O124" i="64"/>
  <c r="P160" i="64"/>
  <c r="P134" i="64"/>
  <c r="O165" i="64"/>
  <c r="H165" i="64"/>
  <c r="P162" i="64"/>
  <c r="N126" i="64"/>
  <c r="N129" i="64"/>
  <c r="O155" i="64"/>
  <c r="H155" i="64"/>
  <c r="H108" i="64"/>
  <c r="O108" i="64"/>
  <c r="P165" i="64"/>
  <c r="N162" i="64"/>
  <c r="P159" i="64"/>
  <c r="H109" i="64"/>
  <c r="O109" i="64"/>
  <c r="H121" i="64"/>
  <c r="O121" i="64"/>
  <c r="O78" i="64"/>
  <c r="Z85" i="66"/>
  <c r="AB74" i="66"/>
  <c r="BT74" i="66" s="1"/>
  <c r="O75" i="64"/>
  <c r="P75" i="64"/>
  <c r="K103" i="64"/>
  <c r="H75" i="64"/>
  <c r="AA73" i="66"/>
  <c r="I87" i="64"/>
  <c r="K101" i="64"/>
  <c r="H78" i="64"/>
  <c r="Z70" i="66"/>
  <c r="BC70" i="66" s="1"/>
  <c r="X75" i="66"/>
  <c r="AM75" i="66" s="1"/>
  <c r="P74" i="64"/>
  <c r="H85" i="64"/>
  <c r="P78" i="64"/>
  <c r="I104" i="64"/>
  <c r="N74" i="64"/>
  <c r="N105" i="64"/>
  <c r="P40" i="64"/>
  <c r="P47" i="64"/>
  <c r="O74" i="64"/>
  <c r="Y26" i="66"/>
  <c r="J99" i="64"/>
  <c r="H95" i="64"/>
  <c r="H47" i="64"/>
  <c r="L39" i="64"/>
  <c r="L35" i="64"/>
  <c r="K75" i="64"/>
  <c r="Y94" i="66"/>
  <c r="AN94" i="66" s="1"/>
  <c r="N69" i="64"/>
  <c r="Z60" i="66"/>
  <c r="BR60" i="66" s="1"/>
  <c r="AA32" i="66"/>
  <c r="N95" i="64"/>
  <c r="N47" i="64"/>
  <c r="P26" i="64"/>
  <c r="K88" i="64"/>
  <c r="O40" i="64"/>
  <c r="AB38" i="66"/>
  <c r="Y95" i="66"/>
  <c r="AN95" i="66" s="1"/>
  <c r="Y103" i="66"/>
  <c r="H40" i="64"/>
  <c r="L83" i="64"/>
  <c r="P95" i="64"/>
  <c r="AN88" i="66"/>
  <c r="L54" i="64"/>
  <c r="AB51" i="66"/>
  <c r="AN98" i="66"/>
  <c r="P50" i="64"/>
  <c r="H50" i="64"/>
  <c r="O50" i="64"/>
  <c r="X47" i="66"/>
  <c r="K18" i="64"/>
  <c r="AA15" i="66"/>
  <c r="I19" i="64"/>
  <c r="Y16" i="66"/>
  <c r="N79" i="64"/>
  <c r="H79" i="64"/>
  <c r="X76" i="66"/>
  <c r="O79" i="64"/>
  <c r="AA16" i="66"/>
  <c r="K19" i="64"/>
  <c r="N86" i="64"/>
  <c r="H86" i="64"/>
  <c r="O86" i="64"/>
  <c r="X83" i="66"/>
  <c r="P56" i="64"/>
  <c r="H56" i="64"/>
  <c r="X53" i="66"/>
  <c r="O56" i="64"/>
  <c r="N106" i="64"/>
  <c r="X103" i="66"/>
  <c r="O106" i="64"/>
  <c r="H106" i="64"/>
  <c r="L84" i="64"/>
  <c r="AB81" i="66"/>
  <c r="BJ70" i="66"/>
  <c r="AM60" i="66"/>
  <c r="AN11" i="66"/>
  <c r="BQ11" i="66"/>
  <c r="AW11" i="66"/>
  <c r="E14" i="68" s="1"/>
  <c r="BG11" i="66"/>
  <c r="BB11" i="66"/>
  <c r="BL11" i="66"/>
  <c r="O14" i="68" s="1"/>
  <c r="AQ56" i="66"/>
  <c r="AZ56" i="66"/>
  <c r="H59" i="68" s="1"/>
  <c r="BE56" i="66"/>
  <c r="BO56" i="66"/>
  <c r="R59" i="68" s="1"/>
  <c r="BJ56" i="66"/>
  <c r="BT56" i="66"/>
  <c r="H45" i="64"/>
  <c r="O45" i="64"/>
  <c r="X42" i="66"/>
  <c r="BE33" i="66"/>
  <c r="BO33" i="66"/>
  <c r="R36" i="68" s="1"/>
  <c r="BT33" i="66"/>
  <c r="BJ33" i="66"/>
  <c r="AQ33" i="66"/>
  <c r="AZ33" i="66"/>
  <c r="H36" i="68" s="1"/>
  <c r="BN21" i="66"/>
  <c r="Q24" i="68" s="1"/>
  <c r="BD21" i="66"/>
  <c r="AP21" i="66"/>
  <c r="BI21" i="66"/>
  <c r="BS21" i="66"/>
  <c r="AY21" i="66"/>
  <c r="G24" i="68" s="1"/>
  <c r="BO14" i="66"/>
  <c r="R17" i="68" s="1"/>
  <c r="AZ14" i="66"/>
  <c r="H17" i="68" s="1"/>
  <c r="BJ14" i="66"/>
  <c r="AQ14" i="66"/>
  <c r="BT14" i="66"/>
  <c r="BE14" i="66"/>
  <c r="BN74" i="66"/>
  <c r="Q77" i="68" s="1"/>
  <c r="BI74" i="66"/>
  <c r="AY74" i="66"/>
  <c r="G77" i="68" s="1"/>
  <c r="BS74" i="66"/>
  <c r="BD74" i="66"/>
  <c r="AP74" i="66"/>
  <c r="Z44" i="66"/>
  <c r="J47" i="64"/>
  <c r="AY9" i="66"/>
  <c r="G12" i="68" s="1"/>
  <c r="BS9" i="66"/>
  <c r="BI9" i="66"/>
  <c r="BN9" i="66"/>
  <c r="Q12" i="68" s="1"/>
  <c r="BD9" i="66"/>
  <c r="AP9" i="66"/>
  <c r="Y85" i="66"/>
  <c r="I88" i="64"/>
  <c r="BJ50" i="66"/>
  <c r="BE50" i="66"/>
  <c r="BO50" i="66"/>
  <c r="R53" i="68" s="1"/>
  <c r="BT50" i="66"/>
  <c r="AZ50" i="66"/>
  <c r="H53" i="68" s="1"/>
  <c r="AQ50" i="66"/>
  <c r="AN66" i="66"/>
  <c r="AA42" i="66"/>
  <c r="K45" i="64"/>
  <c r="BH56" i="66"/>
  <c r="AO56" i="66"/>
  <c r="AX56" i="66"/>
  <c r="F59" i="68" s="1"/>
  <c r="BR56" i="66"/>
  <c r="BM56" i="66"/>
  <c r="P59" i="68" s="1"/>
  <c r="BC56" i="66"/>
  <c r="P34" i="64"/>
  <c r="O34" i="64"/>
  <c r="X31" i="66"/>
  <c r="H34" i="64"/>
  <c r="AB78" i="66"/>
  <c r="L81" i="64"/>
  <c r="J36" i="64"/>
  <c r="Z33" i="66"/>
  <c r="J76" i="64"/>
  <c r="Z73" i="66"/>
  <c r="AM71" i="66"/>
  <c r="L26" i="64"/>
  <c r="AB23" i="66"/>
  <c r="AQ22" i="66"/>
  <c r="BO22" i="66"/>
  <c r="R25" i="68" s="1"/>
  <c r="BE22" i="66"/>
  <c r="BJ22" i="66"/>
  <c r="AZ22" i="66"/>
  <c r="H25" i="68" s="1"/>
  <c r="BT22" i="66"/>
  <c r="BO52" i="66"/>
  <c r="R55" i="68" s="1"/>
  <c r="AQ52" i="66"/>
  <c r="BJ52" i="66"/>
  <c r="BT52" i="66"/>
  <c r="BE52" i="66"/>
  <c r="AZ52" i="66"/>
  <c r="H55" i="68" s="1"/>
  <c r="BR23" i="66"/>
  <c r="BC23" i="66"/>
  <c r="BM23" i="66"/>
  <c r="P26" i="68" s="1"/>
  <c r="AX23" i="66"/>
  <c r="F26" i="68" s="1"/>
  <c r="AO23" i="66"/>
  <c r="BH23" i="66"/>
  <c r="I56" i="64"/>
  <c r="Y53" i="66"/>
  <c r="BO18" i="66"/>
  <c r="R21" i="68" s="1"/>
  <c r="BE18" i="66"/>
  <c r="AZ18" i="66"/>
  <c r="H21" i="68" s="1"/>
  <c r="BT18" i="66"/>
  <c r="BJ18" i="66"/>
  <c r="AQ18" i="66"/>
  <c r="Y58" i="66"/>
  <c r="I61" i="64"/>
  <c r="BC46" i="66"/>
  <c r="AX46" i="66"/>
  <c r="F49" i="68" s="1"/>
  <c r="AO46" i="66"/>
  <c r="BH46" i="66"/>
  <c r="BM46" i="66"/>
  <c r="P49" i="68" s="1"/>
  <c r="BR46" i="66"/>
  <c r="AY49" i="66"/>
  <c r="G52" i="68" s="1"/>
  <c r="BN49" i="66"/>
  <c r="Q52" i="68" s="1"/>
  <c r="BS49" i="66"/>
  <c r="AP49" i="66"/>
  <c r="BI49" i="66"/>
  <c r="BD49" i="66"/>
  <c r="J90" i="64"/>
  <c r="Z87" i="66"/>
  <c r="AM86" i="66"/>
  <c r="BC47" i="66"/>
  <c r="BM47" i="66"/>
  <c r="P50" i="68" s="1"/>
  <c r="AX47" i="66"/>
  <c r="F50" i="68" s="1"/>
  <c r="BH47" i="66"/>
  <c r="AO47" i="66"/>
  <c r="BR47" i="66"/>
  <c r="AP87" i="66"/>
  <c r="BN87" i="66"/>
  <c r="Q90" i="68" s="1"/>
  <c r="H29" i="64"/>
  <c r="X26" i="66"/>
  <c r="O29" i="64"/>
  <c r="J102" i="64"/>
  <c r="Z99" i="66"/>
  <c r="BI8" i="66"/>
  <c r="BS8" i="66"/>
  <c r="BD8" i="66"/>
  <c r="AP8" i="66"/>
  <c r="AY8" i="66"/>
  <c r="G11" i="68" s="1"/>
  <c r="BN8" i="66"/>
  <c r="Q11" i="68" s="1"/>
  <c r="AA24" i="66"/>
  <c r="K27" i="64"/>
  <c r="L10" i="64"/>
  <c r="AB7" i="66"/>
  <c r="BG14" i="66"/>
  <c r="BB14" i="66"/>
  <c r="BL14" i="66"/>
  <c r="O17" i="68" s="1"/>
  <c r="AW14" i="66"/>
  <c r="E17" i="68" s="1"/>
  <c r="AN14" i="66"/>
  <c r="BQ14" i="66"/>
  <c r="AQ88" i="66"/>
  <c r="BE88" i="66"/>
  <c r="AZ88" i="66"/>
  <c r="H91" i="68" s="1"/>
  <c r="BO88" i="66"/>
  <c r="R91" i="68" s="1"/>
  <c r="BJ88" i="66"/>
  <c r="BT88" i="66"/>
  <c r="AM82" i="66"/>
  <c r="AO75" i="66"/>
  <c r="BK27" i="66"/>
  <c r="BA27" i="66"/>
  <c r="BP27" i="66"/>
  <c r="AM27" i="66"/>
  <c r="AV27" i="66"/>
  <c r="D30" i="68" s="1"/>
  <c r="BF27" i="66"/>
  <c r="AM61" i="66"/>
  <c r="BN13" i="66"/>
  <c r="Q16" i="68" s="1"/>
  <c r="BD13" i="66"/>
  <c r="AP13" i="66"/>
  <c r="BS13" i="66"/>
  <c r="BI13" i="66"/>
  <c r="AY13" i="66"/>
  <c r="G16" i="68" s="1"/>
  <c r="AB27" i="66"/>
  <c r="L30" i="64"/>
  <c r="P38" i="64"/>
  <c r="O38" i="64"/>
  <c r="H38" i="64"/>
  <c r="X35" i="66"/>
  <c r="AA92" i="66"/>
  <c r="K95" i="64"/>
  <c r="P84" i="64"/>
  <c r="H84" i="64"/>
  <c r="X81" i="66"/>
  <c r="O84" i="64"/>
  <c r="K102" i="64"/>
  <c r="AA99" i="66"/>
  <c r="K72" i="64"/>
  <c r="AA69" i="66"/>
  <c r="I86" i="64"/>
  <c r="Y83" i="66"/>
  <c r="N49" i="64"/>
  <c r="X46" i="66"/>
  <c r="O49" i="64"/>
  <c r="H49" i="64"/>
  <c r="AB19" i="66"/>
  <c r="L22" i="64"/>
  <c r="I24" i="64"/>
  <c r="Y21" i="66"/>
  <c r="P81" i="64"/>
  <c r="O81" i="64"/>
  <c r="X78" i="66"/>
  <c r="H81" i="64"/>
  <c r="Y96" i="66"/>
  <c r="I99" i="64"/>
  <c r="K99" i="64"/>
  <c r="AA96" i="66"/>
  <c r="AZ74" i="66"/>
  <c r="H77" i="68" s="1"/>
  <c r="BE74" i="66"/>
  <c r="BJ74" i="66"/>
  <c r="AW29" i="66"/>
  <c r="E32" i="68" s="1"/>
  <c r="BB29" i="66"/>
  <c r="AN29" i="66"/>
  <c r="BG29" i="66"/>
  <c r="BQ29" i="66"/>
  <c r="BL29" i="66"/>
  <c r="O32" i="68" s="1"/>
  <c r="AX98" i="66"/>
  <c r="F101" i="68" s="1"/>
  <c r="BC98" i="66"/>
  <c r="BM98" i="66"/>
  <c r="P101" i="68" s="1"/>
  <c r="BH98" i="66"/>
  <c r="AO98" i="66"/>
  <c r="BR98" i="66"/>
  <c r="BQ32" i="66"/>
  <c r="AW32" i="66"/>
  <c r="E35" i="68" s="1"/>
  <c r="AN32" i="66"/>
  <c r="BB32" i="66"/>
  <c r="BL32" i="66"/>
  <c r="O35" i="68" s="1"/>
  <c r="BG32" i="66"/>
  <c r="AM44" i="66"/>
  <c r="BA44" i="66"/>
  <c r="BP44" i="66"/>
  <c r="BF44" i="66"/>
  <c r="J17" i="64"/>
  <c r="Z14" i="66"/>
  <c r="AM62" i="66"/>
  <c r="AQ13" i="66"/>
  <c r="BE13" i="66"/>
  <c r="BJ13" i="66"/>
  <c r="AZ13" i="66"/>
  <c r="H16" i="68" s="1"/>
  <c r="BI19" i="66"/>
  <c r="BP20" i="66"/>
  <c r="BF20" i="66"/>
  <c r="AM20" i="66"/>
  <c r="BA20" i="66"/>
  <c r="AQ32" i="66"/>
  <c r="BE32" i="66"/>
  <c r="BO32" i="66"/>
  <c r="R35" i="68" s="1"/>
  <c r="BT32" i="66"/>
  <c r="AZ32" i="66"/>
  <c r="H35" i="68" s="1"/>
  <c r="BJ32" i="66"/>
  <c r="BI72" i="66"/>
  <c r="BS72" i="66"/>
  <c r="AP72" i="66"/>
  <c r="BN72" i="66"/>
  <c r="Q75" i="68" s="1"/>
  <c r="BD72" i="66"/>
  <c r="AY72" i="66"/>
  <c r="G75" i="68" s="1"/>
  <c r="BK36" i="66"/>
  <c r="AM36" i="66"/>
  <c r="BP36" i="66"/>
  <c r="AV36" i="66"/>
  <c r="D39" i="68" s="1"/>
  <c r="BA36" i="66"/>
  <c r="BF36" i="66"/>
  <c r="AP5" i="66"/>
  <c r="BN5" i="66"/>
  <c r="AY5" i="66"/>
  <c r="BS5" i="66"/>
  <c r="BD5" i="66"/>
  <c r="BI5" i="66"/>
  <c r="BG33" i="66"/>
  <c r="BQ33" i="66"/>
  <c r="BL33" i="66"/>
  <c r="O36" i="68" s="1"/>
  <c r="BB33" i="66"/>
  <c r="AN33" i="66"/>
  <c r="AW33" i="66"/>
  <c r="E36" i="68" s="1"/>
  <c r="BH82" i="66"/>
  <c r="BC27" i="66"/>
  <c r="AX27" i="66"/>
  <c r="F30" i="68" s="1"/>
  <c r="BR27" i="66"/>
  <c r="BM27" i="66"/>
  <c r="P30" i="68" s="1"/>
  <c r="BH27" i="66"/>
  <c r="AO27" i="66"/>
  <c r="L82" i="64"/>
  <c r="AB79" i="66"/>
  <c r="J28" i="64"/>
  <c r="Z25" i="66"/>
  <c r="Y77" i="66"/>
  <c r="I80" i="64"/>
  <c r="AB86" i="66"/>
  <c r="L89" i="64"/>
  <c r="L46" i="64"/>
  <c r="AB43" i="66"/>
  <c r="AB69" i="66"/>
  <c r="L72" i="64"/>
  <c r="K36" i="64"/>
  <c r="AA33" i="66"/>
  <c r="AX84" i="66"/>
  <c r="F87" i="68" s="1"/>
  <c r="BR84" i="66"/>
  <c r="BH84" i="66"/>
  <c r="AO84" i="66"/>
  <c r="BM84" i="66"/>
  <c r="P87" i="68" s="1"/>
  <c r="BC84" i="66"/>
  <c r="P77" i="64"/>
  <c r="H77" i="64"/>
  <c r="O77" i="64"/>
  <c r="X74" i="66"/>
  <c r="L80" i="64"/>
  <c r="AB77" i="66"/>
  <c r="AO61" i="66"/>
  <c r="BR61" i="66"/>
  <c r="BH61" i="66"/>
  <c r="AX61" i="66"/>
  <c r="F64" i="68" s="1"/>
  <c r="BM61" i="66"/>
  <c r="P64" i="68" s="1"/>
  <c r="BC61" i="66"/>
  <c r="Z81" i="66"/>
  <c r="J84" i="64"/>
  <c r="I26" i="64"/>
  <c r="Y23" i="66"/>
  <c r="P10" i="64"/>
  <c r="H10" i="64"/>
  <c r="O10" i="64"/>
  <c r="X7" i="66"/>
  <c r="AN47" i="66"/>
  <c r="BG47" i="66"/>
  <c r="BL47" i="66"/>
  <c r="O50" i="68" s="1"/>
  <c r="BQ47" i="66"/>
  <c r="AW47" i="66"/>
  <c r="E50" i="68" s="1"/>
  <c r="BB47" i="66"/>
  <c r="AQ97" i="66"/>
  <c r="BO97" i="66"/>
  <c r="R100" i="68" s="1"/>
  <c r="BJ97" i="66"/>
  <c r="BE97" i="66"/>
  <c r="BT97" i="66"/>
  <c r="AZ97" i="66"/>
  <c r="H100" i="68" s="1"/>
  <c r="BN101" i="66"/>
  <c r="Q104" i="68" s="1"/>
  <c r="BI101" i="66"/>
  <c r="BS101" i="66"/>
  <c r="AP101" i="66"/>
  <c r="AY101" i="66"/>
  <c r="G104" i="68" s="1"/>
  <c r="BD101" i="66"/>
  <c r="BS43" i="66"/>
  <c r="AY43" i="66"/>
  <c r="G46" i="68" s="1"/>
  <c r="BI43" i="66"/>
  <c r="AP43" i="66"/>
  <c r="BD43" i="66"/>
  <c r="BN43" i="66"/>
  <c r="Q46" i="68" s="1"/>
  <c r="AA40" i="66"/>
  <c r="K43" i="64"/>
  <c r="Z26" i="66"/>
  <c r="J29" i="64"/>
  <c r="L79" i="64"/>
  <c r="AB76" i="66"/>
  <c r="AM77" i="66"/>
  <c r="BR24" i="66"/>
  <c r="BC24" i="66"/>
  <c r="BM24" i="66"/>
  <c r="P27" i="68" s="1"/>
  <c r="BH24" i="66"/>
  <c r="AO24" i="66"/>
  <c r="AX24" i="66"/>
  <c r="F27" i="68" s="1"/>
  <c r="Y42" i="66"/>
  <c r="I45" i="64"/>
  <c r="K105" i="64"/>
  <c r="AA102" i="66"/>
  <c r="Z15" i="66"/>
  <c r="J18" i="64"/>
  <c r="BC65" i="66"/>
  <c r="AO65" i="66"/>
  <c r="BR65" i="66"/>
  <c r="BM65" i="66"/>
  <c r="P68" i="68" s="1"/>
  <c r="BH65" i="66"/>
  <c r="AX65" i="66"/>
  <c r="F68" i="68" s="1"/>
  <c r="K59" i="64"/>
  <c r="AA56" i="66"/>
  <c r="AN36" i="66"/>
  <c r="AW36" i="66"/>
  <c r="E39" i="68" s="1"/>
  <c r="BG36" i="66"/>
  <c r="BQ36" i="66"/>
  <c r="BL36" i="66"/>
  <c r="O39" i="68" s="1"/>
  <c r="BB36" i="66"/>
  <c r="P106" i="64"/>
  <c r="BR48" i="66"/>
  <c r="BH48" i="66"/>
  <c r="BC48" i="66"/>
  <c r="BM48" i="66"/>
  <c r="P51" i="68" s="1"/>
  <c r="AX48" i="66"/>
  <c r="F51" i="68" s="1"/>
  <c r="AO48" i="66"/>
  <c r="J57" i="64"/>
  <c r="Z54" i="66"/>
  <c r="AP23" i="66"/>
  <c r="AY23" i="66"/>
  <c r="G26" i="68" s="1"/>
  <c r="BN23" i="66"/>
  <c r="Q26" i="68" s="1"/>
  <c r="BD23" i="66"/>
  <c r="BI23" i="66"/>
  <c r="BS23" i="66"/>
  <c r="AO90" i="66"/>
  <c r="AX90" i="66"/>
  <c r="F93" i="68" s="1"/>
  <c r="BH90" i="66"/>
  <c r="BM90" i="66"/>
  <c r="P93" i="68" s="1"/>
  <c r="BC90" i="66"/>
  <c r="BR90" i="66"/>
  <c r="AZ101" i="66"/>
  <c r="H104" i="68" s="1"/>
  <c r="BT101" i="66"/>
  <c r="AQ101" i="66"/>
  <c r="BJ101" i="66"/>
  <c r="BO101" i="66"/>
  <c r="R104" i="68" s="1"/>
  <c r="BE101" i="66"/>
  <c r="AP100" i="66"/>
  <c r="BS100" i="66"/>
  <c r="BD100" i="66"/>
  <c r="BI100" i="66"/>
  <c r="AY100" i="66"/>
  <c r="G103" i="68" s="1"/>
  <c r="BN100" i="66"/>
  <c r="Q103" i="68" s="1"/>
  <c r="AN63" i="66"/>
  <c r="BL63" i="66"/>
  <c r="O66" i="68" s="1"/>
  <c r="BQ63" i="66"/>
  <c r="AW63" i="66"/>
  <c r="E66" i="68" s="1"/>
  <c r="BG63" i="66"/>
  <c r="BB63" i="66"/>
  <c r="N13" i="64"/>
  <c r="X10" i="66"/>
  <c r="H13" i="64"/>
  <c r="O13" i="64"/>
  <c r="BI11" i="66"/>
  <c r="BN11" i="66"/>
  <c r="Q14" i="68" s="1"/>
  <c r="AP11" i="66"/>
  <c r="AY11" i="66"/>
  <c r="G14" i="68" s="1"/>
  <c r="BS11" i="66"/>
  <c r="BD11" i="66"/>
  <c r="AY54" i="66"/>
  <c r="G57" i="68" s="1"/>
  <c r="BN54" i="66"/>
  <c r="Q57" i="68" s="1"/>
  <c r="BD54" i="66"/>
  <c r="BS54" i="66"/>
  <c r="BI54" i="66"/>
  <c r="AP54" i="66"/>
  <c r="AN87" i="66"/>
  <c r="BG31" i="66"/>
  <c r="AN31" i="66"/>
  <c r="AW31" i="66"/>
  <c r="E34" i="68" s="1"/>
  <c r="BL31" i="66"/>
  <c r="O34" i="68" s="1"/>
  <c r="BB31" i="66"/>
  <c r="BQ31" i="66"/>
  <c r="AA68" i="66"/>
  <c r="K71" i="64"/>
  <c r="Z37" i="66"/>
  <c r="J40" i="64"/>
  <c r="Y59" i="66"/>
  <c r="I62" i="64"/>
  <c r="BR42" i="66"/>
  <c r="BC42" i="66"/>
  <c r="BH42" i="66"/>
  <c r="AX42" i="66"/>
  <c r="F45" i="68" s="1"/>
  <c r="AO42" i="66"/>
  <c r="BM42" i="66"/>
  <c r="P45" i="68" s="1"/>
  <c r="J42" i="64"/>
  <c r="Z39" i="66"/>
  <c r="BJ20" i="66"/>
  <c r="BE20" i="66"/>
  <c r="AZ20" i="66"/>
  <c r="H23" i="68" s="1"/>
  <c r="AQ20" i="66"/>
  <c r="BO20" i="66"/>
  <c r="R23" i="68" s="1"/>
  <c r="BT20" i="66"/>
  <c r="AX79" i="66"/>
  <c r="F82" i="68" s="1"/>
  <c r="BH79" i="66"/>
  <c r="BC79" i="66"/>
  <c r="BR79" i="66"/>
  <c r="AO59" i="66"/>
  <c r="BC59" i="66"/>
  <c r="BR59" i="66"/>
  <c r="AX59" i="66"/>
  <c r="F62" i="68" s="1"/>
  <c r="BM59" i="66"/>
  <c r="P62" i="68" s="1"/>
  <c r="BH59" i="66"/>
  <c r="BB51" i="66"/>
  <c r="BG51" i="66"/>
  <c r="BQ51" i="66"/>
  <c r="AW51" i="66"/>
  <c r="E54" i="68" s="1"/>
  <c r="BL51" i="66"/>
  <c r="O54" i="68" s="1"/>
  <c r="AN51" i="66"/>
  <c r="BM12" i="66"/>
  <c r="P15" i="68" s="1"/>
  <c r="BH12" i="66"/>
  <c r="AX12" i="66"/>
  <c r="F15" i="68" s="1"/>
  <c r="BC12" i="66"/>
  <c r="AO12" i="66"/>
  <c r="BR12" i="66"/>
  <c r="P61" i="64"/>
  <c r="O61" i="64"/>
  <c r="H61" i="64"/>
  <c r="X58" i="66"/>
  <c r="J44" i="64"/>
  <c r="Z41" i="66"/>
  <c r="J54" i="64"/>
  <c r="Z51" i="66"/>
  <c r="N37" i="64"/>
  <c r="H37" i="64"/>
  <c r="X34" i="66"/>
  <c r="O37" i="64"/>
  <c r="N97" i="64"/>
  <c r="X94" i="66"/>
  <c r="H97" i="64"/>
  <c r="O97" i="64"/>
  <c r="I105" i="64"/>
  <c r="Y102" i="66"/>
  <c r="L62" i="64"/>
  <c r="AB59" i="66"/>
  <c r="Z66" i="66"/>
  <c r="J69" i="64"/>
  <c r="K33" i="64"/>
  <c r="AA30" i="66"/>
  <c r="Z72" i="66"/>
  <c r="J75" i="64"/>
  <c r="K65" i="64"/>
  <c r="AA62" i="66"/>
  <c r="AA10" i="66"/>
  <c r="K13" i="64"/>
  <c r="AB103" i="66"/>
  <c r="L106" i="64"/>
  <c r="I41" i="64"/>
  <c r="Y38" i="66"/>
  <c r="L88" i="64"/>
  <c r="AB85" i="66"/>
  <c r="Z17" i="66"/>
  <c r="J20" i="64"/>
  <c r="AW56" i="66"/>
  <c r="E59" i="68" s="1"/>
  <c r="BB56" i="66"/>
  <c r="AN56" i="66"/>
  <c r="BL56" i="66"/>
  <c r="O59" i="68" s="1"/>
  <c r="BQ56" i="66"/>
  <c r="BG56" i="66"/>
  <c r="AP76" i="66"/>
  <c r="AY76" i="66"/>
  <c r="G79" i="68" s="1"/>
  <c r="BN76" i="66"/>
  <c r="Q79" i="68" s="1"/>
  <c r="BI76" i="66"/>
  <c r="BS76" i="66"/>
  <c r="BD76" i="66"/>
  <c r="BS53" i="66"/>
  <c r="AP53" i="66"/>
  <c r="BN53" i="66"/>
  <c r="Q56" i="68" s="1"/>
  <c r="BD53" i="66"/>
  <c r="AY53" i="66"/>
  <c r="G56" i="68" s="1"/>
  <c r="BI53" i="66"/>
  <c r="X22" i="66"/>
  <c r="O25" i="64"/>
  <c r="H25" i="64"/>
  <c r="BH29" i="66"/>
  <c r="BM29" i="66"/>
  <c r="P32" i="68" s="1"/>
  <c r="AX29" i="66"/>
  <c r="F32" i="68" s="1"/>
  <c r="AO29" i="66"/>
  <c r="BC29" i="66"/>
  <c r="BR29" i="66"/>
  <c r="BQ17" i="66"/>
  <c r="BB17" i="66"/>
  <c r="AN17" i="66"/>
  <c r="BL17" i="66"/>
  <c r="O20" i="68" s="1"/>
  <c r="BG17" i="66"/>
  <c r="AW17" i="66"/>
  <c r="E20" i="68" s="1"/>
  <c r="AZ58" i="66"/>
  <c r="H61" i="68" s="1"/>
  <c r="BE58" i="66"/>
  <c r="AQ58" i="66"/>
  <c r="BO58" i="66"/>
  <c r="R61" i="68" s="1"/>
  <c r="BT58" i="66"/>
  <c r="BJ58" i="66"/>
  <c r="AP82" i="66"/>
  <c r="BS82" i="66"/>
  <c r="BD82" i="66"/>
  <c r="BI82" i="66"/>
  <c r="BN82" i="66"/>
  <c r="Q85" i="68" s="1"/>
  <c r="AY82" i="66"/>
  <c r="G85" i="68" s="1"/>
  <c r="AA52" i="66"/>
  <c r="K55" i="64"/>
  <c r="P44" i="64"/>
  <c r="X41" i="66"/>
  <c r="H44" i="64"/>
  <c r="O44" i="64"/>
  <c r="Z35" i="66"/>
  <c r="J38" i="64"/>
  <c r="AP48" i="66"/>
  <c r="BD48" i="66"/>
  <c r="BS48" i="66"/>
  <c r="BI48" i="66"/>
  <c r="AY48" i="66"/>
  <c r="G51" i="68" s="1"/>
  <c r="BN48" i="66"/>
  <c r="Q51" i="68" s="1"/>
  <c r="I22" i="64"/>
  <c r="Y19" i="66"/>
  <c r="L52" i="64"/>
  <c r="AB49" i="66"/>
  <c r="BI89" i="66"/>
  <c r="AP89" i="66"/>
  <c r="BS89" i="66"/>
  <c r="BD89" i="66"/>
  <c r="AY89" i="66"/>
  <c r="G92" i="68" s="1"/>
  <c r="BN89" i="66"/>
  <c r="Q92" i="68" s="1"/>
  <c r="Y69" i="66"/>
  <c r="I72" i="64"/>
  <c r="Y82" i="66"/>
  <c r="I85" i="64"/>
  <c r="N88" i="64"/>
  <c r="H88" i="64"/>
  <c r="O88" i="64"/>
  <c r="X85" i="66"/>
  <c r="K37" i="64"/>
  <c r="AA34" i="66"/>
  <c r="Z10" i="66"/>
  <c r="J13" i="64"/>
  <c r="Z76" i="66"/>
  <c r="J79" i="64"/>
  <c r="BQ22" i="66"/>
  <c r="AW22" i="66"/>
  <c r="E25" i="68" s="1"/>
  <c r="AN22" i="66"/>
  <c r="BB22" i="66"/>
  <c r="BG22" i="66"/>
  <c r="BL22" i="66"/>
  <c r="O25" i="68" s="1"/>
  <c r="AO74" i="66"/>
  <c r="BO68" i="66"/>
  <c r="R71" i="68" s="1"/>
  <c r="BE68" i="66"/>
  <c r="AQ68" i="66"/>
  <c r="BT68" i="66"/>
  <c r="AZ68" i="66"/>
  <c r="H71" i="68" s="1"/>
  <c r="BJ68" i="66"/>
  <c r="AP71" i="66"/>
  <c r="AY71" i="66"/>
  <c r="G74" i="68" s="1"/>
  <c r="BD71" i="66"/>
  <c r="BN71" i="66"/>
  <c r="Q74" i="68" s="1"/>
  <c r="BI71" i="66"/>
  <c r="BS71" i="66"/>
  <c r="P83" i="64"/>
  <c r="H83" i="64"/>
  <c r="O83" i="64"/>
  <c r="X80" i="66"/>
  <c r="AZ9" i="66"/>
  <c r="H12" i="68" s="1"/>
  <c r="BE9" i="66"/>
  <c r="AQ9" i="66"/>
  <c r="BO9" i="66"/>
  <c r="R12" i="68" s="1"/>
  <c r="BT9" i="66"/>
  <c r="BJ9" i="66"/>
  <c r="AP70" i="66"/>
  <c r="AY70" i="66"/>
  <c r="G73" i="68" s="1"/>
  <c r="BN70" i="66"/>
  <c r="Q73" i="68" s="1"/>
  <c r="BI70" i="66"/>
  <c r="BD70" i="66"/>
  <c r="BS70" i="66"/>
  <c r="K83" i="64"/>
  <c r="AA80" i="66"/>
  <c r="K32" i="64"/>
  <c r="AA29" i="66"/>
  <c r="L93" i="64"/>
  <c r="AB90" i="66"/>
  <c r="Z16" i="66"/>
  <c r="J19" i="64"/>
  <c r="J46" i="64"/>
  <c r="Z43" i="66"/>
  <c r="BC32" i="66"/>
  <c r="AO32" i="66"/>
  <c r="BH32" i="66"/>
  <c r="AX32" i="66"/>
  <c r="F35" i="68" s="1"/>
  <c r="BM32" i="66"/>
  <c r="P35" i="68" s="1"/>
  <c r="BR32" i="66"/>
  <c r="P60" i="64"/>
  <c r="O60" i="64"/>
  <c r="H60" i="64"/>
  <c r="X57" i="66"/>
  <c r="P70" i="64"/>
  <c r="X67" i="66"/>
  <c r="H70" i="64"/>
  <c r="O70" i="64"/>
  <c r="AB11" i="66"/>
  <c r="L14" i="64"/>
  <c r="Y92" i="66"/>
  <c r="I95" i="64"/>
  <c r="AN100" i="66"/>
  <c r="AB84" i="66"/>
  <c r="L87" i="64"/>
  <c r="BR92" i="66"/>
  <c r="AX92" i="66"/>
  <c r="F95" i="68" s="1"/>
  <c r="BC92" i="66"/>
  <c r="AO92" i="66"/>
  <c r="BM92" i="66"/>
  <c r="P95" i="68" s="1"/>
  <c r="BH92" i="66"/>
  <c r="AZ48" i="66"/>
  <c r="H51" i="68" s="1"/>
  <c r="AQ48" i="66"/>
  <c r="BO48" i="66"/>
  <c r="R51" i="68" s="1"/>
  <c r="BE48" i="66"/>
  <c r="BJ48" i="66"/>
  <c r="BT48" i="66"/>
  <c r="L27" i="64"/>
  <c r="AB24" i="66"/>
  <c r="BI83" i="66"/>
  <c r="BN83" i="66"/>
  <c r="Q86" i="68" s="1"/>
  <c r="BS83" i="66"/>
  <c r="AY83" i="66"/>
  <c r="G86" i="68" s="1"/>
  <c r="BD83" i="66"/>
  <c r="AP83" i="66"/>
  <c r="AX40" i="66"/>
  <c r="F43" i="68" s="1"/>
  <c r="BR40" i="66"/>
  <c r="AO40" i="66"/>
  <c r="BH40" i="66"/>
  <c r="BC40" i="66"/>
  <c r="BM40" i="66"/>
  <c r="P43" i="68" s="1"/>
  <c r="P24" i="64"/>
  <c r="X21" i="66"/>
  <c r="O24" i="64"/>
  <c r="H24" i="64"/>
  <c r="AY60" i="66"/>
  <c r="G63" i="68" s="1"/>
  <c r="BI60" i="66"/>
  <c r="BN60" i="66"/>
  <c r="Q63" i="68" s="1"/>
  <c r="AP60" i="66"/>
  <c r="BD60" i="66"/>
  <c r="BS60" i="66"/>
  <c r="BE17" i="66"/>
  <c r="BO17" i="66"/>
  <c r="R20" i="68" s="1"/>
  <c r="BJ17" i="66"/>
  <c r="BT17" i="66"/>
  <c r="AQ17" i="66"/>
  <c r="AZ17" i="66"/>
  <c r="H20" i="68" s="1"/>
  <c r="BG40" i="66"/>
  <c r="AN40" i="66"/>
  <c r="AW40" i="66"/>
  <c r="E43" i="68" s="1"/>
  <c r="BQ40" i="66"/>
  <c r="BB40" i="66"/>
  <c r="BL40" i="66"/>
  <c r="O43" i="68" s="1"/>
  <c r="P62" i="64"/>
  <c r="X59" i="66"/>
  <c r="H62" i="64"/>
  <c r="O62" i="64"/>
  <c r="Y52" i="66"/>
  <c r="I55" i="64"/>
  <c r="BM38" i="66"/>
  <c r="P41" i="68" s="1"/>
  <c r="BH38" i="66"/>
  <c r="AX38" i="66"/>
  <c r="F41" i="68" s="1"/>
  <c r="BR38" i="66"/>
  <c r="AO38" i="66"/>
  <c r="BC38" i="66"/>
  <c r="J106" i="64"/>
  <c r="Z103" i="66"/>
  <c r="BS86" i="66"/>
  <c r="BN86" i="66"/>
  <c r="Q89" i="68" s="1"/>
  <c r="BI86" i="66"/>
  <c r="AP86" i="66"/>
  <c r="AY86" i="66"/>
  <c r="G89" i="68" s="1"/>
  <c r="BD86" i="66"/>
  <c r="AZ64" i="66"/>
  <c r="H67" i="68" s="1"/>
  <c r="BT64" i="66"/>
  <c r="AQ64" i="66"/>
  <c r="BE64" i="66"/>
  <c r="BJ64" i="66"/>
  <c r="BO64" i="66"/>
  <c r="R67" i="68" s="1"/>
  <c r="BO62" i="66"/>
  <c r="R65" i="68" s="1"/>
  <c r="AQ62" i="66"/>
  <c r="BE62" i="66"/>
  <c r="AZ62" i="66"/>
  <c r="H65" i="68" s="1"/>
  <c r="BJ62" i="66"/>
  <c r="BT62" i="66"/>
  <c r="BM19" i="66"/>
  <c r="P22" i="68" s="1"/>
  <c r="BR19" i="66"/>
  <c r="AX19" i="66"/>
  <c r="F22" i="68" s="1"/>
  <c r="BH19" i="66"/>
  <c r="BC19" i="66"/>
  <c r="AO19" i="66"/>
  <c r="AN75" i="66"/>
  <c r="N72" i="64"/>
  <c r="X69" i="66"/>
  <c r="O72" i="64"/>
  <c r="H72" i="64"/>
  <c r="Z21" i="66"/>
  <c r="J24" i="64"/>
  <c r="L102" i="64"/>
  <c r="AB99" i="66"/>
  <c r="Z36" i="66"/>
  <c r="J39" i="64"/>
  <c r="I74" i="64"/>
  <c r="Y71" i="66"/>
  <c r="AB93" i="66"/>
  <c r="L96" i="64"/>
  <c r="AA46" i="66"/>
  <c r="K49" i="64"/>
  <c r="Z78" i="66"/>
  <c r="J81" i="64"/>
  <c r="I47" i="64"/>
  <c r="Y44" i="66"/>
  <c r="Z18" i="66"/>
  <c r="J21" i="64"/>
  <c r="AB39" i="66"/>
  <c r="L42" i="64"/>
  <c r="I46" i="64"/>
  <c r="Y43" i="66"/>
  <c r="BL50" i="66"/>
  <c r="O53" i="68" s="1"/>
  <c r="AW50" i="66"/>
  <c r="E53" i="68" s="1"/>
  <c r="BB50" i="66"/>
  <c r="AN50" i="66"/>
  <c r="BG50" i="66"/>
  <c r="BQ50" i="66"/>
  <c r="AY35" i="66"/>
  <c r="G38" i="68" s="1"/>
  <c r="BS35" i="66"/>
  <c r="AP35" i="66"/>
  <c r="BI35" i="66"/>
  <c r="BD35" i="66"/>
  <c r="BN35" i="66"/>
  <c r="Q38" i="68" s="1"/>
  <c r="AV15" i="66"/>
  <c r="D18" i="68" s="1"/>
  <c r="BP15" i="66"/>
  <c r="BK15" i="66"/>
  <c r="BA15" i="66"/>
  <c r="BF15" i="66"/>
  <c r="AM15" i="66"/>
  <c r="BE36" i="66"/>
  <c r="AQ36" i="66"/>
  <c r="BO36" i="66"/>
  <c r="R39" i="68" s="1"/>
  <c r="BJ36" i="66"/>
  <c r="BT36" i="66"/>
  <c r="AZ36" i="66"/>
  <c r="H39" i="68" s="1"/>
  <c r="AP22" i="66"/>
  <c r="AY22" i="66"/>
  <c r="G25" i="68" s="1"/>
  <c r="BN22" i="66"/>
  <c r="Q25" i="68" s="1"/>
  <c r="BD22" i="66"/>
  <c r="BS22" i="66"/>
  <c r="BI22" i="66"/>
  <c r="P79" i="64"/>
  <c r="BA11" i="66"/>
  <c r="BK11" i="66"/>
  <c r="BP11" i="66"/>
  <c r="BF11" i="66"/>
  <c r="AM11" i="66"/>
  <c r="AV11" i="66"/>
  <c r="D14" i="68" s="1"/>
  <c r="BN64" i="66"/>
  <c r="Q67" i="68" s="1"/>
  <c r="AY64" i="66"/>
  <c r="G67" i="68" s="1"/>
  <c r="BI64" i="66"/>
  <c r="BD64" i="66"/>
  <c r="AP64" i="66"/>
  <c r="BS64" i="66"/>
  <c r="P46" i="64"/>
  <c r="X43" i="66"/>
  <c r="O46" i="64"/>
  <c r="H46" i="64"/>
  <c r="AZ5" i="66"/>
  <c r="AQ5" i="66"/>
  <c r="BT5" i="66"/>
  <c r="BJ5" i="66"/>
  <c r="BO5" i="66"/>
  <c r="BE5" i="66"/>
  <c r="L18" i="64"/>
  <c r="AB15" i="66"/>
  <c r="AO57" i="66"/>
  <c r="AX57" i="66"/>
  <c r="F60" i="68" s="1"/>
  <c r="BC57" i="66"/>
  <c r="BM57" i="66"/>
  <c r="P60" i="68" s="1"/>
  <c r="BH57" i="66"/>
  <c r="BR57" i="66"/>
  <c r="N16" i="64"/>
  <c r="O16" i="64"/>
  <c r="H16" i="64"/>
  <c r="X13" i="66"/>
  <c r="AP6" i="66"/>
  <c r="BI6" i="66"/>
  <c r="AY6" i="66"/>
  <c r="G9" i="68" s="1"/>
  <c r="BS6" i="66"/>
  <c r="BD6" i="66"/>
  <c r="BN6" i="66"/>
  <c r="Q9" i="68" s="1"/>
  <c r="AW13" i="66"/>
  <c r="E16" i="68" s="1"/>
  <c r="BL13" i="66"/>
  <c r="O16" i="68" s="1"/>
  <c r="BB13" i="66"/>
  <c r="AN13" i="66"/>
  <c r="BQ13" i="66"/>
  <c r="BG13" i="66"/>
  <c r="Z30" i="66"/>
  <c r="J33" i="64"/>
  <c r="BS77" i="66"/>
  <c r="AY77" i="66"/>
  <c r="G80" i="68" s="1"/>
  <c r="BN77" i="66"/>
  <c r="Q80" i="68" s="1"/>
  <c r="AP77" i="66"/>
  <c r="BI77" i="66"/>
  <c r="BD77" i="66"/>
  <c r="AY37" i="66"/>
  <c r="G40" i="68" s="1"/>
  <c r="BS37" i="66"/>
  <c r="BI37" i="66"/>
  <c r="BN37" i="66"/>
  <c r="Q40" i="68" s="1"/>
  <c r="BD37" i="66"/>
  <c r="AP37" i="66"/>
  <c r="P104" i="64"/>
  <c r="X101" i="66"/>
  <c r="H104" i="64"/>
  <c r="O104" i="64"/>
  <c r="Y9" i="66"/>
  <c r="I12" i="64"/>
  <c r="AB37" i="66"/>
  <c r="L40" i="64"/>
  <c r="AN80" i="66"/>
  <c r="AO68" i="66"/>
  <c r="AX68" i="66"/>
  <c r="F71" i="68" s="1"/>
  <c r="BM68" i="66"/>
  <c r="P71" i="68" s="1"/>
  <c r="BR68" i="66"/>
  <c r="BC68" i="66"/>
  <c r="BH68" i="66"/>
  <c r="BE53" i="66"/>
  <c r="BT53" i="66"/>
  <c r="AQ53" i="66"/>
  <c r="BJ53" i="66"/>
  <c r="AZ53" i="66"/>
  <c r="H56" i="68" s="1"/>
  <c r="BO53" i="66"/>
  <c r="R56" i="68" s="1"/>
  <c r="AM90" i="66"/>
  <c r="BD67" i="66"/>
  <c r="AY67" i="66"/>
  <c r="G70" i="68" s="1"/>
  <c r="AP67" i="66"/>
  <c r="BS67" i="66"/>
  <c r="BN67" i="66"/>
  <c r="Q70" i="68" s="1"/>
  <c r="BI67" i="66"/>
  <c r="BF18" i="66"/>
  <c r="BK18" i="66"/>
  <c r="AM18" i="66"/>
  <c r="BP18" i="66"/>
  <c r="BA18" i="66"/>
  <c r="AV18" i="66"/>
  <c r="D21" i="68" s="1"/>
  <c r="BS12" i="66"/>
  <c r="AY12" i="66"/>
  <c r="G15" i="68" s="1"/>
  <c r="BI12" i="66"/>
  <c r="BD12" i="66"/>
  <c r="BN12" i="66"/>
  <c r="Q15" i="68" s="1"/>
  <c r="AP12" i="66"/>
  <c r="AN101" i="66"/>
  <c r="BD75" i="66"/>
  <c r="BI75" i="66"/>
  <c r="AY75" i="66"/>
  <c r="G78" i="68" s="1"/>
  <c r="AP75" i="66"/>
  <c r="BN75" i="66"/>
  <c r="Q78" i="68" s="1"/>
  <c r="BS75" i="66"/>
  <c r="I57" i="64"/>
  <c r="Y54" i="66"/>
  <c r="P27" i="64"/>
  <c r="X24" i="66"/>
  <c r="O27" i="64"/>
  <c r="H27" i="64"/>
  <c r="BE65" i="66"/>
  <c r="BO65" i="66"/>
  <c r="R68" i="68" s="1"/>
  <c r="BJ65" i="66"/>
  <c r="AZ65" i="66"/>
  <c r="H68" i="68" s="1"/>
  <c r="BT65" i="66"/>
  <c r="AQ65" i="66"/>
  <c r="I81" i="64"/>
  <c r="Y78" i="66"/>
  <c r="BJ38" i="66"/>
  <c r="BT38" i="66"/>
  <c r="AZ38" i="66"/>
  <c r="H41" i="68" s="1"/>
  <c r="AQ38" i="66"/>
  <c r="BO38" i="66"/>
  <c r="R41" i="68" s="1"/>
  <c r="BE38" i="66"/>
  <c r="H69" i="64"/>
  <c r="O69" i="64"/>
  <c r="X66" i="66"/>
  <c r="AN84" i="66"/>
  <c r="Y89" i="66"/>
  <c r="I92" i="64"/>
  <c r="N59" i="64"/>
  <c r="X56" i="66"/>
  <c r="H59" i="64"/>
  <c r="O59" i="64"/>
  <c r="N101" i="64"/>
  <c r="H101" i="64"/>
  <c r="O101" i="64"/>
  <c r="X98" i="66"/>
  <c r="K98" i="64"/>
  <c r="AA95" i="66"/>
  <c r="Y20" i="66"/>
  <c r="I23" i="64"/>
  <c r="L75" i="64"/>
  <c r="AB72" i="66"/>
  <c r="I89" i="64"/>
  <c r="Y86" i="66"/>
  <c r="Z52" i="66"/>
  <c r="J55" i="64"/>
  <c r="AP90" i="66"/>
  <c r="AY90" i="66"/>
  <c r="G93" i="68" s="1"/>
  <c r="BD90" i="66"/>
  <c r="BI90" i="66"/>
  <c r="BN90" i="66"/>
  <c r="Q93" i="68" s="1"/>
  <c r="BS90" i="66"/>
  <c r="BO46" i="66"/>
  <c r="R49" i="68" s="1"/>
  <c r="AZ46" i="66"/>
  <c r="H49" i="68" s="1"/>
  <c r="AQ46" i="66"/>
  <c r="BE46" i="66"/>
  <c r="BT46" i="66"/>
  <c r="BJ46" i="66"/>
  <c r="BS32" i="66"/>
  <c r="AP32" i="66"/>
  <c r="BD32" i="66"/>
  <c r="BN32" i="66"/>
  <c r="Q35" i="68" s="1"/>
  <c r="AY32" i="66"/>
  <c r="G35" i="68" s="1"/>
  <c r="BI32" i="66"/>
  <c r="AQ82" i="66"/>
  <c r="BT82" i="66"/>
  <c r="BJ82" i="66"/>
  <c r="BO82" i="66"/>
  <c r="R85" i="68" s="1"/>
  <c r="BE82" i="66"/>
  <c r="AZ82" i="66"/>
  <c r="H85" i="68" s="1"/>
  <c r="AP88" i="66"/>
  <c r="BD88" i="66"/>
  <c r="AY88" i="66"/>
  <c r="G91" i="68" s="1"/>
  <c r="BS88" i="66"/>
  <c r="BI88" i="66"/>
  <c r="BN88" i="66"/>
  <c r="Q91" i="68" s="1"/>
  <c r="AW48" i="66"/>
  <c r="E51" i="68" s="1"/>
  <c r="BL48" i="66"/>
  <c r="O51" i="68" s="1"/>
  <c r="BQ48" i="66"/>
  <c r="AN48" i="66"/>
  <c r="BB48" i="66"/>
  <c r="BG48" i="66"/>
  <c r="AA65" i="66"/>
  <c r="K68" i="64"/>
  <c r="P99" i="64"/>
  <c r="O99" i="64"/>
  <c r="X96" i="66"/>
  <c r="H99" i="64"/>
  <c r="BB55" i="66"/>
  <c r="J66" i="64"/>
  <c r="Z63" i="66"/>
  <c r="AX55" i="66"/>
  <c r="F58" i="68" s="1"/>
  <c r="AO55" i="66"/>
  <c r="BM55" i="66"/>
  <c r="P58" i="68" s="1"/>
  <c r="BC55" i="66"/>
  <c r="BR55" i="66"/>
  <c r="BH55" i="66"/>
  <c r="AP59" i="66"/>
  <c r="BD59" i="66"/>
  <c r="BS59" i="66"/>
  <c r="AY59" i="66"/>
  <c r="G62" i="68" s="1"/>
  <c r="BN59" i="66"/>
  <c r="Q62" i="68" s="1"/>
  <c r="BI59" i="66"/>
  <c r="P48" i="64"/>
  <c r="X45" i="66"/>
  <c r="O48" i="64"/>
  <c r="H48" i="64"/>
  <c r="P71" i="64"/>
  <c r="O71" i="64"/>
  <c r="X68" i="66"/>
  <c r="H71" i="64"/>
  <c r="H8" i="64"/>
  <c r="X5" i="66"/>
  <c r="O8" i="64"/>
  <c r="AM63" i="66"/>
  <c r="L34" i="64"/>
  <c r="AB31" i="66"/>
  <c r="BH20" i="66"/>
  <c r="AO20" i="66"/>
  <c r="BR20" i="66"/>
  <c r="BC20" i="66"/>
  <c r="BM20" i="66"/>
  <c r="P23" i="68" s="1"/>
  <c r="AX20" i="66"/>
  <c r="F23" i="68" s="1"/>
  <c r="BG39" i="66"/>
  <c r="BL39" i="66"/>
  <c r="O42" i="68" s="1"/>
  <c r="BB39" i="66"/>
  <c r="AW39" i="66"/>
  <c r="E42" i="68" s="1"/>
  <c r="AN39" i="66"/>
  <c r="BQ39" i="66"/>
  <c r="BI58" i="66"/>
  <c r="BN58" i="66"/>
  <c r="Q61" i="68" s="1"/>
  <c r="BD58" i="66"/>
  <c r="BS58" i="66"/>
  <c r="AY58" i="66"/>
  <c r="G61" i="68" s="1"/>
  <c r="AP58" i="66"/>
  <c r="BM96" i="66"/>
  <c r="P99" i="68" s="1"/>
  <c r="BC96" i="66"/>
  <c r="BH96" i="66"/>
  <c r="AO96" i="66"/>
  <c r="AX96" i="66"/>
  <c r="F99" i="68" s="1"/>
  <c r="BR96" i="66"/>
  <c r="BT100" i="66"/>
  <c r="AQ100" i="66"/>
  <c r="AZ100" i="66"/>
  <c r="H103" i="68" s="1"/>
  <c r="BJ100" i="66"/>
  <c r="BE100" i="66"/>
  <c r="BO100" i="66"/>
  <c r="R103" i="68" s="1"/>
  <c r="BI44" i="66"/>
  <c r="BS44" i="66"/>
  <c r="BN44" i="66"/>
  <c r="Q47" i="68" s="1"/>
  <c r="BD44" i="66"/>
  <c r="AP44" i="66"/>
  <c r="AY44" i="66"/>
  <c r="G47" i="68" s="1"/>
  <c r="P29" i="64"/>
  <c r="AN70" i="66"/>
  <c r="BE80" i="66"/>
  <c r="AQ80" i="66"/>
  <c r="BT80" i="66"/>
  <c r="AZ80" i="66"/>
  <c r="H83" i="68" s="1"/>
  <c r="BJ80" i="66"/>
  <c r="BO80" i="66"/>
  <c r="R83" i="68" s="1"/>
  <c r="K53" i="64"/>
  <c r="AA50" i="66"/>
  <c r="J70" i="64"/>
  <c r="Z67" i="66"/>
  <c r="AA93" i="66"/>
  <c r="K96" i="64"/>
  <c r="AA55" i="66"/>
  <c r="K58" i="64"/>
  <c r="P53" i="64"/>
  <c r="H53" i="64"/>
  <c r="O53" i="64"/>
  <c r="X50" i="66"/>
  <c r="N12" i="64"/>
  <c r="O12" i="64"/>
  <c r="X9" i="66"/>
  <c r="H12" i="64"/>
  <c r="Z77" i="66"/>
  <c r="J80" i="64"/>
  <c r="Z34" i="66"/>
  <c r="J37" i="64"/>
  <c r="P82" i="64"/>
  <c r="O82" i="64"/>
  <c r="X79" i="66"/>
  <c r="H82" i="64"/>
  <c r="L76" i="64"/>
  <c r="AB73" i="66"/>
  <c r="AA28" i="66"/>
  <c r="K31" i="64"/>
  <c r="J83" i="64"/>
  <c r="Z80" i="66"/>
  <c r="K106" i="64"/>
  <c r="AA103" i="66"/>
  <c r="I48" i="64"/>
  <c r="Y45" i="66"/>
  <c r="AQ44" i="66"/>
  <c r="BO44" i="66"/>
  <c r="R47" i="68" s="1"/>
  <c r="BJ44" i="66"/>
  <c r="BE44" i="66"/>
  <c r="BT44" i="66"/>
  <c r="AZ44" i="66"/>
  <c r="H47" i="68" s="1"/>
  <c r="L44" i="64"/>
  <c r="AB41" i="66"/>
  <c r="BR97" i="66"/>
  <c r="AO97" i="66"/>
  <c r="BM97" i="66"/>
  <c r="P100" i="68" s="1"/>
  <c r="AX97" i="66"/>
  <c r="F100" i="68" s="1"/>
  <c r="BH97" i="66"/>
  <c r="BC97" i="66"/>
  <c r="L63" i="64"/>
  <c r="AB60" i="66"/>
  <c r="K60" i="64"/>
  <c r="AA57" i="66"/>
  <c r="K17" i="64"/>
  <c r="AA14" i="66"/>
  <c r="N57" i="64"/>
  <c r="X54" i="66"/>
  <c r="O57" i="64"/>
  <c r="H57" i="64"/>
  <c r="AN68" i="66"/>
  <c r="Z93" i="66"/>
  <c r="J96" i="64"/>
  <c r="AX64" i="66"/>
  <c r="F67" i="68" s="1"/>
  <c r="BM64" i="66"/>
  <c r="P67" i="68" s="1"/>
  <c r="BH64" i="66"/>
  <c r="BC64" i="66"/>
  <c r="AO64" i="66"/>
  <c r="BR64" i="66"/>
  <c r="AY73" i="66"/>
  <c r="G76" i="68" s="1"/>
  <c r="AP73" i="66"/>
  <c r="BD73" i="66"/>
  <c r="BI73" i="66"/>
  <c r="BS73" i="66"/>
  <c r="BN73" i="66"/>
  <c r="Q76" i="68" s="1"/>
  <c r="AN79" i="66"/>
  <c r="P88" i="64"/>
  <c r="BD98" i="66"/>
  <c r="BI98" i="66"/>
  <c r="BS98" i="66"/>
  <c r="BN98" i="66"/>
  <c r="Q101" i="68" s="1"/>
  <c r="AY98" i="66"/>
  <c r="G101" i="68" s="1"/>
  <c r="AP98" i="66"/>
  <c r="P49" i="64"/>
  <c r="BO98" i="66"/>
  <c r="R101" i="68" s="1"/>
  <c r="BJ98" i="66"/>
  <c r="AZ98" i="66"/>
  <c r="H101" i="68" s="1"/>
  <c r="BE98" i="66"/>
  <c r="AQ98" i="66"/>
  <c r="BT98" i="66"/>
  <c r="BI38" i="66"/>
  <c r="BN38" i="66"/>
  <c r="Q41" i="68" s="1"/>
  <c r="AY38" i="66"/>
  <c r="G41" i="68" s="1"/>
  <c r="BD38" i="66"/>
  <c r="AP38" i="66"/>
  <c r="BS38" i="66"/>
  <c r="Z53" i="66"/>
  <c r="J56" i="64"/>
  <c r="J31" i="64"/>
  <c r="Z28" i="66"/>
  <c r="Y10" i="66"/>
  <c r="I13" i="64"/>
  <c r="AM97" i="66"/>
  <c r="J9" i="64"/>
  <c r="Z6" i="66"/>
  <c r="BJ45" i="66"/>
  <c r="BT45" i="66"/>
  <c r="BO45" i="66"/>
  <c r="R48" i="68" s="1"/>
  <c r="BE45" i="66"/>
  <c r="AZ45" i="66"/>
  <c r="H48" i="68" s="1"/>
  <c r="AQ45" i="66"/>
  <c r="AN7" i="66"/>
  <c r="J72" i="64"/>
  <c r="Z69" i="66"/>
  <c r="J53" i="64"/>
  <c r="Z50" i="66"/>
  <c r="BR88" i="66"/>
  <c r="BH88" i="66"/>
  <c r="AO88" i="66"/>
  <c r="BM88" i="66"/>
  <c r="P91" i="68" s="1"/>
  <c r="AX88" i="66"/>
  <c r="F91" i="68" s="1"/>
  <c r="BC88" i="66"/>
  <c r="P91" i="64"/>
  <c r="H91" i="64"/>
  <c r="X88" i="66"/>
  <c r="O91" i="64"/>
  <c r="BE21" i="66"/>
  <c r="AZ21" i="66"/>
  <c r="H24" i="68" s="1"/>
  <c r="BT21" i="66"/>
  <c r="BJ21" i="66"/>
  <c r="AQ21" i="66"/>
  <c r="BO21" i="66"/>
  <c r="R24" i="68" s="1"/>
  <c r="BS20" i="66"/>
  <c r="BI20" i="66"/>
  <c r="AP20" i="66"/>
  <c r="BN20" i="66"/>
  <c r="Q23" i="68" s="1"/>
  <c r="AY20" i="66"/>
  <c r="G23" i="68" s="1"/>
  <c r="BD20" i="66"/>
  <c r="BH13" i="66"/>
  <c r="BM13" i="66"/>
  <c r="P16" i="68" s="1"/>
  <c r="BC13" i="66"/>
  <c r="AO13" i="66"/>
  <c r="AX13" i="66"/>
  <c r="F16" i="68" s="1"/>
  <c r="BR13" i="66"/>
  <c r="AN81" i="66"/>
  <c r="L92" i="64"/>
  <c r="AB89" i="66"/>
  <c r="K84" i="64"/>
  <c r="AA81" i="66"/>
  <c r="BR31" i="66"/>
  <c r="AO31" i="66"/>
  <c r="BM31" i="66"/>
  <c r="P34" i="68" s="1"/>
  <c r="BC31" i="66"/>
  <c r="BH31" i="66"/>
  <c r="AX31" i="66"/>
  <c r="F34" i="68" s="1"/>
  <c r="Z58" i="66"/>
  <c r="J61" i="64"/>
  <c r="H41" i="64"/>
  <c r="X38" i="66"/>
  <c r="O41" i="64"/>
  <c r="AB47" i="66"/>
  <c r="L50" i="64"/>
  <c r="L28" i="64"/>
  <c r="AB25" i="66"/>
  <c r="AP78" i="66"/>
  <c r="BD78" i="66"/>
  <c r="AY78" i="66"/>
  <c r="G81" i="68" s="1"/>
  <c r="BS78" i="66"/>
  <c r="BN78" i="66"/>
  <c r="Q81" i="68" s="1"/>
  <c r="BI78" i="66"/>
  <c r="AB61" i="66"/>
  <c r="L64" i="64"/>
  <c r="AN97" i="66"/>
  <c r="N102" i="64"/>
  <c r="X99" i="66"/>
  <c r="H102" i="64"/>
  <c r="O102" i="64"/>
  <c r="AA91" i="66"/>
  <c r="K94" i="64"/>
  <c r="H26" i="64"/>
  <c r="O26" i="64"/>
  <c r="X23" i="66"/>
  <c r="AO5" i="66"/>
  <c r="L57" i="64"/>
  <c r="AB54" i="66"/>
  <c r="Z102" i="66"/>
  <c r="J105" i="64"/>
  <c r="AX101" i="66"/>
  <c r="F104" i="68" s="1"/>
  <c r="BC101" i="66"/>
  <c r="BM101" i="66"/>
  <c r="P104" i="68" s="1"/>
  <c r="BR101" i="66"/>
  <c r="AO101" i="66"/>
  <c r="BH101" i="66"/>
  <c r="J98" i="64"/>
  <c r="Z95" i="66"/>
  <c r="Y24" i="66"/>
  <c r="I27" i="64"/>
  <c r="AZ6" i="66"/>
  <c r="H9" i="68" s="1"/>
  <c r="BO6" i="66"/>
  <c r="R9" i="68" s="1"/>
  <c r="AQ6" i="66"/>
  <c r="BJ6" i="66"/>
  <c r="BE6" i="66"/>
  <c r="BT6" i="66"/>
  <c r="P52" i="64"/>
  <c r="X49" i="66"/>
  <c r="H52" i="64"/>
  <c r="O52" i="64"/>
  <c r="N17" i="64"/>
  <c r="H17" i="64"/>
  <c r="X14" i="66"/>
  <c r="O17" i="64"/>
  <c r="BM70" i="66"/>
  <c r="P73" i="68" s="1"/>
  <c r="AP39" i="66"/>
  <c r="BI39" i="66"/>
  <c r="AY39" i="66"/>
  <c r="G42" i="68" s="1"/>
  <c r="BD39" i="66"/>
  <c r="BN39" i="66"/>
  <c r="Q42" i="68" s="1"/>
  <c r="BS39" i="66"/>
  <c r="AO71" i="66"/>
  <c r="AX71" i="66"/>
  <c r="F74" i="68" s="1"/>
  <c r="BH71" i="66"/>
  <c r="BC71" i="66"/>
  <c r="BR71" i="66"/>
  <c r="BM71" i="66"/>
  <c r="P74" i="68" s="1"/>
  <c r="BG26" i="66"/>
  <c r="BQ26" i="66"/>
  <c r="BL26" i="66"/>
  <c r="O29" i="68" s="1"/>
  <c r="BB26" i="66"/>
  <c r="AN26" i="66"/>
  <c r="AW26" i="66"/>
  <c r="E29" i="68" s="1"/>
  <c r="AA7" i="66"/>
  <c r="K10" i="64"/>
  <c r="Y61" i="66"/>
  <c r="I64" i="64"/>
  <c r="AM8" i="66"/>
  <c r="J89" i="64"/>
  <c r="Z86" i="66"/>
  <c r="AN76" i="66"/>
  <c r="P98" i="64"/>
  <c r="H98" i="64"/>
  <c r="X95" i="66"/>
  <c r="O98" i="64"/>
  <c r="Z62" i="66"/>
  <c r="J65" i="64"/>
  <c r="AN103" i="66"/>
  <c r="AN74" i="66"/>
  <c r="AP31" i="66"/>
  <c r="BD31" i="66"/>
  <c r="BN31" i="66"/>
  <c r="Q34" i="68" s="1"/>
  <c r="AY31" i="66"/>
  <c r="G34" i="68" s="1"/>
  <c r="BS31" i="66"/>
  <c r="BI31" i="66"/>
  <c r="AQ66" i="66"/>
  <c r="BE66" i="66"/>
  <c r="BO66" i="66"/>
  <c r="R69" i="68" s="1"/>
  <c r="AZ66" i="66"/>
  <c r="H69" i="68" s="1"/>
  <c r="BT66" i="66"/>
  <c r="BJ66" i="66"/>
  <c r="AP51" i="66"/>
  <c r="BN51" i="66"/>
  <c r="Q54" i="68" s="1"/>
  <c r="BI51" i="66"/>
  <c r="BS51" i="66"/>
  <c r="BD51" i="66"/>
  <c r="AY51" i="66"/>
  <c r="G54" i="68" s="1"/>
  <c r="BB37" i="66"/>
  <c r="BL37" i="66"/>
  <c r="O40" i="68" s="1"/>
  <c r="BQ37" i="66"/>
  <c r="AW37" i="66"/>
  <c r="E40" i="68" s="1"/>
  <c r="AN37" i="66"/>
  <c r="BG37" i="66"/>
  <c r="BB35" i="66"/>
  <c r="BL35" i="66"/>
  <c r="O38" i="68" s="1"/>
  <c r="BQ35" i="66"/>
  <c r="BG35" i="66"/>
  <c r="AN35" i="66"/>
  <c r="AW35" i="66"/>
  <c r="E38" i="68" s="1"/>
  <c r="AO85" i="66"/>
  <c r="BM85" i="66"/>
  <c r="P88" i="68" s="1"/>
  <c r="BC85" i="66"/>
  <c r="AX85" i="66"/>
  <c r="F88" i="68" s="1"/>
  <c r="BR85" i="66"/>
  <c r="BH85" i="66"/>
  <c r="Z49" i="66"/>
  <c r="J52" i="64"/>
  <c r="BD41" i="66"/>
  <c r="BN41" i="66"/>
  <c r="Q44" i="68" s="1"/>
  <c r="BI41" i="66"/>
  <c r="BS41" i="66"/>
  <c r="AY41" i="66"/>
  <c r="G44" i="68" s="1"/>
  <c r="AP41" i="66"/>
  <c r="P67" i="64"/>
  <c r="O67" i="64"/>
  <c r="H67" i="64"/>
  <c r="X64" i="66"/>
  <c r="P45" i="64"/>
  <c r="L45" i="64"/>
  <c r="AB42" i="66"/>
  <c r="AA18" i="66"/>
  <c r="K21" i="64"/>
  <c r="AB96" i="66"/>
  <c r="L99" i="64"/>
  <c r="K100" i="64"/>
  <c r="AA97" i="66"/>
  <c r="N87" i="64"/>
  <c r="H87" i="64"/>
  <c r="X84" i="66"/>
  <c r="O87" i="64"/>
  <c r="Y5" i="66"/>
  <c r="I8" i="64"/>
  <c r="L98" i="64"/>
  <c r="AB95" i="66"/>
  <c r="L58" i="64"/>
  <c r="AB55" i="66"/>
  <c r="N94" i="64"/>
  <c r="H94" i="64"/>
  <c r="X91" i="66"/>
  <c r="O94" i="64"/>
  <c r="I60" i="64"/>
  <c r="Y57" i="66"/>
  <c r="I21" i="64"/>
  <c r="Y18" i="66"/>
  <c r="L70" i="64"/>
  <c r="AB67" i="66"/>
  <c r="Y27" i="66"/>
  <c r="I30" i="64"/>
  <c r="P19" i="64"/>
  <c r="X16" i="66"/>
  <c r="O19" i="64"/>
  <c r="H19" i="64"/>
  <c r="BD61" i="66"/>
  <c r="AP61" i="66"/>
  <c r="AY61" i="66"/>
  <c r="G64" i="68" s="1"/>
  <c r="BI61" i="66"/>
  <c r="BN61" i="66"/>
  <c r="Q64" i="68" s="1"/>
  <c r="BS61" i="66"/>
  <c r="BQ34" i="66"/>
  <c r="BL34" i="66"/>
  <c r="O37" i="68" s="1"/>
  <c r="AN34" i="66"/>
  <c r="AW34" i="66"/>
  <c r="E37" i="68" s="1"/>
  <c r="BG34" i="66"/>
  <c r="BB34" i="66"/>
  <c r="P20" i="64"/>
  <c r="X17" i="66"/>
  <c r="H20" i="64"/>
  <c r="O20" i="64"/>
  <c r="AY25" i="66"/>
  <c r="G28" i="68" s="1"/>
  <c r="BD25" i="66"/>
  <c r="BN25" i="66"/>
  <c r="Q28" i="68" s="1"/>
  <c r="BS25" i="66"/>
  <c r="BI25" i="66"/>
  <c r="AP25" i="66"/>
  <c r="N92" i="64"/>
  <c r="X89" i="66"/>
  <c r="O92" i="64"/>
  <c r="H92" i="64"/>
  <c r="BK19" i="66"/>
  <c r="BF19" i="66"/>
  <c r="BP19" i="66"/>
  <c r="BA19" i="66"/>
  <c r="AM19" i="66"/>
  <c r="AV19" i="66"/>
  <c r="D22" i="68" s="1"/>
  <c r="AM55" i="66"/>
  <c r="P86" i="64"/>
  <c r="AX22" i="66"/>
  <c r="F25" i="68" s="1"/>
  <c r="BR22" i="66"/>
  <c r="BH22" i="66"/>
  <c r="AO22" i="66"/>
  <c r="BC22" i="66"/>
  <c r="BM22" i="66"/>
  <c r="P25" i="68" s="1"/>
  <c r="BJ92" i="66"/>
  <c r="AZ92" i="66"/>
  <c r="H95" i="68" s="1"/>
  <c r="BT92" i="66"/>
  <c r="AQ92" i="66"/>
  <c r="BO92" i="66"/>
  <c r="R95" i="68" s="1"/>
  <c r="BE92" i="66"/>
  <c r="AP94" i="66"/>
  <c r="BS94" i="66"/>
  <c r="BI94" i="66"/>
  <c r="BD94" i="66"/>
  <c r="AY94" i="66"/>
  <c r="G97" i="68" s="1"/>
  <c r="BN94" i="66"/>
  <c r="Q97" i="68" s="1"/>
  <c r="BQ15" i="66"/>
  <c r="AN15" i="66"/>
  <c r="AW15" i="66"/>
  <c r="E18" i="68" s="1"/>
  <c r="BB15" i="66"/>
  <c r="BL15" i="66"/>
  <c r="O18" i="68" s="1"/>
  <c r="BG15" i="66"/>
  <c r="I28" i="64"/>
  <c r="Y25" i="66"/>
  <c r="N68" i="64"/>
  <c r="O68" i="64"/>
  <c r="X65" i="66"/>
  <c r="H68" i="64"/>
  <c r="N50" i="64"/>
  <c r="Z45" i="66"/>
  <c r="J48" i="64"/>
  <c r="BA32" i="66"/>
  <c r="AM32" i="66"/>
  <c r="AV32" i="66"/>
  <c r="D35" i="68" s="1"/>
  <c r="BF32" i="66"/>
  <c r="BK32" i="66"/>
  <c r="BP32" i="66"/>
  <c r="I65" i="64"/>
  <c r="Y62" i="66"/>
  <c r="AQ87" i="66"/>
  <c r="AZ87" i="66"/>
  <c r="H90" i="68" s="1"/>
  <c r="BT87" i="66"/>
  <c r="BE87" i="66"/>
  <c r="BJ87" i="66"/>
  <c r="BO87" i="66"/>
  <c r="R90" i="68" s="1"/>
  <c r="K48" i="64"/>
  <c r="AA45" i="66"/>
  <c r="J86" i="64"/>
  <c r="Z83" i="66"/>
  <c r="L74" i="64"/>
  <c r="AB71" i="66"/>
  <c r="N56" i="64"/>
  <c r="AB83" i="66"/>
  <c r="L86" i="64"/>
  <c r="P73" i="64"/>
  <c r="H73" i="64"/>
  <c r="X70" i="66"/>
  <c r="O73" i="64"/>
  <c r="AM51" i="66"/>
  <c r="X102" i="66"/>
  <c r="O105" i="64"/>
  <c r="H105" i="64"/>
  <c r="BS85" i="66"/>
  <c r="AP85" i="66"/>
  <c r="BD85" i="66"/>
  <c r="BN85" i="66"/>
  <c r="Q88" i="68" s="1"/>
  <c r="BI85" i="66"/>
  <c r="AY85" i="66"/>
  <c r="G88" i="68" s="1"/>
  <c r="N45" i="64"/>
  <c r="BE57" i="66"/>
  <c r="AQ57" i="66"/>
  <c r="BJ57" i="66"/>
  <c r="BT57" i="66"/>
  <c r="BO57" i="66"/>
  <c r="R60" i="68" s="1"/>
  <c r="AZ57" i="66"/>
  <c r="H60" i="68" s="1"/>
  <c r="BM94" i="66"/>
  <c r="P97" i="68" s="1"/>
  <c r="BC94" i="66"/>
  <c r="BR94" i="66"/>
  <c r="AX94" i="66"/>
  <c r="F97" i="68" s="1"/>
  <c r="BH94" i="66"/>
  <c r="AO94" i="66"/>
  <c r="L78" i="64"/>
  <c r="AB75" i="66"/>
  <c r="K30" i="64"/>
  <c r="AA27" i="66"/>
  <c r="BK37" i="66"/>
  <c r="AM37" i="66"/>
  <c r="AV37" i="66"/>
  <c r="D40" i="68" s="1"/>
  <c r="BA37" i="66"/>
  <c r="BF37" i="66"/>
  <c r="BP37" i="66"/>
  <c r="Y46" i="66"/>
  <c r="I49" i="64"/>
  <c r="AN67" i="66"/>
  <c r="P55" i="64"/>
  <c r="H55" i="64"/>
  <c r="X52" i="66"/>
  <c r="O55" i="64"/>
  <c r="L105" i="64"/>
  <c r="AB102" i="66"/>
  <c r="N34" i="64"/>
  <c r="N90" i="64"/>
  <c r="H90" i="64"/>
  <c r="O90" i="64"/>
  <c r="X87" i="66"/>
  <c r="AB12" i="66"/>
  <c r="L15" i="64"/>
  <c r="Y8" i="66"/>
  <c r="I11" i="64"/>
  <c r="Y30" i="66"/>
  <c r="I33" i="64"/>
  <c r="AQ40" i="66"/>
  <c r="BO40" i="66"/>
  <c r="R43" i="68" s="1"/>
  <c r="BT40" i="66"/>
  <c r="AZ40" i="66"/>
  <c r="H43" i="68" s="1"/>
  <c r="BJ40" i="66"/>
  <c r="BE40" i="66"/>
  <c r="J92" i="64"/>
  <c r="Z89" i="66"/>
  <c r="I75" i="64"/>
  <c r="Y72" i="66"/>
  <c r="AP66" i="66"/>
  <c r="BD66" i="66"/>
  <c r="AY66" i="66"/>
  <c r="G69" i="68" s="1"/>
  <c r="BN66" i="66"/>
  <c r="Q69" i="68" s="1"/>
  <c r="BS66" i="66"/>
  <c r="BI66" i="66"/>
  <c r="P15" i="64"/>
  <c r="H15" i="64"/>
  <c r="O15" i="64"/>
  <c r="X12" i="66"/>
  <c r="AO91" i="66"/>
  <c r="BC91" i="66"/>
  <c r="AX91" i="66"/>
  <c r="F94" i="68" s="1"/>
  <c r="BH91" i="66"/>
  <c r="BM91" i="66"/>
  <c r="P94" i="68" s="1"/>
  <c r="BR91" i="66"/>
  <c r="P9" i="64"/>
  <c r="X6" i="66"/>
  <c r="O9" i="64"/>
  <c r="H9" i="64"/>
  <c r="AN12" i="66"/>
  <c r="BL12" i="66"/>
  <c r="O15" i="68" s="1"/>
  <c r="BB12" i="66"/>
  <c r="BQ12" i="66"/>
  <c r="AW12" i="66"/>
  <c r="E15" i="68" s="1"/>
  <c r="BG12" i="66"/>
  <c r="O42" i="64"/>
  <c r="X39" i="66"/>
  <c r="H42" i="64"/>
  <c r="AN91" i="66"/>
  <c r="P51" i="64"/>
  <c r="H51" i="64"/>
  <c r="X48" i="66"/>
  <c r="O51" i="64"/>
  <c r="J10" i="64"/>
  <c r="Z7" i="66"/>
  <c r="AP84" i="66"/>
  <c r="BI84" i="66"/>
  <c r="BD84" i="66"/>
  <c r="BN84" i="66"/>
  <c r="Q87" i="68" s="1"/>
  <c r="AY84" i="66"/>
  <c r="G87" i="68" s="1"/>
  <c r="BS84" i="66"/>
  <c r="AB63" i="66"/>
  <c r="L66" i="64"/>
  <c r="J14" i="64"/>
  <c r="Z11" i="66"/>
  <c r="H43" i="64"/>
  <c r="X40" i="66"/>
  <c r="O43" i="64"/>
  <c r="BE35" i="66"/>
  <c r="AZ35" i="66"/>
  <c r="H38" i="68" s="1"/>
  <c r="BJ35" i="66"/>
  <c r="AQ35" i="66"/>
  <c r="BO35" i="66"/>
  <c r="R38" i="68" s="1"/>
  <c r="BT35" i="66"/>
  <c r="N29" i="64"/>
  <c r="BT26" i="66"/>
  <c r="BJ26" i="66"/>
  <c r="BE26" i="66"/>
  <c r="AZ26" i="66"/>
  <c r="H29" i="68" s="1"/>
  <c r="AQ26" i="66"/>
  <c r="BO26" i="66"/>
  <c r="R29" i="68" s="1"/>
  <c r="BD26" i="66"/>
  <c r="BN26" i="66"/>
  <c r="Q29" i="68" s="1"/>
  <c r="BI26" i="66"/>
  <c r="AY26" i="66"/>
  <c r="G29" i="68" s="1"/>
  <c r="AP26" i="66"/>
  <c r="BS26" i="66"/>
  <c r="BO16" i="66"/>
  <c r="R19" i="68" s="1"/>
  <c r="BJ16" i="66"/>
  <c r="BE16" i="66"/>
  <c r="AZ16" i="66"/>
  <c r="H19" i="68" s="1"/>
  <c r="AQ16" i="66"/>
  <c r="BT16" i="66"/>
  <c r="L32" i="64"/>
  <c r="AB29" i="66"/>
  <c r="AM72" i="66"/>
  <c r="AM93" i="66"/>
  <c r="BJ8" i="66"/>
  <c r="AQ8" i="66"/>
  <c r="BO8" i="66"/>
  <c r="R11" i="68" s="1"/>
  <c r="AZ8" i="66"/>
  <c r="H11" i="68" s="1"/>
  <c r="BT8" i="66"/>
  <c r="BE8" i="66"/>
  <c r="P87" i="64"/>
  <c r="P17" i="64"/>
  <c r="N103" i="64"/>
  <c r="X100" i="66"/>
  <c r="H103" i="64"/>
  <c r="O103" i="64"/>
  <c r="N38" i="64"/>
  <c r="Y73" i="66"/>
  <c r="I76" i="64"/>
  <c r="AB30" i="66"/>
  <c r="L33" i="64"/>
  <c r="AA47" i="66"/>
  <c r="K50" i="64"/>
  <c r="N84" i="64"/>
  <c r="K82" i="64"/>
  <c r="AA79" i="66"/>
  <c r="N33" i="64"/>
  <c r="H33" i="64"/>
  <c r="X30" i="66"/>
  <c r="O33" i="64"/>
  <c r="K66" i="64"/>
  <c r="AA63" i="66"/>
  <c r="L94" i="64"/>
  <c r="AB91" i="66"/>
  <c r="N76" i="64"/>
  <c r="X73" i="66"/>
  <c r="H76" i="64"/>
  <c r="O76" i="64"/>
  <c r="I68" i="64"/>
  <c r="Y65" i="66"/>
  <c r="Z100" i="66"/>
  <c r="J103" i="64"/>
  <c r="N81" i="64"/>
  <c r="L13" i="64"/>
  <c r="AB10" i="66"/>
  <c r="K39" i="64"/>
  <c r="AA36" i="66"/>
  <c r="P103" i="64"/>
  <c r="AN6" i="66"/>
  <c r="BQ28" i="66"/>
  <c r="BB28" i="66"/>
  <c r="AN28" i="66"/>
  <c r="AW28" i="66"/>
  <c r="E31" i="68" s="1"/>
  <c r="BG28" i="66"/>
  <c r="BL28" i="66"/>
  <c r="O31" i="68" s="1"/>
  <c r="AN64" i="66"/>
  <c r="BB64" i="66"/>
  <c r="AW64" i="66"/>
  <c r="E67" i="68" s="1"/>
  <c r="BL64" i="66"/>
  <c r="O67" i="68" s="1"/>
  <c r="BQ64" i="66"/>
  <c r="BG64" i="66"/>
  <c r="AM92" i="66"/>
  <c r="BE28" i="66"/>
  <c r="AQ28" i="66"/>
  <c r="AZ28" i="66"/>
  <c r="H31" i="68" s="1"/>
  <c r="BO28" i="66"/>
  <c r="R31" i="68" s="1"/>
  <c r="BT28" i="66"/>
  <c r="BJ28" i="66"/>
  <c r="BI17" i="66"/>
  <c r="BD17" i="66"/>
  <c r="AY17" i="66"/>
  <c r="G20" i="68" s="1"/>
  <c r="BN17" i="66"/>
  <c r="Q20" i="68" s="1"/>
  <c r="AP17" i="66"/>
  <c r="BS17" i="66"/>
  <c r="BO34" i="66"/>
  <c r="R37" i="68" s="1"/>
  <c r="BJ34" i="66"/>
  <c r="AQ34" i="66"/>
  <c r="BE34" i="66"/>
  <c r="AZ34" i="66"/>
  <c r="H37" i="68" s="1"/>
  <c r="BT34" i="66"/>
  <c r="AB94" i="66"/>
  <c r="L97" i="64"/>
  <c r="AX8" i="66"/>
  <c r="F11" i="68" s="1"/>
  <c r="BC8" i="66"/>
  <c r="BM8" i="66"/>
  <c r="P11" i="68" s="1"/>
  <c r="BH8" i="66"/>
  <c r="BR8" i="66"/>
  <c r="AO8" i="66"/>
  <c r="AN99" i="66"/>
  <c r="AW60" i="66"/>
  <c r="E63" i="68" s="1"/>
  <c r="BQ60" i="66"/>
  <c r="BB60" i="66"/>
  <c r="BL60" i="66"/>
  <c r="O63" i="68" s="1"/>
  <c r="AN60" i="66"/>
  <c r="BG60" i="66"/>
  <c r="BG49" i="66"/>
  <c r="AW49" i="66"/>
  <c r="E52" i="68" s="1"/>
  <c r="BQ49" i="66"/>
  <c r="BB49" i="66"/>
  <c r="BL49" i="66"/>
  <c r="O52" i="68" s="1"/>
  <c r="AN49" i="66"/>
  <c r="BB41" i="66"/>
  <c r="BL41" i="66"/>
  <c r="O44" i="68" s="1"/>
  <c r="AN41" i="66"/>
  <c r="BQ41" i="66"/>
  <c r="BG41" i="66"/>
  <c r="AW41" i="66"/>
  <c r="E44" i="68" s="1"/>
  <c r="BH164" i="66"/>
  <c r="BI117" i="66"/>
  <c r="BM122" i="66"/>
  <c r="BJ160" i="66"/>
  <c r="BE125" i="66"/>
  <c r="BJ158" i="66"/>
  <c r="BR142" i="66"/>
  <c r="BS161" i="66"/>
  <c r="AZ120" i="66"/>
  <c r="BD147" i="66"/>
  <c r="AZ159" i="66"/>
  <c r="BH112" i="66"/>
  <c r="BC149" i="66"/>
  <c r="BG113" i="66"/>
  <c r="BM147" i="66"/>
  <c r="BD105" i="66"/>
  <c r="BH134" i="66"/>
  <c r="BN149" i="66"/>
  <c r="BT116" i="66"/>
  <c r="AW136" i="66"/>
  <c r="BH113" i="66"/>
  <c r="BK119" i="66"/>
  <c r="BL109" i="66"/>
  <c r="BB112" i="66"/>
  <c r="BI156" i="66"/>
  <c r="BM135" i="66"/>
  <c r="BC130" i="66"/>
  <c r="BB105" i="66"/>
  <c r="BE131" i="66"/>
  <c r="BI154" i="66"/>
  <c r="BF142" i="66"/>
  <c r="BA116" i="66"/>
  <c r="BS137" i="66"/>
  <c r="BQ145" i="66"/>
  <c r="BH151" i="66"/>
  <c r="AX145" i="66"/>
  <c r="BD164" i="66"/>
  <c r="AW154" i="66"/>
  <c r="AW111" i="66"/>
  <c r="BJ139" i="66"/>
  <c r="BN139" i="66"/>
  <c r="BT142" i="66"/>
  <c r="BA160" i="66"/>
  <c r="BM127" i="66"/>
  <c r="BG126" i="66"/>
  <c r="BN125" i="66"/>
  <c r="AV134" i="66"/>
  <c r="BT136" i="66"/>
  <c r="BI157" i="66"/>
  <c r="AW134" i="66"/>
  <c r="BH140" i="66"/>
  <c r="BM111" i="66"/>
  <c r="BQ164" i="66"/>
  <c r="AX133" i="66"/>
  <c r="AZ145" i="66"/>
  <c r="AW157" i="66"/>
  <c r="AX106" i="66"/>
  <c r="BP62" i="66"/>
  <c r="BF72" i="66"/>
  <c r="BQ98" i="66"/>
  <c r="BG97" i="66"/>
  <c r="BG6" i="66"/>
  <c r="BQ97" i="66"/>
  <c r="BK75" i="66"/>
  <c r="BK72" i="66"/>
  <c r="BH75" i="66"/>
  <c r="AV93" i="66"/>
  <c r="BB100" i="66"/>
  <c r="BA97" i="66"/>
  <c r="BQ6" i="66"/>
  <c r="AW99" i="66"/>
  <c r="AW100" i="66"/>
  <c r="AV60" i="66"/>
  <c r="BB88" i="66"/>
  <c r="BL66" i="66"/>
  <c r="AX74" i="66"/>
  <c r="BL6" i="66"/>
  <c r="BF8" i="66"/>
  <c r="BL100" i="66"/>
  <c r="AV77" i="66"/>
  <c r="BQ75" i="66"/>
  <c r="BA60" i="66"/>
  <c r="BQ100" i="66"/>
  <c r="BK97" i="66"/>
  <c r="AV92" i="66"/>
  <c r="BB97" i="66"/>
  <c r="BM74" i="66"/>
  <c r="BQ99" i="66"/>
  <c r="BR5" i="66"/>
  <c r="BQ103" i="66"/>
  <c r="BG84" i="66"/>
  <c r="BO125" i="66"/>
  <c r="AW7" i="66"/>
  <c r="AV72" i="66"/>
  <c r="BR164" i="66"/>
  <c r="AY117" i="66"/>
  <c r="AZ160" i="66"/>
  <c r="BI146" i="66"/>
  <c r="BT125" i="66"/>
  <c r="BT158" i="66"/>
  <c r="BN153" i="66"/>
  <c r="BH142" i="66"/>
  <c r="BD161" i="66"/>
  <c r="BO120" i="66"/>
  <c r="BN147" i="66"/>
  <c r="BJ159" i="66"/>
  <c r="AX112" i="66"/>
  <c r="BA151" i="66"/>
  <c r="BH147" i="66"/>
  <c r="BN105" i="66"/>
  <c r="BM134" i="66"/>
  <c r="BS149" i="66"/>
  <c r="AZ116" i="66"/>
  <c r="BA157" i="66"/>
  <c r="BF111" i="66"/>
  <c r="BG136" i="66"/>
  <c r="BR153" i="66"/>
  <c r="BG141" i="66"/>
  <c r="BE161" i="66"/>
  <c r="AY162" i="66"/>
  <c r="BA119" i="66"/>
  <c r="AX148" i="66"/>
  <c r="BQ125" i="66"/>
  <c r="BS140" i="66"/>
  <c r="BC163" i="66"/>
  <c r="BG105" i="66"/>
  <c r="AY154" i="66"/>
  <c r="BR123" i="66"/>
  <c r="AY137" i="66"/>
  <c r="BC151" i="66"/>
  <c r="BH145" i="66"/>
  <c r="BG154" i="66"/>
  <c r="BG111" i="66"/>
  <c r="AY152" i="66"/>
  <c r="BL146" i="66"/>
  <c r="BR127" i="66"/>
  <c r="BQ128" i="66"/>
  <c r="AY116" i="66"/>
  <c r="BL126" i="66"/>
  <c r="BP134" i="66"/>
  <c r="BE136" i="66"/>
  <c r="AY157" i="66"/>
  <c r="BT140" i="66"/>
  <c r="BL134" i="66"/>
  <c r="BC140" i="66"/>
  <c r="BR111" i="66"/>
  <c r="AW164" i="66"/>
  <c r="BC133" i="66"/>
  <c r="BJ145" i="66"/>
  <c r="BC106" i="66"/>
  <c r="BM144" i="66"/>
  <c r="BK77" i="66"/>
  <c r="BB68" i="66"/>
  <c r="BK93" i="66"/>
  <c r="BP60" i="66"/>
  <c r="AW80" i="66"/>
  <c r="BM5" i="66"/>
  <c r="BP92" i="66"/>
  <c r="BP8" i="66"/>
  <c r="BH74" i="66"/>
  <c r="BG68" i="66"/>
  <c r="BP93" i="66"/>
  <c r="BF62" i="66"/>
  <c r="BL88" i="66"/>
  <c r="AW95" i="66"/>
  <c r="BG7" i="66"/>
  <c r="BA92" i="66"/>
  <c r="BB75" i="66"/>
  <c r="BB66" i="66"/>
  <c r="BL99" i="66"/>
  <c r="BB79" i="66"/>
  <c r="BG98" i="66"/>
  <c r="BB81" i="66"/>
  <c r="BK61" i="66"/>
  <c r="BL81" i="66"/>
  <c r="AW76" i="66"/>
  <c r="BP97" i="66"/>
  <c r="BQ66" i="66"/>
  <c r="BL7" i="66"/>
  <c r="BL97" i="66"/>
  <c r="BF77" i="66"/>
  <c r="AX5" i="66"/>
  <c r="BC75" i="66"/>
  <c r="AW105" i="66"/>
  <c r="BR140" i="66"/>
  <c r="BH144" i="66"/>
  <c r="BQ88" i="66"/>
  <c r="BC74" i="66"/>
  <c r="BC122" i="66"/>
  <c r="BE160" i="66"/>
  <c r="AY146" i="66"/>
  <c r="AZ125" i="66"/>
  <c r="AZ158" i="66"/>
  <c r="AY153" i="66"/>
  <c r="BI161" i="66"/>
  <c r="BJ120" i="66"/>
  <c r="BI147" i="66"/>
  <c r="BO159" i="66"/>
  <c r="BC112" i="66"/>
  <c r="AX149" i="66"/>
  <c r="BB113" i="66"/>
  <c r="BF151" i="66"/>
  <c r="BC147" i="66"/>
  <c r="BS105" i="66"/>
  <c r="AX134" i="66"/>
  <c r="BI149" i="66"/>
  <c r="BJ116" i="66"/>
  <c r="BF157" i="66"/>
  <c r="BK111" i="66"/>
  <c r="BQ136" i="66"/>
  <c r="AX153" i="66"/>
  <c r="BC113" i="66"/>
  <c r="BB141" i="66"/>
  <c r="BO161" i="66"/>
  <c r="BD162" i="66"/>
  <c r="BC148" i="66"/>
  <c r="BG125" i="66"/>
  <c r="BD140" i="66"/>
  <c r="AX161" i="66"/>
  <c r="BL105" i="66"/>
  <c r="BJ131" i="66"/>
  <c r="BS154" i="66"/>
  <c r="BC123" i="66"/>
  <c r="BD137" i="66"/>
  <c r="AW145" i="66"/>
  <c r="BM151" i="66"/>
  <c r="BM145" i="66"/>
  <c r="BI164" i="66"/>
  <c r="BB111" i="66"/>
  <c r="BE139" i="66"/>
  <c r="BI152" i="66"/>
  <c r="BG146" i="66"/>
  <c r="BC127" i="66"/>
  <c r="BL128" i="66"/>
  <c r="BD116" i="66"/>
  <c r="AW126" i="66"/>
  <c r="BD125" i="66"/>
  <c r="BA134" i="66"/>
  <c r="AV126" i="66"/>
  <c r="BJ136" i="66"/>
  <c r="BN157" i="66"/>
  <c r="BJ140" i="66"/>
  <c r="BB134" i="66"/>
  <c r="BM140" i="66"/>
  <c r="BH111" i="66"/>
  <c r="BL164" i="66"/>
  <c r="BR133" i="66"/>
  <c r="BE145" i="66"/>
  <c r="BL157" i="66"/>
  <c r="BH106" i="66"/>
  <c r="BR144" i="66"/>
  <c r="AV97" i="66"/>
  <c r="BL98" i="66"/>
  <c r="BB6" i="66"/>
  <c r="BG99" i="66"/>
  <c r="BF92" i="66"/>
  <c r="BK60" i="66"/>
  <c r="BB87" i="66"/>
  <c r="BB7" i="66"/>
  <c r="BG66" i="66"/>
  <c r="AV86" i="66"/>
  <c r="BP72" i="66"/>
  <c r="AV61" i="66"/>
  <c r="BT160" i="66"/>
  <c r="BI116" i="66"/>
  <c r="BG70" i="66"/>
  <c r="AX164" i="66"/>
  <c r="BD117" i="66"/>
  <c r="BH122" i="66"/>
  <c r="BS146" i="66"/>
  <c r="BJ125" i="66"/>
  <c r="BT153" i="66"/>
  <c r="BS133" i="66"/>
  <c r="BT159" i="66"/>
  <c r="BM149" i="66"/>
  <c r="BL113" i="66"/>
  <c r="BP151" i="66"/>
  <c r="AX147" i="66"/>
  <c r="BI105" i="66"/>
  <c r="BR134" i="66"/>
  <c r="BD149" i="66"/>
  <c r="BO116" i="66"/>
  <c r="BK157" i="66"/>
  <c r="BP111" i="66"/>
  <c r="BL136" i="66"/>
  <c r="BM153" i="66"/>
  <c r="AX113" i="66"/>
  <c r="BQ141" i="66"/>
  <c r="BJ161" i="66"/>
  <c r="BN162" i="66"/>
  <c r="BF119" i="66"/>
  <c r="BR148" i="66"/>
  <c r="BR161" i="66"/>
  <c r="AX163" i="66"/>
  <c r="BQ105" i="66"/>
  <c r="BS131" i="66"/>
  <c r="BJ147" i="66"/>
  <c r="BB148" i="66"/>
  <c r="BD145" i="66"/>
  <c r="BS164" i="66"/>
  <c r="BB154" i="66"/>
  <c r="BL111" i="66"/>
  <c r="BO139" i="66"/>
  <c r="BS152" i="66"/>
  <c r="AX127" i="66"/>
  <c r="BG128" i="66"/>
  <c r="BN116" i="66"/>
  <c r="BQ126" i="66"/>
  <c r="AY125" i="66"/>
  <c r="BK126" i="66"/>
  <c r="AZ136" i="66"/>
  <c r="AZ140" i="66"/>
  <c r="BG134" i="66"/>
  <c r="AX140" i="66"/>
  <c r="AX111" i="66"/>
  <c r="BG164" i="66"/>
  <c r="BH133" i="66"/>
  <c r="BO145" i="66"/>
  <c r="BG157" i="66"/>
  <c r="BR106" i="66"/>
  <c r="AX144" i="66"/>
  <c r="AW88" i="66"/>
  <c r="BA86" i="66"/>
  <c r="BQ101" i="66"/>
  <c r="BL95" i="66"/>
  <c r="AV71" i="66"/>
  <c r="BG80" i="66"/>
  <c r="BQ95" i="66"/>
  <c r="BP71" i="66"/>
  <c r="BP55" i="66"/>
  <c r="BQ76" i="66"/>
  <c r="BL101" i="66"/>
  <c r="AX123" i="66"/>
  <c r="AY139" i="66"/>
  <c r="BO136" i="66"/>
  <c r="AW70" i="66"/>
  <c r="AW91" i="66"/>
  <c r="BQ155" i="66"/>
  <c r="BQ122" i="66"/>
  <c r="BQ137" i="66"/>
  <c r="BE113" i="66"/>
  <c r="AV159" i="66"/>
  <c r="BR124" i="66"/>
  <c r="BC105" i="66"/>
  <c r="AY147" i="66"/>
  <c r="BE159" i="66"/>
  <c r="BM112" i="66"/>
  <c r="BH149" i="66"/>
  <c r="AW113" i="66"/>
  <c r="BR147" i="66"/>
  <c r="BC134" i="66"/>
  <c r="BP157" i="66"/>
  <c r="BS106" i="66"/>
  <c r="BN155" i="66"/>
  <c r="BL121" i="66"/>
  <c r="AW141" i="66"/>
  <c r="AZ161" i="66"/>
  <c r="BI162" i="66"/>
  <c r="BP119" i="66"/>
  <c r="BH148" i="66"/>
  <c r="BB125" i="66"/>
  <c r="BI140" i="66"/>
  <c r="BH161" i="66"/>
  <c r="BP158" i="66"/>
  <c r="BM163" i="66"/>
  <c r="BD131" i="66"/>
  <c r="BE147" i="66"/>
  <c r="BQ148" i="66"/>
  <c r="BJ122" i="66"/>
  <c r="BS145" i="66"/>
  <c r="BS120" i="66"/>
  <c r="BR145" i="66"/>
  <c r="BN164" i="66"/>
  <c r="BL154" i="66"/>
  <c r="BQ111" i="66"/>
  <c r="BT139" i="66"/>
  <c r="AW146" i="66"/>
  <c r="BH127" i="66"/>
  <c r="BB128" i="66"/>
  <c r="BS116" i="66"/>
  <c r="BS125" i="66"/>
  <c r="BF134" i="66"/>
  <c r="BP126" i="66"/>
  <c r="BD157" i="66"/>
  <c r="BE140" i="66"/>
  <c r="BQ134" i="66"/>
  <c r="BC111" i="66"/>
  <c r="BB164" i="66"/>
  <c r="BM133" i="66"/>
  <c r="BT145" i="66"/>
  <c r="BB157" i="66"/>
  <c r="BC144" i="66"/>
  <c r="BB98" i="66"/>
  <c r="BG95" i="66"/>
  <c r="AW97" i="66"/>
  <c r="BB99" i="66"/>
  <c r="BK82" i="66"/>
  <c r="AW84" i="66"/>
  <c r="BB103" i="66"/>
  <c r="BC5" i="66"/>
  <c r="BG75" i="66"/>
  <c r="BL80" i="66"/>
  <c r="AW6" i="66"/>
  <c r="BQ70" i="66"/>
  <c r="BK86" i="66"/>
  <c r="BB76" i="66"/>
  <c r="BD146" i="66"/>
  <c r="BB126" i="66"/>
  <c r="BF93" i="66"/>
  <c r="BG74" i="66"/>
  <c r="BC132" i="66"/>
  <c r="BB155" i="66"/>
  <c r="BB122" i="66"/>
  <c r="BO113" i="66"/>
  <c r="BP159" i="66"/>
  <c r="BC124" i="66"/>
  <c r="BH105" i="66"/>
  <c r="BJ153" i="66"/>
  <c r="AY133" i="66"/>
  <c r="BB152" i="66"/>
  <c r="BG116" i="66"/>
  <c r="AW129" i="66"/>
  <c r="BH159" i="66"/>
  <c r="AY105" i="66"/>
  <c r="AY149" i="66"/>
  <c r="BE116" i="66"/>
  <c r="AV157" i="66"/>
  <c r="BA111" i="66"/>
  <c r="AY106" i="66"/>
  <c r="BL141" i="66"/>
  <c r="BT161" i="66"/>
  <c r="BS162" i="66"/>
  <c r="BM148" i="66"/>
  <c r="BL125" i="66"/>
  <c r="AY140" i="66"/>
  <c r="BM161" i="66"/>
  <c r="BK158" i="66"/>
  <c r="BH163" i="66"/>
  <c r="AY131" i="66"/>
  <c r="BG148" i="66"/>
  <c r="BT122" i="66"/>
  <c r="BI145" i="66"/>
  <c r="BD120" i="66"/>
  <c r="BO144" i="66"/>
  <c r="BC160" i="66"/>
  <c r="BG140" i="66"/>
  <c r="BN152" i="66"/>
  <c r="BB146" i="66"/>
  <c r="BJ105" i="66"/>
  <c r="BM137" i="66"/>
  <c r="BE110" i="66"/>
  <c r="BD148" i="66"/>
  <c r="BK134" i="66"/>
  <c r="BN127" i="66"/>
  <c r="AX121" i="66"/>
  <c r="BT156" i="66"/>
  <c r="BP128" i="66"/>
  <c r="BD150" i="66"/>
  <c r="BL106" i="66"/>
  <c r="BQ153" i="66"/>
  <c r="BH162" i="66"/>
  <c r="BF60" i="66"/>
  <c r="BB80" i="66"/>
  <c r="BL76" i="66"/>
  <c r="BA75" i="66"/>
  <c r="BM75" i="66"/>
  <c r="BP63" i="66"/>
  <c r="BQ74" i="66"/>
  <c r="BA8" i="66"/>
  <c r="BF71" i="66"/>
  <c r="BQ81" i="66"/>
  <c r="BG81" i="66"/>
  <c r="BQ80" i="66"/>
  <c r="BA82" i="66"/>
  <c r="AV8" i="66"/>
  <c r="BQ91" i="66"/>
  <c r="BP82" i="66"/>
  <c r="BA90" i="66"/>
  <c r="BL75" i="66"/>
  <c r="BF90" i="66"/>
  <c r="AW81" i="66"/>
  <c r="AW79" i="66"/>
  <c r="BR132" i="66"/>
  <c r="BG155" i="66"/>
  <c r="BG137" i="66"/>
  <c r="AZ113" i="66"/>
  <c r="BA159" i="66"/>
  <c r="BM124" i="66"/>
  <c r="BM105" i="66"/>
  <c r="BO153" i="66"/>
  <c r="BN133" i="66"/>
  <c r="BH129" i="66"/>
  <c r="BL152" i="66"/>
  <c r="BL116" i="66"/>
  <c r="BB129" i="66"/>
  <c r="BR143" i="66"/>
  <c r="AX159" i="66"/>
  <c r="BR128" i="66"/>
  <c r="BG107" i="66"/>
  <c r="BB156" i="66"/>
  <c r="BM136" i="66"/>
  <c r="BG149" i="66"/>
  <c r="AV111" i="66"/>
  <c r="BN106" i="66"/>
  <c r="BS155" i="66"/>
  <c r="BQ121" i="66"/>
  <c r="BH138" i="66"/>
  <c r="AW125" i="66"/>
  <c r="BN140" i="66"/>
  <c r="BC161" i="66"/>
  <c r="BF158" i="66"/>
  <c r="BR163" i="66"/>
  <c r="BS138" i="66"/>
  <c r="BB131" i="66"/>
  <c r="BT147" i="66"/>
  <c r="BL148" i="66"/>
  <c r="AZ122" i="66"/>
  <c r="AY145" i="66"/>
  <c r="BN120" i="66"/>
  <c r="AZ144" i="66"/>
  <c r="BB140" i="66"/>
  <c r="BD152" i="66"/>
  <c r="BQ146" i="66"/>
  <c r="BO105" i="66"/>
  <c r="AZ138" i="66"/>
  <c r="BJ110" i="66"/>
  <c r="AY148" i="66"/>
  <c r="BS115" i="66"/>
  <c r="BA126" i="66"/>
  <c r="BE152" i="66"/>
  <c r="BO157" i="66"/>
  <c r="BI127" i="66"/>
  <c r="BR121" i="66"/>
  <c r="BE156" i="66"/>
  <c r="BG115" i="66"/>
  <c r="BA128" i="66"/>
  <c r="AY150" i="66"/>
  <c r="BB106" i="66"/>
  <c r="BB153" i="66"/>
  <c r="AX162" i="66"/>
  <c r="BL132" i="66"/>
  <c r="AW66" i="66"/>
  <c r="BK92" i="66"/>
  <c r="AX132" i="66"/>
  <c r="BG122" i="66"/>
  <c r="BB137" i="66"/>
  <c r="BT113" i="66"/>
  <c r="BK159" i="66"/>
  <c r="AX124" i="66"/>
  <c r="AX105" i="66"/>
  <c r="BE153" i="66"/>
  <c r="BD133" i="66"/>
  <c r="BR129" i="66"/>
  <c r="AW152" i="66"/>
  <c r="BB116" i="66"/>
  <c r="BL129" i="66"/>
  <c r="AX143" i="66"/>
  <c r="BM159" i="66"/>
  <c r="AX128" i="66"/>
  <c r="AW107" i="66"/>
  <c r="AW149" i="66"/>
  <c r="BD106" i="66"/>
  <c r="AY155" i="66"/>
  <c r="BG121" i="66"/>
  <c r="BJ108" i="66"/>
  <c r="BL112" i="66"/>
  <c r="BC135" i="66"/>
  <c r="BA158" i="66"/>
  <c r="BR130" i="66"/>
  <c r="AY138" i="66"/>
  <c r="BG131" i="66"/>
  <c r="BN131" i="66"/>
  <c r="BO147" i="66"/>
  <c r="BP142" i="66"/>
  <c r="BF116" i="66"/>
  <c r="BO122" i="66"/>
  <c r="AY120" i="66"/>
  <c r="BM160" i="66"/>
  <c r="BL140" i="66"/>
  <c r="AX141" i="66"/>
  <c r="BJ142" i="66"/>
  <c r="BT105" i="66"/>
  <c r="BO138" i="66"/>
  <c r="AX137" i="66"/>
  <c r="BN115" i="66"/>
  <c r="BF126" i="66"/>
  <c r="BT152" i="66"/>
  <c r="AZ157" i="66"/>
  <c r="BS127" i="66"/>
  <c r="BH121" i="66"/>
  <c r="AW115" i="66"/>
  <c r="BF128" i="66"/>
  <c r="BI150" i="66"/>
  <c r="BG153" i="66"/>
  <c r="AW132" i="66"/>
  <c r="BK71" i="66"/>
  <c r="AV90" i="66"/>
  <c r="AW74" i="66"/>
  <c r="BQ79" i="66"/>
  <c r="BL87" i="66"/>
  <c r="BK51" i="66"/>
  <c r="AW98" i="66"/>
  <c r="AV82" i="66"/>
  <c r="BK90" i="66"/>
  <c r="BK8" i="66"/>
  <c r="BK55" i="66"/>
  <c r="BK63" i="66"/>
  <c r="BK62" i="66"/>
  <c r="BG101" i="66"/>
  <c r="AW103" i="66"/>
  <c r="BP90" i="66"/>
  <c r="BA61" i="66"/>
  <c r="BB70" i="66"/>
  <c r="BQ67" i="66"/>
  <c r="BL74" i="66"/>
  <c r="BA62" i="66"/>
  <c r="BP51" i="66"/>
  <c r="BL91" i="66"/>
  <c r="BQ84" i="66"/>
  <c r="BH5" i="66"/>
  <c r="BB74" i="66"/>
  <c r="BM164" i="66"/>
  <c r="BC142" i="66"/>
  <c r="BS147" i="66"/>
  <c r="BR149" i="66"/>
  <c r="BL107" i="66"/>
  <c r="BC136" i="66"/>
  <c r="BB136" i="66"/>
  <c r="BM113" i="66"/>
  <c r="AX138" i="66"/>
  <c r="AV119" i="66"/>
  <c r="BS156" i="66"/>
  <c r="BR135" i="66"/>
  <c r="AX130" i="66"/>
  <c r="AX151" i="66"/>
  <c r="BQ154" i="66"/>
  <c r="BF160" i="66"/>
  <c r="BO140" i="66"/>
  <c r="BQ157" i="66"/>
  <c r="AW75" i="66"/>
  <c r="BG91" i="66"/>
  <c r="BM132" i="66"/>
  <c r="AW155" i="66"/>
  <c r="AW122" i="66"/>
  <c r="AW137" i="66"/>
  <c r="BJ113" i="66"/>
  <c r="BF159" i="66"/>
  <c r="BH124" i="66"/>
  <c r="BR105" i="66"/>
  <c r="AZ153" i="66"/>
  <c r="BI133" i="66"/>
  <c r="AX129" i="66"/>
  <c r="BQ116" i="66"/>
  <c r="BG129" i="66"/>
  <c r="BC143" i="66"/>
  <c r="BM128" i="66"/>
  <c r="BB107" i="66"/>
  <c r="BL156" i="66"/>
  <c r="BH136" i="66"/>
  <c r="BD155" i="66"/>
  <c r="BB121" i="66"/>
  <c r="BE108" i="66"/>
  <c r="BR138" i="66"/>
  <c r="AW109" i="66"/>
  <c r="BG112" i="66"/>
  <c r="AY156" i="66"/>
  <c r="AX135" i="66"/>
  <c r="AV158" i="66"/>
  <c r="BM130" i="66"/>
  <c r="BD138" i="66"/>
  <c r="AW131" i="66"/>
  <c r="BI131" i="66"/>
  <c r="AZ147" i="66"/>
  <c r="AW148" i="66"/>
  <c r="BA142" i="66"/>
  <c r="AV116" i="66"/>
  <c r="BE122" i="66"/>
  <c r="BN145" i="66"/>
  <c r="BI120" i="66"/>
  <c r="BE144" i="66"/>
  <c r="AX160" i="66"/>
  <c r="BQ140" i="66"/>
  <c r="BI139" i="66"/>
  <c r="BR141" i="66"/>
  <c r="AZ142" i="66"/>
  <c r="BP160" i="66"/>
  <c r="BE138" i="66"/>
  <c r="BR137" i="66"/>
  <c r="AZ110" i="66"/>
  <c r="BS148" i="66"/>
  <c r="AY115" i="66"/>
  <c r="BJ152" i="66"/>
  <c r="BJ157" i="66"/>
  <c r="BD127" i="66"/>
  <c r="BO156" i="66"/>
  <c r="BL115" i="66"/>
  <c r="BS150" i="66"/>
  <c r="AW106" i="66"/>
  <c r="BM162" i="66"/>
  <c r="BQ132" i="66"/>
  <c r="BP86" i="66"/>
  <c r="AW101" i="66"/>
  <c r="BF55" i="66"/>
  <c r="BF97" i="66"/>
  <c r="AV75" i="66"/>
  <c r="BL68" i="66"/>
  <c r="BL67" i="66"/>
  <c r="BA71" i="66"/>
  <c r="BR75" i="66"/>
  <c r="BB101" i="66"/>
  <c r="BG103" i="66"/>
  <c r="BA77" i="66"/>
  <c r="BB84" i="66"/>
  <c r="AW68" i="66"/>
  <c r="BF82" i="66"/>
  <c r="BL103" i="66"/>
  <c r="BG79" i="66"/>
  <c r="BG100" i="66"/>
  <c r="AV55" i="66"/>
  <c r="AW87" i="66"/>
  <c r="AV51" i="66"/>
  <c r="BP77" i="66"/>
  <c r="BS117" i="66"/>
  <c r="BG109" i="66"/>
  <c r="AZ131" i="66"/>
  <c r="BB145" i="66"/>
  <c r="BH141" i="66"/>
  <c r="BB91" i="66"/>
  <c r="BA51" i="66"/>
  <c r="BH132" i="66"/>
  <c r="BL155" i="66"/>
  <c r="BL122" i="66"/>
  <c r="BL137" i="66"/>
  <c r="BO158" i="66"/>
  <c r="BS153" i="66"/>
  <c r="AX142" i="66"/>
  <c r="BE120" i="66"/>
  <c r="BC129" i="66"/>
  <c r="BG152" i="66"/>
  <c r="AW116" i="66"/>
  <c r="BH143" i="66"/>
  <c r="BR159" i="66"/>
  <c r="BG156" i="66"/>
  <c r="BR136" i="66"/>
  <c r="BB149" i="66"/>
  <c r="BI106" i="66"/>
  <c r="BI155" i="66"/>
  <c r="AW121" i="66"/>
  <c r="BT108" i="66"/>
  <c r="BC138" i="66"/>
  <c r="BQ109" i="66"/>
  <c r="BD156" i="66"/>
  <c r="BH130" i="66"/>
  <c r="BI138" i="66"/>
  <c r="BL131" i="66"/>
  <c r="BO131" i="66"/>
  <c r="BM123" i="66"/>
  <c r="BK142" i="66"/>
  <c r="BP116" i="66"/>
  <c r="BN137" i="66"/>
  <c r="BG145" i="66"/>
  <c r="BR151" i="66"/>
  <c r="BJ144" i="66"/>
  <c r="BR160" i="66"/>
  <c r="AW140" i="66"/>
  <c r="BS139" i="66"/>
  <c r="BC141" i="66"/>
  <c r="AV160" i="66"/>
  <c r="AZ105" i="66"/>
  <c r="BJ138" i="66"/>
  <c r="BH137" i="66"/>
  <c r="BT110" i="66"/>
  <c r="BI148" i="66"/>
  <c r="BI115" i="66"/>
  <c r="BO152" i="66"/>
  <c r="BT157" i="66"/>
  <c r="AY127" i="66"/>
  <c r="BC121" i="66"/>
  <c r="BJ156" i="66"/>
  <c r="BB115" i="66"/>
  <c r="BK128" i="66"/>
  <c r="BQ106" i="66"/>
  <c r="AW153" i="66"/>
  <c r="BC162" i="66"/>
  <c r="BB132" i="66"/>
  <c r="BL84" i="66"/>
  <c r="BR74" i="66"/>
  <c r="BP61" i="66"/>
  <c r="BA93" i="66"/>
  <c r="BA63" i="66"/>
  <c r="BQ68" i="66"/>
  <c r="AX122" i="66"/>
  <c r="BC145" i="66"/>
  <c r="AZ139" i="66"/>
  <c r="AW128" i="66"/>
  <c r="BS157" i="66"/>
  <c r="BM106" i="66"/>
  <c r="BF61" i="66"/>
  <c r="BQ87" i="66"/>
  <c r="BP75" i="66"/>
  <c r="BC164" i="66"/>
  <c r="BN117" i="66"/>
  <c r="BR122" i="66"/>
  <c r="BO160" i="66"/>
  <c r="BN146" i="66"/>
  <c r="BE158" i="66"/>
  <c r="BD153" i="66"/>
  <c r="BM142" i="66"/>
  <c r="BN161" i="66"/>
  <c r="BT120" i="66"/>
  <c r="BM129" i="66"/>
  <c r="BQ152" i="66"/>
  <c r="BQ129" i="66"/>
  <c r="BM143" i="66"/>
  <c r="BC159" i="66"/>
  <c r="BK151" i="66"/>
  <c r="BC128" i="66"/>
  <c r="BQ107" i="66"/>
  <c r="AW156" i="66"/>
  <c r="AX136" i="66"/>
  <c r="BL149" i="66"/>
  <c r="BC153" i="66"/>
  <c r="BR113" i="66"/>
  <c r="BO108" i="66"/>
  <c r="BM138" i="66"/>
  <c r="BB109" i="66"/>
  <c r="AW112" i="66"/>
  <c r="BN156" i="66"/>
  <c r="BH135" i="66"/>
  <c r="BN138" i="66"/>
  <c r="BQ131" i="66"/>
  <c r="BT131" i="66"/>
  <c r="BD154" i="66"/>
  <c r="BH123" i="66"/>
  <c r="AV142" i="66"/>
  <c r="BK116" i="66"/>
  <c r="BL145" i="66"/>
  <c r="BT144" i="66"/>
  <c r="BH160" i="66"/>
  <c r="BD139" i="66"/>
  <c r="BM141" i="66"/>
  <c r="BO142" i="66"/>
  <c r="BK160" i="66"/>
  <c r="BE105" i="66"/>
  <c r="BT138" i="66"/>
  <c r="BC137" i="66"/>
  <c r="BO110" i="66"/>
  <c r="BN148" i="66"/>
  <c r="BD115" i="66"/>
  <c r="AZ152" i="66"/>
  <c r="BE157" i="66"/>
  <c r="BM121" i="66"/>
  <c r="AZ156" i="66"/>
  <c r="BQ115" i="66"/>
  <c r="AV128" i="66"/>
  <c r="BN150" i="66"/>
  <c r="BG106" i="66"/>
  <c r="BL153" i="66"/>
  <c r="BR162" i="66"/>
  <c r="BG132" i="66"/>
  <c r="AX75" i="66"/>
  <c r="BF63" i="66"/>
  <c r="BB67" i="66"/>
  <c r="AW67" i="66"/>
  <c r="BB95" i="66"/>
  <c r="BQ7" i="66"/>
  <c r="BA72" i="66"/>
  <c r="AV62" i="66"/>
  <c r="AV63" i="66"/>
  <c r="BF51" i="66"/>
  <c r="BG88" i="66"/>
  <c r="BG76" i="66"/>
  <c r="BF75" i="66"/>
  <c r="BL70" i="66"/>
  <c r="BG67" i="66"/>
  <c r="BA55" i="66"/>
  <c r="BG87" i="66"/>
  <c r="BL79" i="66"/>
  <c r="BI153" i="66"/>
  <c r="AY161" i="66"/>
  <c r="BR112" i="66"/>
  <c r="BQ113" i="66"/>
  <c r="AV151" i="66"/>
  <c r="BH128" i="66"/>
  <c r="BQ156" i="66"/>
  <c r="BQ149" i="66"/>
  <c r="BH153" i="66"/>
  <c r="AZ108" i="66"/>
  <c r="BQ112" i="66"/>
  <c r="BN154" i="66"/>
  <c r="BI137" i="66"/>
  <c r="AY164" i="66"/>
  <c r="BE142" i="66"/>
  <c r="BI125" i="66"/>
  <c r="BF86" i="66"/>
  <c r="BQ90" i="66"/>
  <c r="BQ93" i="66"/>
  <c r="BK20" i="66" l="1"/>
  <c r="AX82" i="66"/>
  <c r="F85" i="68" s="1"/>
  <c r="AV44" i="66"/>
  <c r="D47" i="68" s="1"/>
  <c r="BM79" i="66"/>
  <c r="P82" i="68" s="1"/>
  <c r="BM82" i="66"/>
  <c r="P85" i="68" s="1"/>
  <c r="BO70" i="66"/>
  <c r="R73" i="68" s="1"/>
  <c r="AQ70" i="66"/>
  <c r="CQ160" i="66"/>
  <c r="CQ116" i="66"/>
  <c r="CQ151" i="66"/>
  <c r="CQ128" i="66"/>
  <c r="CQ142" i="66"/>
  <c r="CQ159" i="66"/>
  <c r="CQ134" i="66"/>
  <c r="CQ158" i="66"/>
  <c r="CQ126" i="66"/>
  <c r="CQ157" i="66"/>
  <c r="CQ111" i="66"/>
  <c r="CQ119" i="66"/>
  <c r="AP107" i="66"/>
  <c r="AP142" i="66"/>
  <c r="AM25" i="66"/>
  <c r="BC9" i="66"/>
  <c r="BR82" i="66"/>
  <c r="BK29" i="66"/>
  <c r="BT70" i="66"/>
  <c r="AM162" i="66"/>
  <c r="AP124" i="66"/>
  <c r="AM141" i="66"/>
  <c r="AQ141" i="66"/>
  <c r="AN124" i="66"/>
  <c r="AQ132" i="66"/>
  <c r="AO110" i="66"/>
  <c r="AM109" i="66"/>
  <c r="AQ106" i="66"/>
  <c r="AQ163" i="66"/>
  <c r="AO154" i="66"/>
  <c r="AM161" i="66"/>
  <c r="AQ151" i="66"/>
  <c r="AQ118" i="66"/>
  <c r="AO152" i="66"/>
  <c r="AN151" i="66"/>
  <c r="BK28" i="66"/>
  <c r="BK25" i="66"/>
  <c r="AN90" i="66"/>
  <c r="BM9" i="66"/>
  <c r="P12" i="68" s="1"/>
  <c r="BA29" i="66"/>
  <c r="AP132" i="66"/>
  <c r="AP151" i="66"/>
  <c r="AN114" i="66"/>
  <c r="AN104" i="66"/>
  <c r="AP121" i="66"/>
  <c r="AN147" i="66"/>
  <c r="AO119" i="66"/>
  <c r="AM114" i="66"/>
  <c r="AM113" i="66"/>
  <c r="AN158" i="66"/>
  <c r="AQ162" i="66"/>
  <c r="BF28" i="66"/>
  <c r="BF25" i="66"/>
  <c r="AX9" i="66"/>
  <c r="F12" i="68" s="1"/>
  <c r="AO82" i="66"/>
  <c r="BP29" i="66"/>
  <c r="AP130" i="66"/>
  <c r="AQ112" i="66"/>
  <c r="AO117" i="66"/>
  <c r="AM120" i="66"/>
  <c r="AM118" i="66"/>
  <c r="AN144" i="66"/>
  <c r="AM140" i="66"/>
  <c r="AQ121" i="66"/>
  <c r="AP163" i="66"/>
  <c r="AM110" i="66"/>
  <c r="AQ133" i="66"/>
  <c r="AN119" i="66"/>
  <c r="AM146" i="66"/>
  <c r="AO118" i="66"/>
  <c r="AN159" i="66"/>
  <c r="AM148" i="66"/>
  <c r="AQ143" i="66"/>
  <c r="AQ149" i="66"/>
  <c r="AM28" i="66"/>
  <c r="BP25" i="66"/>
  <c r="BR9" i="66"/>
  <c r="BF29" i="66"/>
  <c r="AM33" i="66"/>
  <c r="AM137" i="66"/>
  <c r="AN118" i="66"/>
  <c r="AQ134" i="66"/>
  <c r="AM143" i="66"/>
  <c r="AM155" i="66"/>
  <c r="AQ128" i="66"/>
  <c r="AP128" i="66"/>
  <c r="AM133" i="66"/>
  <c r="AQ135" i="66"/>
  <c r="AP129" i="66"/>
  <c r="AN110" i="66"/>
  <c r="AO9" i="66"/>
  <c r="AM29" i="66"/>
  <c r="BA33" i="66"/>
  <c r="AM107" i="66"/>
  <c r="AQ114" i="66"/>
  <c r="AM164" i="66"/>
  <c r="AM145" i="66"/>
  <c r="AQ137" i="66"/>
  <c r="AQ150" i="66"/>
  <c r="AN142" i="66"/>
  <c r="AM105" i="66"/>
  <c r="AM124" i="66"/>
  <c r="AP144" i="66"/>
  <c r="AM149" i="66"/>
  <c r="AO116" i="66"/>
  <c r="AQ123" i="66"/>
  <c r="AP160" i="66"/>
  <c r="AP135" i="66"/>
  <c r="AO115" i="66"/>
  <c r="AM132" i="66"/>
  <c r="AO114" i="66"/>
  <c r="AP141" i="66"/>
  <c r="AV28" i="66"/>
  <c r="D31" i="68" s="1"/>
  <c r="AV25" i="66"/>
  <c r="D28" i="68" s="1"/>
  <c r="BA28" i="66"/>
  <c r="AN93" i="66"/>
  <c r="BP33" i="66"/>
  <c r="AQ129" i="66"/>
  <c r="AN123" i="66"/>
  <c r="AN139" i="66"/>
  <c r="AM153" i="66"/>
  <c r="AQ130" i="66"/>
  <c r="AQ119" i="66"/>
  <c r="AM112" i="66"/>
  <c r="AM130" i="66"/>
  <c r="AO157" i="66"/>
  <c r="AO104" i="66"/>
  <c r="AX104" i="66"/>
  <c r="BC104" i="66"/>
  <c r="BR104" i="66"/>
  <c r="BM104" i="66"/>
  <c r="BH104" i="66"/>
  <c r="BK33" i="66"/>
  <c r="N36" i="68" s="1"/>
  <c r="AP109" i="66"/>
  <c r="AM131" i="66"/>
  <c r="AM115" i="66"/>
  <c r="AM129" i="66"/>
  <c r="AQ127" i="66"/>
  <c r="AP136" i="66"/>
  <c r="AM104" i="66"/>
  <c r="AM121" i="66"/>
  <c r="AM152" i="66"/>
  <c r="AM117" i="66"/>
  <c r="AQ111" i="66"/>
  <c r="AQ164" i="66"/>
  <c r="AN162" i="66"/>
  <c r="AM108" i="66"/>
  <c r="AO150" i="66"/>
  <c r="AM138" i="66"/>
  <c r="AM150" i="66"/>
  <c r="AM154" i="66"/>
  <c r="AO108" i="66"/>
  <c r="AP126" i="66"/>
  <c r="AM163" i="66"/>
  <c r="BF33" i="66"/>
  <c r="AP122" i="66"/>
  <c r="AO107" i="66"/>
  <c r="AM144" i="66"/>
  <c r="AN163" i="66"/>
  <c r="AQ115" i="66"/>
  <c r="AM147" i="66"/>
  <c r="AN127" i="66"/>
  <c r="AP123" i="66"/>
  <c r="AM139" i="66"/>
  <c r="AP119" i="66"/>
  <c r="AO156" i="66"/>
  <c r="AM136" i="66"/>
  <c r="AP134" i="66"/>
  <c r="AO155" i="66"/>
  <c r="AN135" i="66"/>
  <c r="AN130" i="66"/>
  <c r="AM125" i="66"/>
  <c r="AN150" i="66"/>
  <c r="AP111" i="66"/>
  <c r="AQ117" i="66"/>
  <c r="AO131" i="66"/>
  <c r="BD104" i="66"/>
  <c r="AP104" i="66"/>
  <c r="BS104" i="66"/>
  <c r="AY104" i="66"/>
  <c r="BN104" i="66"/>
  <c r="BI104" i="66"/>
  <c r="AN120" i="66"/>
  <c r="AO146" i="66"/>
  <c r="AO120" i="66"/>
  <c r="AP143" i="66"/>
  <c r="AQ155" i="66"/>
  <c r="AP108" i="66"/>
  <c r="AN108" i="66"/>
  <c r="AQ146" i="66"/>
  <c r="AP118" i="66"/>
  <c r="AO126" i="66"/>
  <c r="BT13" i="66"/>
  <c r="AZ70" i="66"/>
  <c r="H73" i="68" s="1"/>
  <c r="AP113" i="66"/>
  <c r="AQ109" i="66"/>
  <c r="AP158" i="66"/>
  <c r="AO158" i="66"/>
  <c r="AN161" i="66"/>
  <c r="AN138" i="66"/>
  <c r="AM122" i="66"/>
  <c r="AN117" i="66"/>
  <c r="AP114" i="66"/>
  <c r="AM127" i="66"/>
  <c r="AO109" i="66"/>
  <c r="AN160" i="66"/>
  <c r="AM156" i="66"/>
  <c r="AQ154" i="66"/>
  <c r="AN133" i="66"/>
  <c r="AP112" i="66"/>
  <c r="AQ126" i="66"/>
  <c r="AM106" i="66"/>
  <c r="AN143" i="66"/>
  <c r="AO139" i="66"/>
  <c r="AM135" i="66"/>
  <c r="AP110" i="66"/>
  <c r="AP159" i="66"/>
  <c r="AO125" i="66"/>
  <c r="AQ107" i="66"/>
  <c r="AQ124" i="66"/>
  <c r="AQ148" i="66"/>
  <c r="AM123" i="66"/>
  <c r="BI87" i="66"/>
  <c r="BS87" i="66"/>
  <c r="AY87" i="66"/>
  <c r="G90" i="68" s="1"/>
  <c r="BH60" i="66"/>
  <c r="AO60" i="66"/>
  <c r="AW55" i="66"/>
  <c r="E58" i="68" s="1"/>
  <c r="AY19" i="66"/>
  <c r="G22" i="68" s="1"/>
  <c r="AX60" i="66"/>
  <c r="F63" i="68" s="1"/>
  <c r="BL55" i="66"/>
  <c r="O58" i="68" s="1"/>
  <c r="BD19" i="66"/>
  <c r="BM60" i="66"/>
  <c r="P63" i="68" s="1"/>
  <c r="BQ55" i="66"/>
  <c r="AP19" i="66"/>
  <c r="BC60" i="66"/>
  <c r="AN55" i="66"/>
  <c r="BS19" i="66"/>
  <c r="AQ74" i="66"/>
  <c r="BO74" i="66"/>
  <c r="R77" i="68" s="1"/>
  <c r="AX70" i="66"/>
  <c r="F73" i="68" s="1"/>
  <c r="BH70" i="66"/>
  <c r="AO70" i="66"/>
  <c r="BR70" i="66"/>
  <c r="Q107" i="68"/>
  <c r="G107" i="68"/>
  <c r="E9" i="68"/>
  <c r="P77" i="68"/>
  <c r="N64" i="68"/>
  <c r="CQ61" i="66"/>
  <c r="O69" i="68"/>
  <c r="D63" i="68"/>
  <c r="O82" i="68"/>
  <c r="O104" i="68"/>
  <c r="E103" i="68"/>
  <c r="E102" i="68"/>
  <c r="D75" i="68"/>
  <c r="E71" i="68"/>
  <c r="N95" i="68"/>
  <c r="CQ92" i="66"/>
  <c r="O100" i="68"/>
  <c r="D54" i="68"/>
  <c r="O77" i="68"/>
  <c r="E106" i="68"/>
  <c r="D11" i="68"/>
  <c r="CT5" i="66"/>
  <c r="E82" i="68"/>
  <c r="O73" i="68"/>
  <c r="O83" i="68"/>
  <c r="E98" i="68"/>
  <c r="E90" i="68"/>
  <c r="CQ62" i="66"/>
  <c r="N65" i="68"/>
  <c r="D64" i="68"/>
  <c r="D89" i="68"/>
  <c r="D74" i="68"/>
  <c r="O91" i="68"/>
  <c r="D96" i="68"/>
  <c r="CI5" i="66"/>
  <c r="CQ63" i="66"/>
  <c r="N66" i="68"/>
  <c r="D80" i="68"/>
  <c r="N58" i="68"/>
  <c r="CQ55" i="66"/>
  <c r="D95" i="68"/>
  <c r="N75" i="68"/>
  <c r="CQ72" i="66"/>
  <c r="E94" i="68"/>
  <c r="D58" i="68"/>
  <c r="CQ8" i="66"/>
  <c r="N11" i="68"/>
  <c r="BY5" i="66"/>
  <c r="F8" i="68"/>
  <c r="O10" i="68"/>
  <c r="D66" i="68"/>
  <c r="CQ90" i="66"/>
  <c r="N93" i="68"/>
  <c r="O98" i="68"/>
  <c r="O103" i="68"/>
  <c r="N78" i="68"/>
  <c r="CQ75" i="66"/>
  <c r="D65" i="68"/>
  <c r="D85" i="68"/>
  <c r="CQ86" i="66"/>
  <c r="N89" i="68"/>
  <c r="N63" i="68"/>
  <c r="CQ60" i="66"/>
  <c r="O101" i="68"/>
  <c r="E10" i="68"/>
  <c r="E101" i="68"/>
  <c r="CD5" i="66"/>
  <c r="CQ97" i="66"/>
  <c r="N100" i="68"/>
  <c r="O102" i="68"/>
  <c r="O94" i="68"/>
  <c r="O70" i="68"/>
  <c r="N54" i="68"/>
  <c r="CQ51" i="66"/>
  <c r="E79" i="68"/>
  <c r="CN5" i="66"/>
  <c r="P8" i="68"/>
  <c r="E84" i="68"/>
  <c r="O71" i="68"/>
  <c r="E87" i="68"/>
  <c r="E83" i="68"/>
  <c r="E78" i="68"/>
  <c r="D78" i="68"/>
  <c r="O90" i="68"/>
  <c r="P78" i="68"/>
  <c r="N85" i="68"/>
  <c r="CQ82" i="66"/>
  <c r="O107" i="68"/>
  <c r="E70" i="68"/>
  <c r="O106" i="68"/>
  <c r="O78" i="68"/>
  <c r="O9" i="68"/>
  <c r="N96" i="68"/>
  <c r="CQ93" i="66"/>
  <c r="E77" i="68"/>
  <c r="O79" i="68"/>
  <c r="E100" i="68"/>
  <c r="O84" i="68"/>
  <c r="D100" i="68"/>
  <c r="E73" i="68"/>
  <c r="O87" i="68"/>
  <c r="E104" i="68"/>
  <c r="D93" i="68"/>
  <c r="F77" i="68"/>
  <c r="N80" i="68"/>
  <c r="CQ77" i="66"/>
  <c r="F78" i="68"/>
  <c r="E107" i="68"/>
  <c r="N74" i="68"/>
  <c r="CQ71" i="66"/>
  <c r="E69" i="68"/>
  <c r="E91" i="68"/>
  <c r="CQ32" i="66"/>
  <c r="N35" i="68"/>
  <c r="BT61" i="66"/>
  <c r="BJ61" i="66"/>
  <c r="BO61" i="66"/>
  <c r="R64" i="68" s="1"/>
  <c r="AQ61" i="66"/>
  <c r="BE61" i="66"/>
  <c r="AZ61" i="66"/>
  <c r="H64" i="68" s="1"/>
  <c r="BC50" i="66"/>
  <c r="AO50" i="66"/>
  <c r="BM50" i="66"/>
  <c r="P53" i="68" s="1"/>
  <c r="BR50" i="66"/>
  <c r="BH50" i="66"/>
  <c r="AX50" i="66"/>
  <c r="F53" i="68" s="1"/>
  <c r="AZ60" i="66"/>
  <c r="H63" i="68" s="1"/>
  <c r="BO60" i="66"/>
  <c r="R63" i="68" s="1"/>
  <c r="BT60" i="66"/>
  <c r="BE60" i="66"/>
  <c r="BJ60" i="66"/>
  <c r="AQ60" i="66"/>
  <c r="H8" i="68"/>
  <c r="CA5" i="66"/>
  <c r="CA6" i="66"/>
  <c r="AZ99" i="66"/>
  <c r="H102" i="68" s="1"/>
  <c r="BO99" i="66"/>
  <c r="R102" i="68" s="1"/>
  <c r="BE99" i="66"/>
  <c r="BJ99" i="66"/>
  <c r="AQ99" i="66"/>
  <c r="BT99" i="66"/>
  <c r="BC17" i="66"/>
  <c r="BM17" i="66"/>
  <c r="P20" i="68" s="1"/>
  <c r="AX17" i="66"/>
  <c r="F20" i="68" s="1"/>
  <c r="BH17" i="66"/>
  <c r="BR17" i="66"/>
  <c r="AO17" i="66"/>
  <c r="AN58" i="66"/>
  <c r="AW58" i="66"/>
  <c r="E61" i="68" s="1"/>
  <c r="BL58" i="66"/>
  <c r="O61" i="68" s="1"/>
  <c r="BB58" i="66"/>
  <c r="BQ58" i="66"/>
  <c r="BG58" i="66"/>
  <c r="AN85" i="66"/>
  <c r="BI97" i="66"/>
  <c r="BD97" i="66"/>
  <c r="AY97" i="66"/>
  <c r="G100" i="68" s="1"/>
  <c r="AP97" i="66"/>
  <c r="BN97" i="66"/>
  <c r="Q100" i="68" s="1"/>
  <c r="BS97" i="66"/>
  <c r="BG61" i="66"/>
  <c r="BQ61" i="66"/>
  <c r="AN61" i="66"/>
  <c r="BL61" i="66"/>
  <c r="O64" i="68" s="1"/>
  <c r="BB61" i="66"/>
  <c r="AW61" i="66"/>
  <c r="E64" i="68" s="1"/>
  <c r="AW10" i="66"/>
  <c r="E13" i="68" s="1"/>
  <c r="AN10" i="66"/>
  <c r="BQ10" i="66"/>
  <c r="BB10" i="66"/>
  <c r="BG10" i="66"/>
  <c r="BL10" i="66"/>
  <c r="O13" i="68" s="1"/>
  <c r="BI55" i="66"/>
  <c r="BS55" i="66"/>
  <c r="AY55" i="66"/>
  <c r="G58" i="68" s="1"/>
  <c r="BN55" i="66"/>
  <c r="Q58" i="68" s="1"/>
  <c r="BD55" i="66"/>
  <c r="AP55" i="66"/>
  <c r="AM96" i="66"/>
  <c r="BR52" i="66"/>
  <c r="BC52" i="66"/>
  <c r="AX52" i="66"/>
  <c r="F55" i="68" s="1"/>
  <c r="BH52" i="66"/>
  <c r="BM52" i="66"/>
  <c r="P55" i="68" s="1"/>
  <c r="AO52" i="66"/>
  <c r="BG20" i="66"/>
  <c r="BL20" i="66"/>
  <c r="O23" i="68" s="1"/>
  <c r="BB20" i="66"/>
  <c r="AN20" i="66"/>
  <c r="BQ20" i="66"/>
  <c r="AW20" i="66"/>
  <c r="E23" i="68" s="1"/>
  <c r="AN89" i="66"/>
  <c r="AM101" i="66"/>
  <c r="BP13" i="66"/>
  <c r="BF13" i="66"/>
  <c r="BA13" i="66"/>
  <c r="AM13" i="66"/>
  <c r="BK13" i="66"/>
  <c r="AV13" i="66"/>
  <c r="D16" i="68" s="1"/>
  <c r="CF5" i="66"/>
  <c r="CF6" i="66"/>
  <c r="BJ93" i="66"/>
  <c r="AQ93" i="66"/>
  <c r="BT93" i="66"/>
  <c r="BE93" i="66"/>
  <c r="BO93" i="66"/>
  <c r="R96" i="68" s="1"/>
  <c r="AZ93" i="66"/>
  <c r="H96" i="68" s="1"/>
  <c r="BO11" i="66"/>
  <c r="R14" i="68" s="1"/>
  <c r="BJ11" i="66"/>
  <c r="AQ11" i="66"/>
  <c r="BT11" i="66"/>
  <c r="BE11" i="66"/>
  <c r="AZ11" i="66"/>
  <c r="H14" i="68" s="1"/>
  <c r="BR16" i="66"/>
  <c r="BC16" i="66"/>
  <c r="AO16" i="66"/>
  <c r="BH16" i="66"/>
  <c r="AX16" i="66"/>
  <c r="F19" i="68" s="1"/>
  <c r="BM16" i="66"/>
  <c r="P19" i="68" s="1"/>
  <c r="AO76" i="66"/>
  <c r="AN69" i="66"/>
  <c r="BE85" i="66"/>
  <c r="AZ85" i="66"/>
  <c r="H88" i="68" s="1"/>
  <c r="BO85" i="66"/>
  <c r="R88" i="68" s="1"/>
  <c r="BT85" i="66"/>
  <c r="BJ85" i="66"/>
  <c r="AQ85" i="66"/>
  <c r="BN30" i="66"/>
  <c r="Q33" i="68" s="1"/>
  <c r="AY30" i="66"/>
  <c r="G33" i="68" s="1"/>
  <c r="BI30" i="66"/>
  <c r="BD30" i="66"/>
  <c r="AP30" i="66"/>
  <c r="BS30" i="66"/>
  <c r="AN102" i="66"/>
  <c r="BA10" i="66"/>
  <c r="BF10" i="66"/>
  <c r="AV10" i="66"/>
  <c r="D13" i="68" s="1"/>
  <c r="BP10" i="66"/>
  <c r="AM10" i="66"/>
  <c r="BK10" i="66"/>
  <c r="BQ42" i="66"/>
  <c r="BL42" i="66"/>
  <c r="O45" i="68" s="1"/>
  <c r="AW42" i="66"/>
  <c r="E45" i="68" s="1"/>
  <c r="BB42" i="66"/>
  <c r="BG42" i="66"/>
  <c r="AN42" i="66"/>
  <c r="BD40" i="66"/>
  <c r="AY40" i="66"/>
  <c r="G43" i="68" s="1"/>
  <c r="BN40" i="66"/>
  <c r="Q43" i="68" s="1"/>
  <c r="BI40" i="66"/>
  <c r="BS40" i="66"/>
  <c r="AP40" i="66"/>
  <c r="BE69" i="66"/>
  <c r="BO69" i="66"/>
  <c r="R72" i="68" s="1"/>
  <c r="AQ69" i="66"/>
  <c r="BT69" i="66"/>
  <c r="AZ69" i="66"/>
  <c r="H72" i="68" s="1"/>
  <c r="BJ69" i="66"/>
  <c r="AN77" i="66"/>
  <c r="CE5" i="66"/>
  <c r="CE6" i="66"/>
  <c r="CQ20" i="66"/>
  <c r="N23" i="68"/>
  <c r="AM78" i="66"/>
  <c r="AQ19" i="66"/>
  <c r="BE19" i="66"/>
  <c r="BO19" i="66"/>
  <c r="R22" i="68" s="1"/>
  <c r="AZ19" i="66"/>
  <c r="H22" i="68" s="1"/>
  <c r="BT19" i="66"/>
  <c r="BJ19" i="66"/>
  <c r="AM81" i="66"/>
  <c r="BP26" i="66"/>
  <c r="AM26" i="66"/>
  <c r="BA26" i="66"/>
  <c r="BF26" i="66"/>
  <c r="AV26" i="66"/>
  <c r="D29" i="68" s="1"/>
  <c r="BK26" i="66"/>
  <c r="BL53" i="66"/>
  <c r="O56" i="68" s="1"/>
  <c r="AW53" i="66"/>
  <c r="E56" i="68" s="1"/>
  <c r="AN53" i="66"/>
  <c r="BB53" i="66"/>
  <c r="BG53" i="66"/>
  <c r="BQ53" i="66"/>
  <c r="AO33" i="66"/>
  <c r="BM33" i="66"/>
  <c r="P36" i="68" s="1"/>
  <c r="BH33" i="66"/>
  <c r="AX33" i="66"/>
  <c r="F36" i="68" s="1"/>
  <c r="BR33" i="66"/>
  <c r="BC33" i="66"/>
  <c r="AM53" i="66"/>
  <c r="AQ30" i="66"/>
  <c r="BT30" i="66"/>
  <c r="BO30" i="66"/>
  <c r="R33" i="68" s="1"/>
  <c r="AZ30" i="66"/>
  <c r="H33" i="68" s="1"/>
  <c r="BE30" i="66"/>
  <c r="BJ30" i="66"/>
  <c r="BL25" i="66"/>
  <c r="O28" i="68" s="1"/>
  <c r="BQ25" i="66"/>
  <c r="BG25" i="66"/>
  <c r="AN25" i="66"/>
  <c r="BB25" i="66"/>
  <c r="AW25" i="66"/>
  <c r="E28" i="68" s="1"/>
  <c r="AM91" i="66"/>
  <c r="BS18" i="66"/>
  <c r="BI18" i="66"/>
  <c r="AP18" i="66"/>
  <c r="BD18" i="66"/>
  <c r="AY18" i="66"/>
  <c r="G21" i="68" s="1"/>
  <c r="BN18" i="66"/>
  <c r="Q21" i="68" s="1"/>
  <c r="AP91" i="66"/>
  <c r="BS91" i="66"/>
  <c r="BN91" i="66"/>
  <c r="Q94" i="68" s="1"/>
  <c r="AY91" i="66"/>
  <c r="G94" i="68" s="1"/>
  <c r="BD91" i="66"/>
  <c r="BI91" i="66"/>
  <c r="BT89" i="66"/>
  <c r="AZ89" i="66"/>
  <c r="H92" i="68" s="1"/>
  <c r="BJ89" i="66"/>
  <c r="BE89" i="66"/>
  <c r="BO89" i="66"/>
  <c r="R92" i="68" s="1"/>
  <c r="AQ89" i="66"/>
  <c r="AM5" i="66"/>
  <c r="AW44" i="66"/>
  <c r="E47" i="68" s="1"/>
  <c r="BB44" i="66"/>
  <c r="BQ44" i="66"/>
  <c r="BG44" i="66"/>
  <c r="AN44" i="66"/>
  <c r="BL44" i="66"/>
  <c r="O47" i="68" s="1"/>
  <c r="AM59" i="66"/>
  <c r="AZ24" i="66"/>
  <c r="H27" i="68" s="1"/>
  <c r="BE24" i="66"/>
  <c r="BT24" i="66"/>
  <c r="AQ24" i="66"/>
  <c r="BO24" i="66"/>
  <c r="R27" i="68" s="1"/>
  <c r="BJ24" i="66"/>
  <c r="AY80" i="66"/>
  <c r="G83" i="68" s="1"/>
  <c r="BS80" i="66"/>
  <c r="BN80" i="66"/>
  <c r="Q83" i="68" s="1"/>
  <c r="BD80" i="66"/>
  <c r="AP80" i="66"/>
  <c r="BI80" i="66"/>
  <c r="AM52" i="66"/>
  <c r="AM73" i="66"/>
  <c r="AN73" i="66"/>
  <c r="AM40" i="66"/>
  <c r="BP40" i="66"/>
  <c r="BK40" i="66"/>
  <c r="BF40" i="66"/>
  <c r="BA40" i="66"/>
  <c r="AV40" i="66"/>
  <c r="D43" i="68" s="1"/>
  <c r="AO7" i="66"/>
  <c r="AX7" i="66"/>
  <c r="F10" i="68" s="1"/>
  <c r="BH7" i="66"/>
  <c r="BC7" i="66"/>
  <c r="BM7" i="66"/>
  <c r="P10" i="68" s="1"/>
  <c r="BR7" i="66"/>
  <c r="AN8" i="66"/>
  <c r="BB8" i="66"/>
  <c r="BL8" i="66"/>
  <c r="O11" i="68" s="1"/>
  <c r="AW8" i="66"/>
  <c r="E11" i="68" s="1"/>
  <c r="BQ8" i="66"/>
  <c r="BG8" i="66"/>
  <c r="BO75" i="66"/>
  <c r="R78" i="68" s="1"/>
  <c r="BE75" i="66"/>
  <c r="AQ75" i="66"/>
  <c r="BT75" i="66"/>
  <c r="AZ75" i="66"/>
  <c r="H78" i="68" s="1"/>
  <c r="BJ75" i="66"/>
  <c r="N22" i="68"/>
  <c r="CQ19" i="66"/>
  <c r="AN5" i="66"/>
  <c r="BC95" i="66"/>
  <c r="BH95" i="66"/>
  <c r="AX95" i="66"/>
  <c r="F98" i="68" s="1"/>
  <c r="BR95" i="66"/>
  <c r="BM95" i="66"/>
  <c r="P98" i="68" s="1"/>
  <c r="AO95" i="66"/>
  <c r="AM23" i="66"/>
  <c r="BA23" i="66"/>
  <c r="BK23" i="66"/>
  <c r="BP23" i="66"/>
  <c r="AV23" i="66"/>
  <c r="D26" i="68" s="1"/>
  <c r="BF23" i="66"/>
  <c r="AO69" i="66"/>
  <c r="BR69" i="66"/>
  <c r="BC69" i="66"/>
  <c r="AX69" i="66"/>
  <c r="F72" i="68" s="1"/>
  <c r="BH69" i="66"/>
  <c r="BM69" i="66"/>
  <c r="P72" i="68" s="1"/>
  <c r="BC28" i="66"/>
  <c r="BH28" i="66"/>
  <c r="AX28" i="66"/>
  <c r="F31" i="68" s="1"/>
  <c r="BM28" i="66"/>
  <c r="P31" i="68" s="1"/>
  <c r="AO28" i="66"/>
  <c r="BR28" i="66"/>
  <c r="AP14" i="66"/>
  <c r="BD14" i="66"/>
  <c r="BN14" i="66"/>
  <c r="Q17" i="68" s="1"/>
  <c r="BS14" i="66"/>
  <c r="AY14" i="66"/>
  <c r="BI14" i="66"/>
  <c r="BJ41" i="66"/>
  <c r="BE41" i="66"/>
  <c r="AZ41" i="66"/>
  <c r="H44" i="68" s="1"/>
  <c r="AQ41" i="66"/>
  <c r="BT41" i="66"/>
  <c r="BO41" i="66"/>
  <c r="R44" i="68" s="1"/>
  <c r="BR80" i="66"/>
  <c r="BM80" i="66"/>
  <c r="P83" i="68" s="1"/>
  <c r="AO80" i="66"/>
  <c r="BH80" i="66"/>
  <c r="BC80" i="66"/>
  <c r="AX80" i="66"/>
  <c r="F83" i="68" s="1"/>
  <c r="AM50" i="66"/>
  <c r="BP45" i="66"/>
  <c r="AV45" i="66"/>
  <c r="D48" i="68" s="1"/>
  <c r="AM45" i="66"/>
  <c r="BA45" i="66"/>
  <c r="BF45" i="66"/>
  <c r="BK45" i="66"/>
  <c r="AN86" i="66"/>
  <c r="AP95" i="66"/>
  <c r="BS95" i="66"/>
  <c r="BN95" i="66"/>
  <c r="Q98" i="68" s="1"/>
  <c r="BI95" i="66"/>
  <c r="BD95" i="66"/>
  <c r="AY95" i="66"/>
  <c r="G98" i="68" s="1"/>
  <c r="AM66" i="66"/>
  <c r="BT37" i="66"/>
  <c r="BJ37" i="66"/>
  <c r="AQ37" i="66"/>
  <c r="AZ37" i="66"/>
  <c r="H40" i="68" s="1"/>
  <c r="BE37" i="66"/>
  <c r="BO37" i="66"/>
  <c r="R40" i="68" s="1"/>
  <c r="CP5" i="66"/>
  <c r="R8" i="68"/>
  <c r="CP6" i="66"/>
  <c r="AN71" i="66"/>
  <c r="BJ90" i="66"/>
  <c r="AQ90" i="66"/>
  <c r="BT90" i="66"/>
  <c r="AZ90" i="66"/>
  <c r="H93" i="68" s="1"/>
  <c r="BE90" i="66"/>
  <c r="BO90" i="66"/>
  <c r="R93" i="68" s="1"/>
  <c r="AM80" i="66"/>
  <c r="BT49" i="66"/>
  <c r="BO49" i="66"/>
  <c r="R52" i="68" s="1"/>
  <c r="BJ49" i="66"/>
  <c r="AZ49" i="66"/>
  <c r="H52" i="68" s="1"/>
  <c r="BE49" i="66"/>
  <c r="AQ49" i="66"/>
  <c r="BD10" i="66"/>
  <c r="BI10" i="66"/>
  <c r="BS10" i="66"/>
  <c r="AY10" i="66"/>
  <c r="G13" i="68" s="1"/>
  <c r="AP10" i="66"/>
  <c r="BN10" i="66"/>
  <c r="BP34" i="66"/>
  <c r="BA34" i="66"/>
  <c r="BF34" i="66"/>
  <c r="AV34" i="66"/>
  <c r="D37" i="68" s="1"/>
  <c r="BK34" i="66"/>
  <c r="AM34" i="66"/>
  <c r="BM37" i="66"/>
  <c r="P40" i="68" s="1"/>
  <c r="BC37" i="66"/>
  <c r="BR37" i="66"/>
  <c r="BH37" i="66"/>
  <c r="AO37" i="66"/>
  <c r="AX37" i="66"/>
  <c r="F40" i="68" s="1"/>
  <c r="AZ76" i="66"/>
  <c r="H79" i="68" s="1"/>
  <c r="AQ76" i="66"/>
  <c r="BJ76" i="66"/>
  <c r="BO76" i="66"/>
  <c r="R79" i="68" s="1"/>
  <c r="BT76" i="66"/>
  <c r="BE76" i="66"/>
  <c r="AM7" i="66"/>
  <c r="AZ43" i="66"/>
  <c r="H46" i="68" s="1"/>
  <c r="BE43" i="66"/>
  <c r="BT43" i="66"/>
  <c r="BJ43" i="66"/>
  <c r="AQ43" i="66"/>
  <c r="BO43" i="66"/>
  <c r="R46" i="68" s="1"/>
  <c r="BH25" i="66"/>
  <c r="BR25" i="66"/>
  <c r="BC25" i="66"/>
  <c r="AO25" i="66"/>
  <c r="BM25" i="66"/>
  <c r="P28" i="68" s="1"/>
  <c r="AX25" i="66"/>
  <c r="F28" i="68" s="1"/>
  <c r="CU5" i="66"/>
  <c r="CU6" i="66"/>
  <c r="AY96" i="66"/>
  <c r="G99" i="68" s="1"/>
  <c r="BS96" i="66"/>
  <c r="BN96" i="66"/>
  <c r="Q99" i="68" s="1"/>
  <c r="AP96" i="66"/>
  <c r="BI96" i="66"/>
  <c r="BD96" i="66"/>
  <c r="AP69" i="66"/>
  <c r="BD69" i="66"/>
  <c r="BS69" i="66"/>
  <c r="BN69" i="66"/>
  <c r="Q72" i="68" s="1"/>
  <c r="AY69" i="66"/>
  <c r="G72" i="68" s="1"/>
  <c r="BI69" i="66"/>
  <c r="CQ33" i="66"/>
  <c r="BH44" i="66"/>
  <c r="AX44" i="66"/>
  <c r="F47" i="68" s="1"/>
  <c r="BC44" i="66"/>
  <c r="BM44" i="66"/>
  <c r="P47" i="68" s="1"/>
  <c r="BR44" i="66"/>
  <c r="AO44" i="66"/>
  <c r="BB16" i="66"/>
  <c r="BL16" i="66"/>
  <c r="O19" i="68" s="1"/>
  <c r="AN16" i="66"/>
  <c r="BQ16" i="66"/>
  <c r="BG16" i="66"/>
  <c r="AW16" i="66"/>
  <c r="E19" i="68" s="1"/>
  <c r="BS63" i="66"/>
  <c r="AP63" i="66"/>
  <c r="BI63" i="66"/>
  <c r="BD63" i="66"/>
  <c r="AY63" i="66"/>
  <c r="G66" i="68" s="1"/>
  <c r="BN63" i="66"/>
  <c r="Q66" i="68" s="1"/>
  <c r="BS27" i="66"/>
  <c r="BD27" i="66"/>
  <c r="AP27" i="66"/>
  <c r="BN27" i="66"/>
  <c r="Q30" i="68" s="1"/>
  <c r="BI27" i="66"/>
  <c r="AY27" i="66"/>
  <c r="G30" i="68" s="1"/>
  <c r="BC45" i="66"/>
  <c r="BM45" i="66"/>
  <c r="P48" i="68" s="1"/>
  <c r="BH45" i="66"/>
  <c r="AO45" i="66"/>
  <c r="AX45" i="66"/>
  <c r="F48" i="68" s="1"/>
  <c r="BR45" i="66"/>
  <c r="AQ73" i="66"/>
  <c r="BJ73" i="66"/>
  <c r="BE73" i="66"/>
  <c r="AZ73" i="66"/>
  <c r="H76" i="68" s="1"/>
  <c r="BT73" i="66"/>
  <c r="BO73" i="66"/>
  <c r="R76" i="68" s="1"/>
  <c r="AY50" i="66"/>
  <c r="G53" i="68" s="1"/>
  <c r="AP50" i="66"/>
  <c r="BI50" i="66"/>
  <c r="BN50" i="66"/>
  <c r="Q53" i="68" s="1"/>
  <c r="BS50" i="66"/>
  <c r="BD50" i="66"/>
  <c r="BC30" i="66"/>
  <c r="BR30" i="66"/>
  <c r="BH30" i="66"/>
  <c r="AO30" i="66"/>
  <c r="AX30" i="66"/>
  <c r="F33" i="68" s="1"/>
  <c r="BM30" i="66"/>
  <c r="P33" i="68" s="1"/>
  <c r="AN43" i="66"/>
  <c r="AW43" i="66"/>
  <c r="E46" i="68" s="1"/>
  <c r="BB43" i="66"/>
  <c r="BQ43" i="66"/>
  <c r="BG43" i="66"/>
  <c r="BL43" i="66"/>
  <c r="O46" i="68" s="1"/>
  <c r="AX103" i="66"/>
  <c r="F106" i="68" s="1"/>
  <c r="BR103" i="66"/>
  <c r="BC103" i="66"/>
  <c r="BH103" i="66"/>
  <c r="BM103" i="66"/>
  <c r="P106" i="68" s="1"/>
  <c r="AO103" i="66"/>
  <c r="AM85" i="66"/>
  <c r="BI56" i="66"/>
  <c r="BN56" i="66"/>
  <c r="Q59" i="68" s="1"/>
  <c r="AP56" i="66"/>
  <c r="BD56" i="66"/>
  <c r="BS56" i="66"/>
  <c r="AY56" i="66"/>
  <c r="G59" i="68" s="1"/>
  <c r="BL23" i="66"/>
  <c r="O26" i="68" s="1"/>
  <c r="BG23" i="66"/>
  <c r="BB23" i="66"/>
  <c r="AW23" i="66"/>
  <c r="E26" i="68" s="1"/>
  <c r="AN23" i="66"/>
  <c r="BQ23" i="66"/>
  <c r="CJ6" i="66"/>
  <c r="CJ5" i="66"/>
  <c r="BJ7" i="66"/>
  <c r="CK7" i="66" s="1"/>
  <c r="AZ7" i="66"/>
  <c r="BT7" i="66"/>
  <c r="BE7" i="66"/>
  <c r="BO7" i="66"/>
  <c r="R10" i="68" s="1"/>
  <c r="AQ7" i="66"/>
  <c r="BE81" i="66"/>
  <c r="BJ81" i="66"/>
  <c r="BO81" i="66"/>
  <c r="R84" i="68" s="1"/>
  <c r="AZ81" i="66"/>
  <c r="H84" i="68" s="1"/>
  <c r="AQ81" i="66"/>
  <c r="BT81" i="66"/>
  <c r="BT63" i="66"/>
  <c r="BE63" i="66"/>
  <c r="AQ63" i="66"/>
  <c r="BJ63" i="66"/>
  <c r="BO63" i="66"/>
  <c r="R66" i="68" s="1"/>
  <c r="AZ63" i="66"/>
  <c r="H66" i="68" s="1"/>
  <c r="AN72" i="66"/>
  <c r="AM102" i="66"/>
  <c r="AY45" i="66"/>
  <c r="G48" i="68" s="1"/>
  <c r="BN45" i="66"/>
  <c r="Q48" i="68" s="1"/>
  <c r="AP45" i="66"/>
  <c r="BD45" i="66"/>
  <c r="BI45" i="66"/>
  <c r="BS45" i="66"/>
  <c r="BQ18" i="66"/>
  <c r="BB18" i="66"/>
  <c r="BL18" i="66"/>
  <c r="O21" i="68" s="1"/>
  <c r="AN18" i="66"/>
  <c r="BG18" i="66"/>
  <c r="AW18" i="66"/>
  <c r="E21" i="68" s="1"/>
  <c r="BJ42" i="66"/>
  <c r="AQ42" i="66"/>
  <c r="BO42" i="66"/>
  <c r="R45" i="68" s="1"/>
  <c r="BT42" i="66"/>
  <c r="AZ42" i="66"/>
  <c r="H45" i="68" s="1"/>
  <c r="BE42" i="66"/>
  <c r="AN24" i="66"/>
  <c r="BB24" i="66"/>
  <c r="BG24" i="66"/>
  <c r="BQ24" i="66"/>
  <c r="AW24" i="66"/>
  <c r="E27" i="68" s="1"/>
  <c r="BL24" i="66"/>
  <c r="O27" i="68" s="1"/>
  <c r="BN52" i="66"/>
  <c r="Q55" i="68" s="1"/>
  <c r="BS52" i="66"/>
  <c r="AP52" i="66"/>
  <c r="BD52" i="66"/>
  <c r="AY52" i="66"/>
  <c r="G55" i="68" s="1"/>
  <c r="BI52" i="66"/>
  <c r="AP36" i="66"/>
  <c r="BI36" i="66"/>
  <c r="BD36" i="66"/>
  <c r="BN36" i="66"/>
  <c r="Q39" i="68" s="1"/>
  <c r="BS36" i="66"/>
  <c r="AY36" i="66"/>
  <c r="G39" i="68" s="1"/>
  <c r="BC100" i="66"/>
  <c r="AO100" i="66"/>
  <c r="BR100" i="66"/>
  <c r="BH100" i="66"/>
  <c r="AX100" i="66"/>
  <c r="F103" i="68" s="1"/>
  <c r="BM100" i="66"/>
  <c r="P103" i="68" s="1"/>
  <c r="AM30" i="66"/>
  <c r="BP30" i="66"/>
  <c r="AV30" i="66"/>
  <c r="D33" i="68" s="1"/>
  <c r="BA30" i="66"/>
  <c r="BF30" i="66"/>
  <c r="BK30" i="66"/>
  <c r="AM39" i="66"/>
  <c r="BF39" i="66"/>
  <c r="AV39" i="66"/>
  <c r="D42" i="68" s="1"/>
  <c r="BP39" i="66"/>
  <c r="BA39" i="66"/>
  <c r="BK39" i="66"/>
  <c r="AV12" i="66"/>
  <c r="D15" i="68" s="1"/>
  <c r="AM12" i="66"/>
  <c r="BK12" i="66"/>
  <c r="BF12" i="66"/>
  <c r="BA12" i="66"/>
  <c r="BP12" i="66"/>
  <c r="AO89" i="66"/>
  <c r="AX89" i="66"/>
  <c r="F92" i="68" s="1"/>
  <c r="BC89" i="66"/>
  <c r="BM89" i="66"/>
  <c r="P92" i="68" s="1"/>
  <c r="BH89" i="66"/>
  <c r="BR89" i="66"/>
  <c r="AM70" i="66"/>
  <c r="AQ71" i="66"/>
  <c r="BJ71" i="66"/>
  <c r="BT71" i="66"/>
  <c r="BE71" i="66"/>
  <c r="BO71" i="66"/>
  <c r="R74" i="68" s="1"/>
  <c r="AZ71" i="66"/>
  <c r="H74" i="68" s="1"/>
  <c r="BG62" i="66"/>
  <c r="AN62" i="66"/>
  <c r="BQ62" i="66"/>
  <c r="BB62" i="66"/>
  <c r="AW62" i="66"/>
  <c r="E65" i="68" s="1"/>
  <c r="BL62" i="66"/>
  <c r="O65" i="68" s="1"/>
  <c r="AM65" i="66"/>
  <c r="N28" i="68"/>
  <c r="CQ25" i="66"/>
  <c r="AM17" i="66"/>
  <c r="BK17" i="66"/>
  <c r="AV17" i="66"/>
  <c r="D20" i="68" s="1"/>
  <c r="BF17" i="66"/>
  <c r="BA17" i="66"/>
  <c r="BP17" i="66"/>
  <c r="BB57" i="66"/>
  <c r="AW57" i="66"/>
  <c r="E60" i="68" s="1"/>
  <c r="BL57" i="66"/>
  <c r="O60" i="68" s="1"/>
  <c r="AN57" i="66"/>
  <c r="BQ57" i="66"/>
  <c r="BG57" i="66"/>
  <c r="BT55" i="66"/>
  <c r="BO55" i="66"/>
  <c r="R58" i="68" s="1"/>
  <c r="BE55" i="66"/>
  <c r="AZ55" i="66"/>
  <c r="H58" i="68" s="1"/>
  <c r="AQ55" i="66"/>
  <c r="BJ55" i="66"/>
  <c r="BC49" i="66"/>
  <c r="BH49" i="66"/>
  <c r="AO49" i="66"/>
  <c r="BM49" i="66"/>
  <c r="P52" i="68" s="1"/>
  <c r="AX49" i="66"/>
  <c r="F52" i="68" s="1"/>
  <c r="BR49" i="66"/>
  <c r="BI7" i="66"/>
  <c r="AY7" i="66"/>
  <c r="BD7" i="66"/>
  <c r="AP7" i="66"/>
  <c r="BN7" i="66"/>
  <c r="BS7" i="66"/>
  <c r="AM99" i="66"/>
  <c r="AO58" i="66"/>
  <c r="AX58" i="66"/>
  <c r="F61" i="68" s="1"/>
  <c r="BC58" i="66"/>
  <c r="BR58" i="66"/>
  <c r="BM58" i="66"/>
  <c r="P61" i="68" s="1"/>
  <c r="BH58" i="66"/>
  <c r="AM88" i="66"/>
  <c r="BM93" i="66"/>
  <c r="P96" i="68" s="1"/>
  <c r="BR93" i="66"/>
  <c r="AO93" i="66"/>
  <c r="BC93" i="66"/>
  <c r="AX93" i="66"/>
  <c r="F96" i="68" s="1"/>
  <c r="BH93" i="66"/>
  <c r="AM79" i="66"/>
  <c r="BC77" i="66"/>
  <c r="BH77" i="66"/>
  <c r="AO77" i="66"/>
  <c r="AX77" i="66"/>
  <c r="F80" i="68" s="1"/>
  <c r="BR77" i="66"/>
  <c r="BM77" i="66"/>
  <c r="P80" i="68" s="1"/>
  <c r="BN93" i="66"/>
  <c r="Q96" i="68" s="1"/>
  <c r="BI93" i="66"/>
  <c r="AP93" i="66"/>
  <c r="BD93" i="66"/>
  <c r="AY93" i="66"/>
  <c r="G96" i="68" s="1"/>
  <c r="BS93" i="66"/>
  <c r="BE31" i="66"/>
  <c r="AZ31" i="66"/>
  <c r="H34" i="68" s="1"/>
  <c r="BT31" i="66"/>
  <c r="AQ31" i="66"/>
  <c r="BJ31" i="66"/>
  <c r="BO31" i="66"/>
  <c r="R34" i="68" s="1"/>
  <c r="AM68" i="66"/>
  <c r="BP24" i="66"/>
  <c r="AM24" i="66"/>
  <c r="BF24" i="66"/>
  <c r="BK24" i="66"/>
  <c r="BA24" i="66"/>
  <c r="AV24" i="66"/>
  <c r="D27" i="68" s="1"/>
  <c r="CK5" i="66"/>
  <c r="CK6" i="66"/>
  <c r="BP43" i="66"/>
  <c r="BF43" i="66"/>
  <c r="BK43" i="66"/>
  <c r="BA43" i="66"/>
  <c r="AM43" i="66"/>
  <c r="AV43" i="66"/>
  <c r="D46" i="68" s="1"/>
  <c r="CQ11" i="66"/>
  <c r="N14" i="68"/>
  <c r="CQ15" i="66"/>
  <c r="N18" i="68"/>
  <c r="AQ39" i="66"/>
  <c r="AZ39" i="66"/>
  <c r="H42" i="68" s="1"/>
  <c r="BE39" i="66"/>
  <c r="BT39" i="66"/>
  <c r="BO39" i="66"/>
  <c r="R42" i="68" s="1"/>
  <c r="BJ39" i="66"/>
  <c r="AO78" i="66"/>
  <c r="BM78" i="66"/>
  <c r="P81" i="68" s="1"/>
  <c r="BC78" i="66"/>
  <c r="AX78" i="66"/>
  <c r="F81" i="68" s="1"/>
  <c r="BR78" i="66"/>
  <c r="BH78" i="66"/>
  <c r="BR21" i="66"/>
  <c r="BH21" i="66"/>
  <c r="BM21" i="66"/>
  <c r="P24" i="68" s="1"/>
  <c r="AX21" i="66"/>
  <c r="AO21" i="66"/>
  <c r="BC21" i="66"/>
  <c r="BG52" i="66"/>
  <c r="AW52" i="66"/>
  <c r="E55" i="68" s="1"/>
  <c r="AN52" i="66"/>
  <c r="BQ52" i="66"/>
  <c r="BB52" i="66"/>
  <c r="BL52" i="66"/>
  <c r="O55" i="68" s="1"/>
  <c r="AQ84" i="66"/>
  <c r="BT84" i="66"/>
  <c r="AZ84" i="66"/>
  <c r="H87" i="68" s="1"/>
  <c r="BE84" i="66"/>
  <c r="BJ84" i="66"/>
  <c r="BO84" i="66"/>
  <c r="R87" i="68" s="1"/>
  <c r="AX10" i="66"/>
  <c r="F13" i="68" s="1"/>
  <c r="BC10" i="66"/>
  <c r="BR10" i="66"/>
  <c r="BM10" i="66"/>
  <c r="AO10" i="66"/>
  <c r="BH10" i="66"/>
  <c r="BB38" i="66"/>
  <c r="BG38" i="66"/>
  <c r="AW38" i="66"/>
  <c r="E41" i="68" s="1"/>
  <c r="BL38" i="66"/>
  <c r="O41" i="68" s="1"/>
  <c r="AN38" i="66"/>
  <c r="BQ38" i="66"/>
  <c r="BN62" i="66"/>
  <c r="Q65" i="68" s="1"/>
  <c r="BS62" i="66"/>
  <c r="AP62" i="66"/>
  <c r="BI62" i="66"/>
  <c r="AY62" i="66"/>
  <c r="G65" i="68" s="1"/>
  <c r="BD62" i="66"/>
  <c r="AO41" i="66"/>
  <c r="BR41" i="66"/>
  <c r="BC41" i="66"/>
  <c r="AX41" i="66"/>
  <c r="F44" i="68" s="1"/>
  <c r="BH41" i="66"/>
  <c r="BM41" i="66"/>
  <c r="P44" i="68" s="1"/>
  <c r="BR39" i="66"/>
  <c r="BM39" i="66"/>
  <c r="P42" i="68" s="1"/>
  <c r="AX39" i="66"/>
  <c r="F42" i="68" s="1"/>
  <c r="AO39" i="66"/>
  <c r="BC39" i="66"/>
  <c r="BH39" i="66"/>
  <c r="BC54" i="66"/>
  <c r="BH54" i="66"/>
  <c r="BR54" i="66"/>
  <c r="BM54" i="66"/>
  <c r="P57" i="68" s="1"/>
  <c r="AX54" i="66"/>
  <c r="F57" i="68" s="1"/>
  <c r="AO54" i="66"/>
  <c r="BR15" i="66"/>
  <c r="BC15" i="66"/>
  <c r="BH15" i="66"/>
  <c r="BM15" i="66"/>
  <c r="P18" i="68" s="1"/>
  <c r="AX15" i="66"/>
  <c r="F18" i="68" s="1"/>
  <c r="AO15" i="66"/>
  <c r="AX81" i="66"/>
  <c r="F84" i="68" s="1"/>
  <c r="BR81" i="66"/>
  <c r="BM81" i="66"/>
  <c r="P84" i="68" s="1"/>
  <c r="AO81" i="66"/>
  <c r="BH81" i="66"/>
  <c r="BC81" i="66"/>
  <c r="BZ5" i="66"/>
  <c r="BZ6" i="66"/>
  <c r="G8" i="68"/>
  <c r="BZ7" i="66"/>
  <c r="BZ8" i="66"/>
  <c r="AY24" i="66"/>
  <c r="G27" i="68" s="1"/>
  <c r="BD24" i="66"/>
  <c r="BS24" i="66"/>
  <c r="AP24" i="66"/>
  <c r="BI24" i="66"/>
  <c r="BN24" i="66"/>
  <c r="Q27" i="68" s="1"/>
  <c r="N32" i="68"/>
  <c r="CQ29" i="66"/>
  <c r="AO87" i="66"/>
  <c r="BR87" i="66"/>
  <c r="BM87" i="66"/>
  <c r="P90" i="68" s="1"/>
  <c r="BC87" i="66"/>
  <c r="AX87" i="66"/>
  <c r="F90" i="68" s="1"/>
  <c r="BH87" i="66"/>
  <c r="BE23" i="66"/>
  <c r="AZ23" i="66"/>
  <c r="H26" i="68" s="1"/>
  <c r="BO23" i="66"/>
  <c r="R26" i="68" s="1"/>
  <c r="BJ23" i="66"/>
  <c r="BT23" i="66"/>
  <c r="AQ23" i="66"/>
  <c r="BP42" i="66"/>
  <c r="BF42" i="66"/>
  <c r="BK42" i="66"/>
  <c r="BA42" i="66"/>
  <c r="AM42" i="66"/>
  <c r="AV42" i="66"/>
  <c r="D45" i="68" s="1"/>
  <c r="BD16" i="66"/>
  <c r="BS16" i="66"/>
  <c r="BN16" i="66"/>
  <c r="Q19" i="68" s="1"/>
  <c r="AP16" i="66"/>
  <c r="AY16" i="66"/>
  <c r="G19" i="68" s="1"/>
  <c r="BI16" i="66"/>
  <c r="AP79" i="66"/>
  <c r="BS79" i="66"/>
  <c r="AY79" i="66"/>
  <c r="G82" i="68" s="1"/>
  <c r="BI79" i="66"/>
  <c r="BD79" i="66"/>
  <c r="BN79" i="66"/>
  <c r="Q82" i="68" s="1"/>
  <c r="AW30" i="66"/>
  <c r="E33" i="68" s="1"/>
  <c r="AN30" i="66"/>
  <c r="BB30" i="66"/>
  <c r="BQ30" i="66"/>
  <c r="BG30" i="66"/>
  <c r="BL30" i="66"/>
  <c r="O33" i="68" s="1"/>
  <c r="BA38" i="66"/>
  <c r="AM38" i="66"/>
  <c r="BK38" i="66"/>
  <c r="BF38" i="66"/>
  <c r="BP38" i="66"/>
  <c r="AV38" i="66"/>
  <c r="D41" i="68" s="1"/>
  <c r="BR72" i="66"/>
  <c r="BM72" i="66"/>
  <c r="P75" i="68" s="1"/>
  <c r="BC72" i="66"/>
  <c r="BH72" i="66"/>
  <c r="AX72" i="66"/>
  <c r="F75" i="68" s="1"/>
  <c r="AO72" i="66"/>
  <c r="BB59" i="66"/>
  <c r="AW59" i="66"/>
  <c r="E62" i="68" s="1"/>
  <c r="BL59" i="66"/>
  <c r="O62" i="68" s="1"/>
  <c r="BQ59" i="66"/>
  <c r="AN59" i="66"/>
  <c r="BG59" i="66"/>
  <c r="BR14" i="66"/>
  <c r="BM14" i="66"/>
  <c r="P17" i="68" s="1"/>
  <c r="BH14" i="66"/>
  <c r="AO14" i="66"/>
  <c r="BC14" i="66"/>
  <c r="AX14" i="66"/>
  <c r="F17" i="68" s="1"/>
  <c r="AM31" i="66"/>
  <c r="BP31" i="66"/>
  <c r="AV31" i="66"/>
  <c r="D34" i="68" s="1"/>
  <c r="BF31" i="66"/>
  <c r="BK31" i="66"/>
  <c r="BA31" i="66"/>
  <c r="AQ94" i="66"/>
  <c r="BT94" i="66"/>
  <c r="BJ94" i="66"/>
  <c r="BE94" i="66"/>
  <c r="AZ94" i="66"/>
  <c r="H97" i="68" s="1"/>
  <c r="BO94" i="66"/>
  <c r="R97" i="68" s="1"/>
  <c r="AM6" i="66"/>
  <c r="BF16" i="66"/>
  <c r="BA16" i="66"/>
  <c r="BK16" i="66"/>
  <c r="BP16" i="66"/>
  <c r="AM16" i="66"/>
  <c r="AV16" i="66"/>
  <c r="D19" i="68" s="1"/>
  <c r="AQ25" i="66"/>
  <c r="BJ25" i="66"/>
  <c r="BO25" i="66"/>
  <c r="R28" i="68" s="1"/>
  <c r="BE25" i="66"/>
  <c r="BT25" i="66"/>
  <c r="AZ25" i="66"/>
  <c r="H28" i="68" s="1"/>
  <c r="AX34" i="66"/>
  <c r="F37" i="68" s="1"/>
  <c r="AO34" i="66"/>
  <c r="BH34" i="66"/>
  <c r="BR34" i="66"/>
  <c r="BM34" i="66"/>
  <c r="P37" i="68" s="1"/>
  <c r="BC34" i="66"/>
  <c r="AW65" i="66"/>
  <c r="E68" i="68" s="1"/>
  <c r="AN65" i="66"/>
  <c r="BB65" i="66"/>
  <c r="BQ65" i="66"/>
  <c r="BL65" i="66"/>
  <c r="O68" i="68" s="1"/>
  <c r="BG65" i="66"/>
  <c r="BT91" i="66"/>
  <c r="AZ91" i="66"/>
  <c r="H94" i="68" s="1"/>
  <c r="BE91" i="66"/>
  <c r="AQ91" i="66"/>
  <c r="BO91" i="66"/>
  <c r="R94" i="68" s="1"/>
  <c r="BJ91" i="66"/>
  <c r="AP47" i="66"/>
  <c r="AY47" i="66"/>
  <c r="G50" i="68" s="1"/>
  <c r="BD47" i="66"/>
  <c r="BI47" i="66"/>
  <c r="BS47" i="66"/>
  <c r="BN47" i="66"/>
  <c r="Q50" i="68" s="1"/>
  <c r="BT29" i="66"/>
  <c r="BO29" i="66"/>
  <c r="R32" i="68" s="1"/>
  <c r="AQ29" i="66"/>
  <c r="BE29" i="66"/>
  <c r="BJ29" i="66"/>
  <c r="AZ29" i="66"/>
  <c r="H32" i="68" s="1"/>
  <c r="BH11" i="66"/>
  <c r="BM11" i="66"/>
  <c r="P14" i="68" s="1"/>
  <c r="AO11" i="66"/>
  <c r="AX11" i="66"/>
  <c r="F14" i="68" s="1"/>
  <c r="BR11" i="66"/>
  <c r="BC11" i="66"/>
  <c r="AZ12" i="66"/>
  <c r="H15" i="68" s="1"/>
  <c r="BE12" i="66"/>
  <c r="BJ12" i="66"/>
  <c r="BT12" i="66"/>
  <c r="AQ12" i="66"/>
  <c r="BO12" i="66"/>
  <c r="R15" i="68" s="1"/>
  <c r="AQ102" i="66"/>
  <c r="AZ102" i="66"/>
  <c r="H105" i="68" s="1"/>
  <c r="BT102" i="66"/>
  <c r="BO102" i="66"/>
  <c r="R105" i="68" s="1"/>
  <c r="BJ102" i="66"/>
  <c r="BE102" i="66"/>
  <c r="CQ28" i="66"/>
  <c r="N31" i="68"/>
  <c r="AW27" i="66"/>
  <c r="E30" i="68" s="1"/>
  <c r="BQ27" i="66"/>
  <c r="BG27" i="66"/>
  <c r="BL27" i="66"/>
  <c r="O30" i="68" s="1"/>
  <c r="BB27" i="66"/>
  <c r="AN27" i="66"/>
  <c r="AM84" i="66"/>
  <c r="BT96" i="66"/>
  <c r="BE96" i="66"/>
  <c r="BO96" i="66"/>
  <c r="R99" i="68" s="1"/>
  <c r="AZ96" i="66"/>
  <c r="H99" i="68" s="1"/>
  <c r="BJ96" i="66"/>
  <c r="AQ96" i="66"/>
  <c r="AM64" i="66"/>
  <c r="BM86" i="66"/>
  <c r="P89" i="68" s="1"/>
  <c r="AX86" i="66"/>
  <c r="F89" i="68" s="1"/>
  <c r="BH86" i="66"/>
  <c r="BC86" i="66"/>
  <c r="AO86" i="66"/>
  <c r="BR86" i="66"/>
  <c r="AM49" i="66"/>
  <c r="BJ47" i="66"/>
  <c r="BT47" i="66"/>
  <c r="AZ47" i="66"/>
  <c r="H50" i="68" s="1"/>
  <c r="BE47" i="66"/>
  <c r="AQ47" i="66"/>
  <c r="BO47" i="66"/>
  <c r="R50" i="68" s="1"/>
  <c r="AP81" i="66"/>
  <c r="BI81" i="66"/>
  <c r="BN81" i="66"/>
  <c r="Q84" i="68" s="1"/>
  <c r="BD81" i="66"/>
  <c r="AY81" i="66"/>
  <c r="G84" i="68" s="1"/>
  <c r="BS81" i="66"/>
  <c r="BR6" i="66"/>
  <c r="AO6" i="66"/>
  <c r="BC6" i="66"/>
  <c r="BM6" i="66"/>
  <c r="BH6" i="66"/>
  <c r="AX6" i="66"/>
  <c r="BI57" i="66"/>
  <c r="AP57" i="66"/>
  <c r="BD57" i="66"/>
  <c r="AY57" i="66"/>
  <c r="G60" i="68" s="1"/>
  <c r="BS57" i="66"/>
  <c r="BN57" i="66"/>
  <c r="Q60" i="68" s="1"/>
  <c r="AN45" i="66"/>
  <c r="BQ45" i="66"/>
  <c r="AW45" i="66"/>
  <c r="E48" i="68" s="1"/>
  <c r="BB45" i="66"/>
  <c r="BL45" i="66"/>
  <c r="O48" i="68" s="1"/>
  <c r="BG45" i="66"/>
  <c r="BC67" i="66"/>
  <c r="AX67" i="66"/>
  <c r="F70" i="68" s="1"/>
  <c r="BM67" i="66"/>
  <c r="P70" i="68" s="1"/>
  <c r="AO67" i="66"/>
  <c r="BR67" i="66"/>
  <c r="BH67" i="66"/>
  <c r="BH63" i="66"/>
  <c r="BC63" i="66"/>
  <c r="BR63" i="66"/>
  <c r="AO63" i="66"/>
  <c r="BM63" i="66"/>
  <c r="P66" i="68" s="1"/>
  <c r="AX63" i="66"/>
  <c r="F66" i="68" s="1"/>
  <c r="BT72" i="66"/>
  <c r="BJ72" i="66"/>
  <c r="BO72" i="66"/>
  <c r="R75" i="68" s="1"/>
  <c r="AQ72" i="66"/>
  <c r="AZ72" i="66"/>
  <c r="H75" i="68" s="1"/>
  <c r="BE72" i="66"/>
  <c r="AM98" i="66"/>
  <c r="AM56" i="66"/>
  <c r="AN9" i="66"/>
  <c r="BL9" i="66"/>
  <c r="O12" i="68" s="1"/>
  <c r="BB9" i="66"/>
  <c r="BG9" i="66"/>
  <c r="AW9" i="66"/>
  <c r="E12" i="68" s="1"/>
  <c r="BQ9" i="66"/>
  <c r="CV8" i="66"/>
  <c r="CV6" i="66"/>
  <c r="CV5" i="66"/>
  <c r="CV9" i="66"/>
  <c r="CV7" i="66"/>
  <c r="AM69" i="66"/>
  <c r="AM21" i="66"/>
  <c r="BA21" i="66"/>
  <c r="BK21" i="66"/>
  <c r="AV21" i="66"/>
  <c r="D24" i="68" s="1"/>
  <c r="BF21" i="66"/>
  <c r="BP21" i="66"/>
  <c r="AM67" i="66"/>
  <c r="AO43" i="66"/>
  <c r="BH43" i="66"/>
  <c r="BC43" i="66"/>
  <c r="AX43" i="66"/>
  <c r="F46" i="68" s="1"/>
  <c r="BR43" i="66"/>
  <c r="BM43" i="66"/>
  <c r="P46" i="68" s="1"/>
  <c r="AP29" i="66"/>
  <c r="BI29" i="66"/>
  <c r="BN29" i="66"/>
  <c r="Q32" i="68" s="1"/>
  <c r="BS29" i="66"/>
  <c r="AY29" i="66"/>
  <c r="G32" i="68" s="1"/>
  <c r="BD29" i="66"/>
  <c r="BD34" i="66"/>
  <c r="BN34" i="66"/>
  <c r="Q37" i="68" s="1"/>
  <c r="AP34" i="66"/>
  <c r="BS34" i="66"/>
  <c r="AY34" i="66"/>
  <c r="G37" i="68" s="1"/>
  <c r="BI34" i="66"/>
  <c r="BG19" i="66"/>
  <c r="AN19" i="66"/>
  <c r="BB19" i="66"/>
  <c r="BQ19" i="66"/>
  <c r="AW19" i="66"/>
  <c r="E22" i="68" s="1"/>
  <c r="BL19" i="66"/>
  <c r="O22" i="68" s="1"/>
  <c r="AV41" i="66"/>
  <c r="D44" i="68" s="1"/>
  <c r="AM41" i="66"/>
  <c r="BK41" i="66"/>
  <c r="BA41" i="66"/>
  <c r="BF41" i="66"/>
  <c r="BP41" i="66"/>
  <c r="AV22" i="66"/>
  <c r="D25" i="68" s="1"/>
  <c r="BP22" i="66"/>
  <c r="AM22" i="66"/>
  <c r="BA22" i="66"/>
  <c r="BK22" i="66"/>
  <c r="BF22" i="66"/>
  <c r="BC66" i="66"/>
  <c r="AO66" i="66"/>
  <c r="BH66" i="66"/>
  <c r="AX66" i="66"/>
  <c r="F69" i="68" s="1"/>
  <c r="BM66" i="66"/>
  <c r="P69" i="68" s="1"/>
  <c r="BR66" i="66"/>
  <c r="BN68" i="66"/>
  <c r="Q71" i="68" s="1"/>
  <c r="AP68" i="66"/>
  <c r="BD68" i="66"/>
  <c r="AY68" i="66"/>
  <c r="G71" i="68" s="1"/>
  <c r="BI68" i="66"/>
  <c r="BS68" i="66"/>
  <c r="AP102" i="66"/>
  <c r="BD102" i="66"/>
  <c r="BN102" i="66"/>
  <c r="Q105" i="68" s="1"/>
  <c r="AY102" i="66"/>
  <c r="G105" i="68" s="1"/>
  <c r="BS102" i="66"/>
  <c r="BI102" i="66"/>
  <c r="BT77" i="66"/>
  <c r="BE77" i="66"/>
  <c r="AQ77" i="66"/>
  <c r="BJ77" i="66"/>
  <c r="BO77" i="66"/>
  <c r="R80" i="68" s="1"/>
  <c r="AZ77" i="66"/>
  <c r="H80" i="68" s="1"/>
  <c r="BS33" i="66"/>
  <c r="BN33" i="66"/>
  <c r="Q36" i="68" s="1"/>
  <c r="AY33" i="66"/>
  <c r="G36" i="68" s="1"/>
  <c r="BI33" i="66"/>
  <c r="BD33" i="66"/>
  <c r="AP33" i="66"/>
  <c r="AZ79" i="66"/>
  <c r="H82" i="68" s="1"/>
  <c r="BE79" i="66"/>
  <c r="AQ79" i="66"/>
  <c r="BJ79" i="66"/>
  <c r="BT79" i="66"/>
  <c r="BO79" i="66"/>
  <c r="R82" i="68" s="1"/>
  <c r="CO6" i="66"/>
  <c r="CO5" i="66"/>
  <c r="Q8" i="68"/>
  <c r="CQ44" i="66"/>
  <c r="N47" i="68"/>
  <c r="BL21" i="66"/>
  <c r="O24" i="68" s="1"/>
  <c r="BB21" i="66"/>
  <c r="AN21" i="66"/>
  <c r="BG21" i="66"/>
  <c r="AW21" i="66"/>
  <c r="E24" i="68" s="1"/>
  <c r="BQ21" i="66"/>
  <c r="AM46" i="66"/>
  <c r="AV46" i="66"/>
  <c r="D49" i="68" s="1"/>
  <c r="BF46" i="66"/>
  <c r="BK46" i="66"/>
  <c r="BP46" i="66"/>
  <c r="BA46" i="66"/>
  <c r="AP99" i="66"/>
  <c r="BD99" i="66"/>
  <c r="AY99" i="66"/>
  <c r="G102" i="68" s="1"/>
  <c r="BS99" i="66"/>
  <c r="BN99" i="66"/>
  <c r="Q102" i="68" s="1"/>
  <c r="BI99" i="66"/>
  <c r="BH99" i="66"/>
  <c r="AO99" i="66"/>
  <c r="BR99" i="66"/>
  <c r="BM99" i="66"/>
  <c r="P102" i="68" s="1"/>
  <c r="AX99" i="66"/>
  <c r="F102" i="68" s="1"/>
  <c r="BC99" i="66"/>
  <c r="BO78" i="66"/>
  <c r="R81" i="68" s="1"/>
  <c r="BE78" i="66"/>
  <c r="AZ78" i="66"/>
  <c r="H81" i="68" s="1"/>
  <c r="BJ78" i="66"/>
  <c r="BT78" i="66"/>
  <c r="AQ78" i="66"/>
  <c r="BI42" i="66"/>
  <c r="BS42" i="66"/>
  <c r="AP42" i="66"/>
  <c r="BD42" i="66"/>
  <c r="AY42" i="66"/>
  <c r="G45" i="68" s="1"/>
  <c r="BN42" i="66"/>
  <c r="Q45" i="68" s="1"/>
  <c r="AM103" i="66"/>
  <c r="AM83" i="66"/>
  <c r="BI15" i="66"/>
  <c r="AY15" i="66"/>
  <c r="G18" i="68" s="1"/>
  <c r="AP15" i="66"/>
  <c r="BD15" i="66"/>
  <c r="BN15" i="66"/>
  <c r="Q18" i="68" s="1"/>
  <c r="BS15" i="66"/>
  <c r="BT51" i="66"/>
  <c r="AZ51" i="66"/>
  <c r="H54" i="68" s="1"/>
  <c r="AQ51" i="66"/>
  <c r="BE51" i="66"/>
  <c r="BJ51" i="66"/>
  <c r="BO51" i="66"/>
  <c r="R54" i="68" s="1"/>
  <c r="AM100" i="66"/>
  <c r="AQ54" i="66"/>
  <c r="BE54" i="66"/>
  <c r="BO54" i="66"/>
  <c r="R57" i="68" s="1"/>
  <c r="BT54" i="66"/>
  <c r="AZ54" i="66"/>
  <c r="H57" i="68" s="1"/>
  <c r="BJ54" i="66"/>
  <c r="AM54" i="66"/>
  <c r="BD103" i="66"/>
  <c r="BI103" i="66"/>
  <c r="AP103" i="66"/>
  <c r="AY103" i="66"/>
  <c r="G106" i="68" s="1"/>
  <c r="BS103" i="66"/>
  <c r="BN103" i="66"/>
  <c r="Q106" i="68" s="1"/>
  <c r="AM57" i="66"/>
  <c r="BO103" i="66"/>
  <c r="R106" i="68" s="1"/>
  <c r="BT103" i="66"/>
  <c r="BE103" i="66"/>
  <c r="BJ103" i="66"/>
  <c r="AZ103" i="66"/>
  <c r="H106" i="68" s="1"/>
  <c r="AQ103" i="66"/>
  <c r="AM74" i="66"/>
  <c r="AN83" i="66"/>
  <c r="BK35" i="66"/>
  <c r="AV35" i="66"/>
  <c r="D38" i="68" s="1"/>
  <c r="BA35" i="66"/>
  <c r="AM35" i="66"/>
  <c r="BF35" i="66"/>
  <c r="BP35" i="66"/>
  <c r="AM47" i="66"/>
  <c r="AZ83" i="66"/>
  <c r="H86" i="68" s="1"/>
  <c r="BE83" i="66"/>
  <c r="BJ83" i="66"/>
  <c r="BO83" i="66"/>
  <c r="R86" i="68" s="1"/>
  <c r="AQ83" i="66"/>
  <c r="BT83" i="66"/>
  <c r="AM95" i="66"/>
  <c r="BC35" i="66"/>
  <c r="AO35" i="66"/>
  <c r="AX35" i="66"/>
  <c r="F38" i="68" s="1"/>
  <c r="BR35" i="66"/>
  <c r="BH35" i="66"/>
  <c r="BM35" i="66"/>
  <c r="P38" i="68" s="1"/>
  <c r="AQ10" i="66"/>
  <c r="BE10" i="66"/>
  <c r="BJ10" i="66"/>
  <c r="AZ10" i="66"/>
  <c r="H13" i="68" s="1"/>
  <c r="BT10" i="66"/>
  <c r="BO10" i="66"/>
  <c r="R13" i="68" s="1"/>
  <c r="AM48" i="66"/>
  <c r="AM87" i="66"/>
  <c r="BG46" i="66"/>
  <c r="BL46" i="66"/>
  <c r="O49" i="68" s="1"/>
  <c r="BQ46" i="66"/>
  <c r="AN46" i="66"/>
  <c r="AW46" i="66"/>
  <c r="E49" i="68" s="1"/>
  <c r="BB46" i="66"/>
  <c r="N40" i="68"/>
  <c r="CQ37" i="66"/>
  <c r="BH83" i="66"/>
  <c r="BC83" i="66"/>
  <c r="AX83" i="66"/>
  <c r="F86" i="68" s="1"/>
  <c r="AO83" i="66"/>
  <c r="BM83" i="66"/>
  <c r="P86" i="68" s="1"/>
  <c r="BR83" i="66"/>
  <c r="AM89" i="66"/>
  <c r="AQ67" i="66"/>
  <c r="BO67" i="66"/>
  <c r="R70" i="68" s="1"/>
  <c r="BE67" i="66"/>
  <c r="AZ67" i="66"/>
  <c r="H70" i="68" s="1"/>
  <c r="BJ67" i="66"/>
  <c r="BT67" i="66"/>
  <c r="AZ95" i="66"/>
  <c r="H98" i="68" s="1"/>
  <c r="AQ95" i="66"/>
  <c r="BE95" i="66"/>
  <c r="BJ95" i="66"/>
  <c r="BT95" i="66"/>
  <c r="BO95" i="66"/>
  <c r="R98" i="68" s="1"/>
  <c r="BR62" i="66"/>
  <c r="AX62" i="66"/>
  <c r="F65" i="68" s="1"/>
  <c r="BH62" i="66"/>
  <c r="BM62" i="66"/>
  <c r="P65" i="68" s="1"/>
  <c r="BC62" i="66"/>
  <c r="AO62" i="66"/>
  <c r="AV14" i="66"/>
  <c r="D17" i="68" s="1"/>
  <c r="BK14" i="66"/>
  <c r="BA14" i="66"/>
  <c r="BP14" i="66"/>
  <c r="AM14" i="66"/>
  <c r="BF14" i="66"/>
  <c r="AO102" i="66"/>
  <c r="BH102" i="66"/>
  <c r="BC102" i="66"/>
  <c r="BR102" i="66"/>
  <c r="AX102" i="66"/>
  <c r="F105" i="68" s="1"/>
  <c r="BM102" i="66"/>
  <c r="P105" i="68" s="1"/>
  <c r="AO53" i="66"/>
  <c r="AX53" i="66"/>
  <c r="F56" i="68" s="1"/>
  <c r="BM53" i="66"/>
  <c r="P56" i="68" s="1"/>
  <c r="BR53" i="66"/>
  <c r="BH53" i="66"/>
  <c r="BC53" i="66"/>
  <c r="BS28" i="66"/>
  <c r="AP28" i="66"/>
  <c r="BI28" i="66"/>
  <c r="BD28" i="66"/>
  <c r="AY28" i="66"/>
  <c r="G31" i="68" s="1"/>
  <c r="BN28" i="66"/>
  <c r="Q31" i="68" s="1"/>
  <c r="BA9" i="66"/>
  <c r="AV9" i="66"/>
  <c r="D12" i="68" s="1"/>
  <c r="AM9" i="66"/>
  <c r="BP9" i="66"/>
  <c r="BF9" i="66"/>
  <c r="BK9" i="66"/>
  <c r="AP65" i="66"/>
  <c r="BD65" i="66"/>
  <c r="BN65" i="66"/>
  <c r="Q68" i="68" s="1"/>
  <c r="BS65" i="66"/>
  <c r="AY65" i="66"/>
  <c r="G68" i="68" s="1"/>
  <c r="BI65" i="66"/>
  <c r="AN78" i="66"/>
  <c r="AW54" i="66"/>
  <c r="E57" i="68" s="1"/>
  <c r="BQ54" i="66"/>
  <c r="BB54" i="66"/>
  <c r="BG54" i="66"/>
  <c r="AN54" i="66"/>
  <c r="BL54" i="66"/>
  <c r="O57" i="68" s="1"/>
  <c r="CQ18" i="66"/>
  <c r="N21" i="68"/>
  <c r="AZ15" i="66"/>
  <c r="H18" i="68" s="1"/>
  <c r="BE15" i="66"/>
  <c r="BJ15" i="66"/>
  <c r="AQ15" i="66"/>
  <c r="BT15" i="66"/>
  <c r="BO15" i="66"/>
  <c r="R18" i="68" s="1"/>
  <c r="BM18" i="66"/>
  <c r="P21" i="68" s="1"/>
  <c r="AX18" i="66"/>
  <c r="F21" i="68" s="1"/>
  <c r="AO18" i="66"/>
  <c r="BC18" i="66"/>
  <c r="BH18" i="66"/>
  <c r="BR18" i="66"/>
  <c r="AP46" i="66"/>
  <c r="BS46" i="66"/>
  <c r="BD46" i="66"/>
  <c r="BN46" i="66"/>
  <c r="Q49" i="68" s="1"/>
  <c r="BI46" i="66"/>
  <c r="AY46" i="66"/>
  <c r="G49" i="68" s="1"/>
  <c r="BH36" i="66"/>
  <c r="BR36" i="66"/>
  <c r="BM36" i="66"/>
  <c r="P39" i="68" s="1"/>
  <c r="BC36" i="66"/>
  <c r="AX36" i="66"/>
  <c r="F39" i="68" s="1"/>
  <c r="AO36" i="66"/>
  <c r="AN92" i="66"/>
  <c r="AN82" i="66"/>
  <c r="BT59" i="66"/>
  <c r="AZ59" i="66"/>
  <c r="H62" i="68" s="1"/>
  <c r="AQ59" i="66"/>
  <c r="BO59" i="66"/>
  <c r="R62" i="68" s="1"/>
  <c r="BJ59" i="66"/>
  <c r="BE59" i="66"/>
  <c r="AM94" i="66"/>
  <c r="BC51" i="66"/>
  <c r="BM51" i="66"/>
  <c r="P54" i="68" s="1"/>
  <c r="AO51" i="66"/>
  <c r="AX51" i="66"/>
  <c r="F54" i="68" s="1"/>
  <c r="BH51" i="66"/>
  <c r="BR51" i="66"/>
  <c r="AM58" i="66"/>
  <c r="AX26" i="66"/>
  <c r="F29" i="68" s="1"/>
  <c r="BR26" i="66"/>
  <c r="BH26" i="66"/>
  <c r="AO26" i="66"/>
  <c r="BC26" i="66"/>
  <c r="BM26" i="66"/>
  <c r="P29" i="68" s="1"/>
  <c r="AQ86" i="66"/>
  <c r="BO86" i="66"/>
  <c r="R89" i="68" s="1"/>
  <c r="AZ86" i="66"/>
  <c r="H89" i="68" s="1"/>
  <c r="BE86" i="66"/>
  <c r="BJ86" i="66"/>
  <c r="BT86" i="66"/>
  <c r="N39" i="68"/>
  <c r="CQ36" i="66"/>
  <c r="AN96" i="66"/>
  <c r="AP92" i="66"/>
  <c r="BD92" i="66"/>
  <c r="AY92" i="66"/>
  <c r="G95" i="68" s="1"/>
  <c r="BI92" i="66"/>
  <c r="BS92" i="66"/>
  <c r="BN92" i="66"/>
  <c r="Q95" i="68" s="1"/>
  <c r="AZ27" i="66"/>
  <c r="H30" i="68" s="1"/>
  <c r="BT27" i="66"/>
  <c r="AQ27" i="66"/>
  <c r="BJ27" i="66"/>
  <c r="BE27" i="66"/>
  <c r="BO27" i="66"/>
  <c r="R30" i="68" s="1"/>
  <c r="N30" i="68"/>
  <c r="CQ27" i="66"/>
  <c r="AO73" i="66"/>
  <c r="AM76" i="66"/>
  <c r="BD142" i="66"/>
  <c r="BP162" i="66"/>
  <c r="AV141" i="66"/>
  <c r="BL124" i="66"/>
  <c r="BT106" i="66"/>
  <c r="BH154" i="66"/>
  <c r="AZ151" i="66"/>
  <c r="BS151" i="66"/>
  <c r="BB104" i="66"/>
  <c r="BB90" i="66"/>
  <c r="AY130" i="66"/>
  <c r="BF118" i="66"/>
  <c r="BP140" i="66"/>
  <c r="AY163" i="66"/>
  <c r="BE133" i="66"/>
  <c r="BF146" i="66"/>
  <c r="BE143" i="66"/>
  <c r="BQ118" i="66"/>
  <c r="BF143" i="66"/>
  <c r="BO128" i="66"/>
  <c r="AV133" i="66"/>
  <c r="AY129" i="66"/>
  <c r="BF107" i="66"/>
  <c r="AY142" i="66"/>
  <c r="BF162" i="66"/>
  <c r="BP141" i="66"/>
  <c r="BG124" i="66"/>
  <c r="AX110" i="66"/>
  <c r="BO106" i="66"/>
  <c r="BR154" i="66"/>
  <c r="BO151" i="66"/>
  <c r="BH152" i="66"/>
  <c r="BI151" i="66"/>
  <c r="AW104" i="66"/>
  <c r="AW147" i="66"/>
  <c r="BK114" i="66"/>
  <c r="BB158" i="66"/>
  <c r="BG90" i="66"/>
  <c r="BR117" i="66"/>
  <c r="AV118" i="66"/>
  <c r="BS163" i="66"/>
  <c r="BT133" i="66"/>
  <c r="BK146" i="66"/>
  <c r="BQ159" i="66"/>
  <c r="BA143" i="66"/>
  <c r="BP133" i="66"/>
  <c r="BD129" i="66"/>
  <c r="AV107" i="66"/>
  <c r="BK164" i="66"/>
  <c r="AZ137" i="66"/>
  <c r="AW142" i="66"/>
  <c r="BF124" i="66"/>
  <c r="BP149" i="66"/>
  <c r="BE123" i="66"/>
  <c r="BI135" i="66"/>
  <c r="BF132" i="66"/>
  <c r="BD141" i="66"/>
  <c r="BB123" i="66"/>
  <c r="BF153" i="66"/>
  <c r="BT119" i="66"/>
  <c r="BA130" i="66"/>
  <c r="BK131" i="66"/>
  <c r="BK129" i="66"/>
  <c r="AY136" i="66"/>
  <c r="BP121" i="66"/>
  <c r="AV117" i="66"/>
  <c r="BO164" i="66"/>
  <c r="BF108" i="66"/>
  <c r="BP138" i="66"/>
  <c r="BF154" i="66"/>
  <c r="BD126" i="66"/>
  <c r="BA162" i="66"/>
  <c r="BA141" i="66"/>
  <c r="AW124" i="66"/>
  <c r="BM110" i="66"/>
  <c r="BT151" i="66"/>
  <c r="AX152" i="66"/>
  <c r="AY151" i="66"/>
  <c r="BG104" i="66"/>
  <c r="BG147" i="66"/>
  <c r="BP114" i="66"/>
  <c r="BL158" i="66"/>
  <c r="BP120" i="66"/>
  <c r="BB144" i="66"/>
  <c r="BT121" i="66"/>
  <c r="AW119" i="66"/>
  <c r="BA148" i="66"/>
  <c r="BJ149" i="66"/>
  <c r="BB118" i="66"/>
  <c r="BK143" i="66"/>
  <c r="BE128" i="66"/>
  <c r="BF133" i="66"/>
  <c r="BA164" i="66"/>
  <c r="BN142" i="66"/>
  <c r="AV162" i="66"/>
  <c r="BF141" i="66"/>
  <c r="BB124" i="66"/>
  <c r="BR110" i="66"/>
  <c r="AZ106" i="66"/>
  <c r="AX154" i="66"/>
  <c r="BR152" i="66"/>
  <c r="BB147" i="66"/>
  <c r="BA114" i="66"/>
  <c r="BQ158" i="66"/>
  <c r="BO112" i="66"/>
  <c r="BA120" i="66"/>
  <c r="BA110" i="66"/>
  <c r="BB119" i="66"/>
  <c r="BR118" i="66"/>
  <c r="AV148" i="66"/>
  <c r="AZ149" i="66"/>
  <c r="BP137" i="66"/>
  <c r="BA155" i="66"/>
  <c r="BI128" i="66"/>
  <c r="BT135" i="66"/>
  <c r="AW110" i="66"/>
  <c r="BK107" i="66"/>
  <c r="BP164" i="66"/>
  <c r="BJ137" i="66"/>
  <c r="BQ142" i="66"/>
  <c r="BA149" i="66"/>
  <c r="BS135" i="66"/>
  <c r="AV132" i="66"/>
  <c r="BI141" i="66"/>
  <c r="BQ139" i="66"/>
  <c r="BO130" i="66"/>
  <c r="BK112" i="66"/>
  <c r="AX157" i="66"/>
  <c r="AV131" i="66"/>
  <c r="BI136" i="66"/>
  <c r="BK117" i="66"/>
  <c r="BJ164" i="66"/>
  <c r="AV108" i="66"/>
  <c r="BK154" i="66"/>
  <c r="BN126" i="66"/>
  <c r="BS142" i="66"/>
  <c r="BC110" i="66"/>
  <c r="BE106" i="66"/>
  <c r="BC154" i="66"/>
  <c r="BJ151" i="66"/>
  <c r="BC152" i="66"/>
  <c r="BN151" i="66"/>
  <c r="BL104" i="66"/>
  <c r="BQ147" i="66"/>
  <c r="AV114" i="66"/>
  <c r="AW158" i="66"/>
  <c r="AZ112" i="66"/>
  <c r="BG144" i="66"/>
  <c r="BE121" i="66"/>
  <c r="BK110" i="66"/>
  <c r="BG119" i="66"/>
  <c r="BC118" i="66"/>
  <c r="BP148" i="66"/>
  <c r="BO149" i="66"/>
  <c r="AV137" i="66"/>
  <c r="BO134" i="66"/>
  <c r="BN128" i="66"/>
  <c r="BE135" i="66"/>
  <c r="BG110" i="66"/>
  <c r="BA107" i="66"/>
  <c r="AV164" i="66"/>
  <c r="BT137" i="66"/>
  <c r="BB142" i="66"/>
  <c r="BP124" i="66"/>
  <c r="AZ123" i="66"/>
  <c r="AY135" i="66"/>
  <c r="BS141" i="66"/>
  <c r="BO129" i="66"/>
  <c r="AW139" i="66"/>
  <c r="BE130" i="66"/>
  <c r="AV112" i="66"/>
  <c r="BM157" i="66"/>
  <c r="BD109" i="66"/>
  <c r="BE127" i="66"/>
  <c r="BP104" i="66"/>
  <c r="BJ111" i="66"/>
  <c r="BC150" i="66"/>
  <c r="BP150" i="66"/>
  <c r="AX108" i="66"/>
  <c r="BI107" i="66"/>
  <c r="BB93" i="66"/>
  <c r="BK162" i="66"/>
  <c r="BK141" i="66"/>
  <c r="BQ124" i="66"/>
  <c r="BH110" i="66"/>
  <c r="BJ106" i="66"/>
  <c r="BM154" i="66"/>
  <c r="BE151" i="66"/>
  <c r="BM152" i="66"/>
  <c r="BD151" i="66"/>
  <c r="BQ104" i="66"/>
  <c r="BL147" i="66"/>
  <c r="BF114" i="66"/>
  <c r="BG158" i="66"/>
  <c r="BE112" i="66"/>
  <c r="BF120" i="66"/>
  <c r="BQ144" i="66"/>
  <c r="AZ121" i="66"/>
  <c r="AV110" i="66"/>
  <c r="BM118" i="66"/>
  <c r="BF148" i="66"/>
  <c r="BF137" i="66"/>
  <c r="BT134" i="66"/>
  <c r="BP155" i="66"/>
  <c r="AY128" i="66"/>
  <c r="AZ135" i="66"/>
  <c r="BP107" i="66"/>
  <c r="BF164" i="66"/>
  <c r="BE137" i="66"/>
  <c r="BL142" i="66"/>
  <c r="AV124" i="66"/>
  <c r="AV149" i="66"/>
  <c r="BT123" i="66"/>
  <c r="BD135" i="66"/>
  <c r="BA132" i="66"/>
  <c r="AZ129" i="66"/>
  <c r="BB139" i="66"/>
  <c r="BP112" i="66"/>
  <c r="BR157" i="66"/>
  <c r="AY109" i="66"/>
  <c r="BK115" i="66"/>
  <c r="AY107" i="66"/>
  <c r="BN124" i="66"/>
  <c r="BT141" i="66"/>
  <c r="BE132" i="66"/>
  <c r="BK109" i="66"/>
  <c r="BT163" i="66"/>
  <c r="BA161" i="66"/>
  <c r="BO118" i="66"/>
  <c r="BB151" i="66"/>
  <c r="AY132" i="66"/>
  <c r="BL114" i="66"/>
  <c r="BI121" i="66"/>
  <c r="BR119" i="66"/>
  <c r="BP113" i="66"/>
  <c r="AZ162" i="66"/>
  <c r="BT112" i="66"/>
  <c r="AV120" i="66"/>
  <c r="BL144" i="66"/>
  <c r="BO121" i="66"/>
  <c r="BF110" i="66"/>
  <c r="BQ119" i="66"/>
  <c r="BH118" i="66"/>
  <c r="BE149" i="66"/>
  <c r="BE134" i="66"/>
  <c r="AV155" i="66"/>
  <c r="BS128" i="66"/>
  <c r="BJ135" i="66"/>
  <c r="BQ110" i="66"/>
  <c r="BJ114" i="66"/>
  <c r="BF145" i="66"/>
  <c r="BO150" i="66"/>
  <c r="BP105" i="66"/>
  <c r="BC116" i="66"/>
  <c r="BD160" i="66"/>
  <c r="BR115" i="66"/>
  <c r="BR114" i="66"/>
  <c r="BL94" i="66"/>
  <c r="BT129" i="66"/>
  <c r="BJ130" i="66"/>
  <c r="BA112" i="66"/>
  <c r="BC157" i="66"/>
  <c r="BS107" i="66"/>
  <c r="BT132" i="66"/>
  <c r="BP109" i="66"/>
  <c r="AZ163" i="66"/>
  <c r="AZ118" i="66"/>
  <c r="BL151" i="66"/>
  <c r="BN132" i="66"/>
  <c r="BN121" i="66"/>
  <c r="AX119" i="66"/>
  <c r="BF113" i="66"/>
  <c r="BO162" i="66"/>
  <c r="BS130" i="66"/>
  <c r="BM117" i="66"/>
  <c r="BA140" i="66"/>
  <c r="BI163" i="66"/>
  <c r="BO133" i="66"/>
  <c r="BA146" i="66"/>
  <c r="AW159" i="66"/>
  <c r="BO143" i="66"/>
  <c r="AW90" i="66"/>
  <c r="BA137" i="66"/>
  <c r="BJ134" i="66"/>
  <c r="BF155" i="66"/>
  <c r="BL110" i="66"/>
  <c r="BE114" i="66"/>
  <c r="BT150" i="66"/>
  <c r="AV105" i="66"/>
  <c r="BS144" i="66"/>
  <c r="BR116" i="66"/>
  <c r="BS160" i="66"/>
  <c r="AX115" i="66"/>
  <c r="BC114" i="66"/>
  <c r="BA153" i="66"/>
  <c r="BE119" i="66"/>
  <c r="BF130" i="66"/>
  <c r="BS109" i="66"/>
  <c r="BA115" i="66"/>
  <c r="BJ127" i="66"/>
  <c r="BF152" i="66"/>
  <c r="BT111" i="66"/>
  <c r="BQ162" i="66"/>
  <c r="BR150" i="66"/>
  <c r="BA150" i="66"/>
  <c r="AY124" i="66"/>
  <c r="BJ141" i="66"/>
  <c r="BF109" i="66"/>
  <c r="BE163" i="66"/>
  <c r="AV161" i="66"/>
  <c r="BJ118" i="66"/>
  <c r="AW114" i="66"/>
  <c r="BA113" i="66"/>
  <c r="BT162" i="66"/>
  <c r="BD107" i="66"/>
  <c r="BD124" i="66"/>
  <c r="BO141" i="66"/>
  <c r="AZ132" i="66"/>
  <c r="BA109" i="66"/>
  <c r="BO163" i="66"/>
  <c r="BK161" i="66"/>
  <c r="BE118" i="66"/>
  <c r="BG151" i="66"/>
  <c r="BI132" i="66"/>
  <c r="BQ114" i="66"/>
  <c r="AY121" i="66"/>
  <c r="BC119" i="66"/>
  <c r="BE162" i="66"/>
  <c r="BN130" i="66"/>
  <c r="BC117" i="66"/>
  <c r="BA118" i="66"/>
  <c r="BK140" i="66"/>
  <c r="BD163" i="66"/>
  <c r="AZ133" i="66"/>
  <c r="BP146" i="66"/>
  <c r="BG159" i="66"/>
  <c r="AZ143" i="66"/>
  <c r="AW118" i="66"/>
  <c r="AV143" i="66"/>
  <c r="BT128" i="66"/>
  <c r="BK133" i="66"/>
  <c r="BN129" i="66"/>
  <c r="AV145" i="66"/>
  <c r="BJ150" i="66"/>
  <c r="BK105" i="66"/>
  <c r="BN144" i="66"/>
  <c r="AX116" i="66"/>
  <c r="BH115" i="66"/>
  <c r="BM114" i="66"/>
  <c r="AW93" i="66"/>
  <c r="BL123" i="66"/>
  <c r="BK153" i="66"/>
  <c r="AZ119" i="66"/>
  <c r="BF131" i="66"/>
  <c r="BF129" i="66"/>
  <c r="BN136" i="66"/>
  <c r="BK121" i="66"/>
  <c r="AV138" i="66"/>
  <c r="AY126" i="66"/>
  <c r="BI142" i="66"/>
  <c r="BI124" i="66"/>
  <c r="AZ141" i="66"/>
  <c r="BO132" i="66"/>
  <c r="AV109" i="66"/>
  <c r="BP161" i="66"/>
  <c r="AW151" i="66"/>
  <c r="BD132" i="66"/>
  <c r="BB114" i="66"/>
  <c r="BS121" i="66"/>
  <c r="BM119" i="66"/>
  <c r="AV113" i="66"/>
  <c r="BJ162" i="66"/>
  <c r="BD130" i="66"/>
  <c r="BH117" i="66"/>
  <c r="BK118" i="66"/>
  <c r="AV140" i="66"/>
  <c r="BN163" i="66"/>
  <c r="BJ133" i="66"/>
  <c r="AV146" i="66"/>
  <c r="BL159" i="66"/>
  <c r="BT143" i="66"/>
  <c r="BL118" i="66"/>
  <c r="BJ128" i="66"/>
  <c r="BS129" i="66"/>
  <c r="BT114" i="66"/>
  <c r="BK145" i="66"/>
  <c r="BE150" i="66"/>
  <c r="BF105" i="66"/>
  <c r="BD144" i="66"/>
  <c r="BM116" i="66"/>
  <c r="BI160" i="66"/>
  <c r="BM115" i="66"/>
  <c r="BH114" i="66"/>
  <c r="BQ123" i="66"/>
  <c r="BO119" i="66"/>
  <c r="BK130" i="66"/>
  <c r="AV129" i="66"/>
  <c r="BA121" i="66"/>
  <c r="BF117" i="66"/>
  <c r="BE164" i="66"/>
  <c r="BA108" i="66"/>
  <c r="BK138" i="66"/>
  <c r="AV154" i="66"/>
  <c r="BI126" i="66"/>
  <c r="BT149" i="66"/>
  <c r="BA145" i="66"/>
  <c r="AY160" i="66"/>
  <c r="AY141" i="66"/>
  <c r="AW123" i="66"/>
  <c r="BJ119" i="66"/>
  <c r="BF115" i="66"/>
  <c r="BK104" i="66"/>
  <c r="BA152" i="66"/>
  <c r="BG162" i="66"/>
  <c r="BA138" i="66"/>
  <c r="BF144" i="66"/>
  <c r="AZ115" i="66"/>
  <c r="BG127" i="66"/>
  <c r="BA139" i="66"/>
  <c r="BF136" i="66"/>
  <c r="AX155" i="66"/>
  <c r="BQ150" i="66"/>
  <c r="BJ117" i="66"/>
  <c r="BR146" i="66"/>
  <c r="BS143" i="66"/>
  <c r="BD108" i="66"/>
  <c r="BE146" i="66"/>
  <c r="AX126" i="66"/>
  <c r="BE109" i="66"/>
  <c r="BM158" i="66"/>
  <c r="BB138" i="66"/>
  <c r="BL117" i="66"/>
  <c r="BL90" i="66"/>
  <c r="BH109" i="66"/>
  <c r="BA156" i="66"/>
  <c r="BG133" i="66"/>
  <c r="AZ126" i="66"/>
  <c r="BB143" i="66"/>
  <c r="BF135" i="66"/>
  <c r="BT107" i="66"/>
  <c r="BJ148" i="66"/>
  <c r="BP73" i="66"/>
  <c r="AV79" i="66"/>
  <c r="BK54" i="66"/>
  <c r="BP80" i="66"/>
  <c r="BF67" i="66"/>
  <c r="BG82" i="66"/>
  <c r="BA68" i="66"/>
  <c r="AV52" i="66"/>
  <c r="BA98" i="66"/>
  <c r="AV100" i="66"/>
  <c r="BK81" i="66"/>
  <c r="BP100" i="66"/>
  <c r="BL69" i="66"/>
  <c r="BF57" i="66"/>
  <c r="BQ82" i="66"/>
  <c r="BN107" i="66"/>
  <c r="BP118" i="66"/>
  <c r="BL119" i="66"/>
  <c r="BK155" i="66"/>
  <c r="BB110" i="66"/>
  <c r="AY144" i="66"/>
  <c r="BG123" i="66"/>
  <c r="BF112" i="66"/>
  <c r="AV115" i="66"/>
  <c r="BA104" i="66"/>
  <c r="BB162" i="66"/>
  <c r="BC108" i="66"/>
  <c r="BF163" i="66"/>
  <c r="BD122" i="66"/>
  <c r="AW127" i="66"/>
  <c r="AV139" i="66"/>
  <c r="BN134" i="66"/>
  <c r="BG135" i="66"/>
  <c r="BK125" i="66"/>
  <c r="BN111" i="66"/>
  <c r="AX131" i="66"/>
  <c r="BG120" i="66"/>
  <c r="BH120" i="66"/>
  <c r="BT155" i="66"/>
  <c r="BI118" i="66"/>
  <c r="BL93" i="66"/>
  <c r="AZ109" i="66"/>
  <c r="BH158" i="66"/>
  <c r="BQ138" i="66"/>
  <c r="AW117" i="66"/>
  <c r="BN112" i="66"/>
  <c r="AV106" i="66"/>
  <c r="BC139" i="66"/>
  <c r="BN110" i="66"/>
  <c r="BC125" i="66"/>
  <c r="BO124" i="66"/>
  <c r="AV123" i="66"/>
  <c r="BG85" i="66"/>
  <c r="BQ73" i="66"/>
  <c r="BF68" i="66"/>
  <c r="BK57" i="66"/>
  <c r="BH73" i="66"/>
  <c r="BA53" i="66"/>
  <c r="BK85" i="66"/>
  <c r="BA103" i="66"/>
  <c r="BP94" i="66"/>
  <c r="BL77" i="66"/>
  <c r="BB86" i="66"/>
  <c r="BK6" i="66"/>
  <c r="AV47" i="66"/>
  <c r="AV76" i="66"/>
  <c r="BF73" i="66"/>
  <c r="BP65" i="66"/>
  <c r="BP103" i="66"/>
  <c r="AX73" i="66"/>
  <c r="BF91" i="66"/>
  <c r="BB72" i="66"/>
  <c r="BF56" i="66"/>
  <c r="BA87" i="66"/>
  <c r="BA54" i="66"/>
  <c r="BF49" i="66"/>
  <c r="AV68" i="66"/>
  <c r="BA81" i="66"/>
  <c r="BB92" i="66"/>
  <c r="BP87" i="66"/>
  <c r="BP99" i="66"/>
  <c r="BP88" i="66"/>
  <c r="BJ163" i="66"/>
  <c r="BG114" i="66"/>
  <c r="AZ128" i="66"/>
  <c r="BO137" i="66"/>
  <c r="BI144" i="66"/>
  <c r="BL139" i="66"/>
  <c r="BA129" i="66"/>
  <c r="AV104" i="66"/>
  <c r="BP117" i="66"/>
  <c r="AW162" i="66"/>
  <c r="BP163" i="66"/>
  <c r="BN122" i="66"/>
  <c r="BA144" i="66"/>
  <c r="BT115" i="66"/>
  <c r="BB127" i="66"/>
  <c r="BP139" i="66"/>
  <c r="BC156" i="66"/>
  <c r="BS134" i="66"/>
  <c r="BQ135" i="66"/>
  <c r="BC131" i="66"/>
  <c r="BQ120" i="66"/>
  <c r="AX120" i="66"/>
  <c r="BE155" i="66"/>
  <c r="BB108" i="66"/>
  <c r="BG93" i="66"/>
  <c r="BR158" i="66"/>
  <c r="AW138" i="66"/>
  <c r="BQ117" i="66"/>
  <c r="BK127" i="66"/>
  <c r="AW160" i="66"/>
  <c r="BJ154" i="66"/>
  <c r="BI112" i="66"/>
  <c r="BA106" i="66"/>
  <c r="AX139" i="66"/>
  <c r="BS110" i="66"/>
  <c r="BJ124" i="66"/>
  <c r="BP123" i="66"/>
  <c r="BF96" i="66"/>
  <c r="AW86" i="66"/>
  <c r="BF6" i="66"/>
  <c r="BP74" i="66"/>
  <c r="BF76" i="66"/>
  <c r="BP91" i="66"/>
  <c r="BL72" i="66"/>
  <c r="BA83" i="66"/>
  <c r="AV58" i="66"/>
  <c r="AV78" i="66"/>
  <c r="BP66" i="66"/>
  <c r="BK64" i="66"/>
  <c r="AV95" i="66"/>
  <c r="BP96" i="66"/>
  <c r="BB73" i="66"/>
  <c r="BF99" i="66"/>
  <c r="BK83" i="66"/>
  <c r="BK76" i="66"/>
  <c r="BP5" i="66"/>
  <c r="AV70" i="66"/>
  <c r="AV69" i="66"/>
  <c r="BB78" i="66"/>
  <c r="BG83" i="66"/>
  <c r="BA69" i="66"/>
  <c r="BF98" i="66"/>
  <c r="BB89" i="66"/>
  <c r="AV65" i="66"/>
  <c r="BF80" i="66"/>
  <c r="BF83" i="66"/>
  <c r="AV94" i="66"/>
  <c r="BS124" i="66"/>
  <c r="AW144" i="66"/>
  <c r="BF149" i="66"/>
  <c r="BN135" i="66"/>
  <c r="BP130" i="66"/>
  <c r="BP129" i="66"/>
  <c r="BA117" i="66"/>
  <c r="BL162" i="66"/>
  <c r="AV150" i="66"/>
  <c r="BS126" i="66"/>
  <c r="BA163" i="66"/>
  <c r="BM107" i="66"/>
  <c r="BB163" i="66"/>
  <c r="AV147" i="66"/>
  <c r="BD123" i="66"/>
  <c r="BS119" i="66"/>
  <c r="AX156" i="66"/>
  <c r="AY134" i="66"/>
  <c r="BB135" i="66"/>
  <c r="AV125" i="66"/>
  <c r="BS111" i="66"/>
  <c r="BM131" i="66"/>
  <c r="BM120" i="66"/>
  <c r="BO155" i="66"/>
  <c r="AW108" i="66"/>
  <c r="BN118" i="66"/>
  <c r="BO109" i="66"/>
  <c r="BC158" i="66"/>
  <c r="BG138" i="66"/>
  <c r="BF127" i="66"/>
  <c r="BB160" i="66"/>
  <c r="AZ154" i="66"/>
  <c r="BD112" i="66"/>
  <c r="BK106" i="66"/>
  <c r="BH139" i="66"/>
  <c r="AY110" i="66"/>
  <c r="AX125" i="66"/>
  <c r="BE124" i="66"/>
  <c r="BF123" i="66"/>
  <c r="BL71" i="66"/>
  <c r="AW96" i="66"/>
  <c r="BK103" i="66"/>
  <c r="BK50" i="66"/>
  <c r="BG86" i="66"/>
  <c r="BI130" i="66"/>
  <c r="BF140" i="66"/>
  <c r="AX118" i="66"/>
  <c r="BD128" i="66"/>
  <c r="AZ150" i="66"/>
  <c r="BK149" i="66"/>
  <c r="BC115" i="66"/>
  <c r="BQ94" i="66"/>
  <c r="BG139" i="66"/>
  <c r="BI109" i="66"/>
  <c r="BF104" i="66"/>
  <c r="BE111" i="66"/>
  <c r="BK150" i="66"/>
  <c r="AV163" i="66"/>
  <c r="BH107" i="66"/>
  <c r="AW163" i="66"/>
  <c r="BK147" i="66"/>
  <c r="BS123" i="66"/>
  <c r="BN119" i="66"/>
  <c r="BM156" i="66"/>
  <c r="BI134" i="66"/>
  <c r="BP125" i="66"/>
  <c r="BD111" i="66"/>
  <c r="BL120" i="66"/>
  <c r="BG108" i="66"/>
  <c r="AY118" i="66"/>
  <c r="BT109" i="66"/>
  <c r="AX158" i="66"/>
  <c r="BG117" i="66"/>
  <c r="BP127" i="66"/>
  <c r="BG160" i="66"/>
  <c r="BT154" i="66"/>
  <c r="AY112" i="66"/>
  <c r="BP106" i="66"/>
  <c r="BD110" i="66"/>
  <c r="BR125" i="66"/>
  <c r="BT124" i="66"/>
  <c r="BH76" i="66"/>
  <c r="BK7" i="66"/>
  <c r="AV64" i="66"/>
  <c r="BF70" i="66"/>
  <c r="BC76" i="66"/>
  <c r="AV7" i="66"/>
  <c r="BF161" i="66"/>
  <c r="BD121" i="66"/>
  <c r="BB159" i="66"/>
  <c r="BK137" i="66"/>
  <c r="BP153" i="66"/>
  <c r="AV130" i="66"/>
  <c r="BN109" i="66"/>
  <c r="BT127" i="66"/>
  <c r="BF121" i="66"/>
  <c r="BO111" i="66"/>
  <c r="BP108" i="66"/>
  <c r="BF150" i="66"/>
  <c r="BF147" i="66"/>
  <c r="BN123" i="66"/>
  <c r="BI119" i="66"/>
  <c r="BR156" i="66"/>
  <c r="BL135" i="66"/>
  <c r="BF125" i="66"/>
  <c r="BI111" i="66"/>
  <c r="BH131" i="66"/>
  <c r="BB120" i="66"/>
  <c r="BC120" i="66"/>
  <c r="BJ155" i="66"/>
  <c r="BQ108" i="66"/>
  <c r="BS118" i="66"/>
  <c r="BJ109" i="66"/>
  <c r="BL138" i="66"/>
  <c r="BB117" i="66"/>
  <c r="AV127" i="66"/>
  <c r="BQ160" i="66"/>
  <c r="BO154" i="66"/>
  <c r="BF106" i="66"/>
  <c r="BM139" i="66"/>
  <c r="BH125" i="66"/>
  <c r="BK123" i="66"/>
  <c r="BQ102" i="66"/>
  <c r="BF85" i="66"/>
  <c r="BK49" i="66"/>
  <c r="BF95" i="66"/>
  <c r="AW89" i="66"/>
  <c r="BP52" i="66"/>
  <c r="AV99" i="66"/>
  <c r="AV74" i="66"/>
  <c r="BP76" i="66"/>
  <c r="AV91" i="66"/>
  <c r="BA7" i="66"/>
  <c r="AV67" i="66"/>
  <c r="BK89" i="66"/>
  <c r="AW69" i="66"/>
  <c r="BA66" i="66"/>
  <c r="BK68" i="66"/>
  <c r="BA57" i="66"/>
  <c r="BG89" i="66"/>
  <c r="BF88" i="66"/>
  <c r="BE141" i="66"/>
  <c r="BG118" i="66"/>
  <c r="BA133" i="66"/>
  <c r="AZ114" i="66"/>
  <c r="BG142" i="66"/>
  <c r="BK132" i="66"/>
  <c r="BO127" i="66"/>
  <c r="AV121" i="66"/>
  <c r="BK108" i="66"/>
  <c r="BK163" i="66"/>
  <c r="AX107" i="66"/>
  <c r="BL163" i="66"/>
  <c r="AY123" i="66"/>
  <c r="BH156" i="66"/>
  <c r="BD134" i="66"/>
  <c r="AW135" i="66"/>
  <c r="BA125" i="66"/>
  <c r="AY111" i="66"/>
  <c r="BR131" i="66"/>
  <c r="AW120" i="66"/>
  <c r="BR120" i="66"/>
  <c r="AZ155" i="66"/>
  <c r="BL108" i="66"/>
  <c r="BD118" i="66"/>
  <c r="AY113" i="66"/>
  <c r="BS158" i="66"/>
  <c r="BL161" i="66"/>
  <c r="BI114" i="66"/>
  <c r="BA127" i="66"/>
  <c r="BL160" i="66"/>
  <c r="BE154" i="66"/>
  <c r="BS112" i="66"/>
  <c r="BR139" i="66"/>
  <c r="BI110" i="66"/>
  <c r="BM125" i="66"/>
  <c r="AZ124" i="66"/>
  <c r="BA123" i="66"/>
  <c r="BB77" i="66"/>
  <c r="BG72" i="66"/>
  <c r="BP98" i="66"/>
  <c r="BP48" i="66"/>
  <c r="AV101" i="66"/>
  <c r="BL73" i="66"/>
  <c r="BA84" i="66"/>
  <c r="AW83" i="66"/>
  <c r="BQ85" i="66"/>
  <c r="BF5" i="66"/>
  <c r="BA85" i="66"/>
  <c r="BF103" i="66"/>
  <c r="AW78" i="66"/>
  <c r="AW77" i="66"/>
  <c r="BB71" i="66"/>
  <c r="BP6" i="66"/>
  <c r="BA47" i="66"/>
  <c r="BK101" i="66"/>
  <c r="BB5" i="66"/>
  <c r="BP79" i="66"/>
  <c r="AV54" i="66"/>
  <c r="BK58" i="66"/>
  <c r="BF58" i="66"/>
  <c r="BM73" i="66"/>
  <c r="BF84" i="66"/>
  <c r="BF101" i="66"/>
  <c r="BG5" i="66"/>
  <c r="AV59" i="66"/>
  <c r="BK79" i="66"/>
  <c r="BK73" i="66"/>
  <c r="BJ112" i="66"/>
  <c r="BJ121" i="66"/>
  <c r="BO114" i="66"/>
  <c r="BH116" i="66"/>
  <c r="BP132" i="66"/>
  <c r="AV153" i="66"/>
  <c r="BH157" i="66"/>
  <c r="AZ111" i="66"/>
  <c r="BP154" i="66"/>
  <c r="BR107" i="66"/>
  <c r="BQ163" i="66"/>
  <c r="BP147" i="66"/>
  <c r="BI123" i="66"/>
  <c r="AY119" i="66"/>
  <c r="BP136" i="66"/>
  <c r="BC155" i="66"/>
  <c r="BB130" i="66"/>
  <c r="AW150" i="66"/>
  <c r="BO117" i="66"/>
  <c r="BH146" i="66"/>
  <c r="BD143" i="66"/>
  <c r="BS108" i="66"/>
  <c r="BO146" i="66"/>
  <c r="BH126" i="66"/>
  <c r="BD113" i="66"/>
  <c r="BN158" i="66"/>
  <c r="BP122" i="66"/>
  <c r="BD114" i="66"/>
  <c r="BR109" i="66"/>
  <c r="AV156" i="66"/>
  <c r="BL133" i="66"/>
  <c r="BO126" i="66"/>
  <c r="BL143" i="66"/>
  <c r="BP135" i="66"/>
  <c r="BS159" i="66"/>
  <c r="BE107" i="66"/>
  <c r="BO148" i="66"/>
  <c r="BF78" i="66"/>
  <c r="BF102" i="66"/>
  <c r="AV56" i="66"/>
  <c r="AV87" i="66"/>
  <c r="BR76" i="66"/>
  <c r="BL5" i="66"/>
  <c r="BF64" i="66"/>
  <c r="BK95" i="66"/>
  <c r="BK96" i="66"/>
  <c r="BF59" i="66"/>
  <c r="BQ72" i="66"/>
  <c r="BP83" i="66"/>
  <c r="BQ92" i="66"/>
  <c r="BK78" i="66"/>
  <c r="AV80" i="66"/>
  <c r="BP84" i="66"/>
  <c r="BP95" i="66"/>
  <c r="AX76" i="66"/>
  <c r="BA50" i="66"/>
  <c r="BP68" i="66"/>
  <c r="AV57" i="66"/>
  <c r="BG96" i="66"/>
  <c r="BF50" i="66"/>
  <c r="BK59" i="66"/>
  <c r="BK100" i="66"/>
  <c r="BP101" i="66"/>
  <c r="BF74" i="66"/>
  <c r="BA76" i="66"/>
  <c r="BQ83" i="66"/>
  <c r="BA88" i="66"/>
  <c r="BP47" i="66"/>
  <c r="BC73" i="66"/>
  <c r="BB82" i="66"/>
  <c r="BK67" i="66"/>
  <c r="BT118" i="66"/>
  <c r="BH119" i="66"/>
  <c r="AX117" i="66"/>
  <c r="BK148" i="66"/>
  <c r="BO135" i="66"/>
  <c r="BA105" i="66"/>
  <c r="BJ123" i="66"/>
  <c r="BE129" i="66"/>
  <c r="AZ130" i="66"/>
  <c r="BA131" i="66"/>
  <c r="AZ127" i="66"/>
  <c r="BM150" i="66"/>
  <c r="BA154" i="66"/>
  <c r="BC107" i="66"/>
  <c r="BG163" i="66"/>
  <c r="BA147" i="66"/>
  <c r="BD119" i="66"/>
  <c r="BR155" i="66"/>
  <c r="AW130" i="66"/>
  <c r="BL150" i="66"/>
  <c r="BC146" i="66"/>
  <c r="BN143" i="66"/>
  <c r="BN108" i="66"/>
  <c r="BM126" i="66"/>
  <c r="BI113" i="66"/>
  <c r="AY158" i="66"/>
  <c r="BQ161" i="66"/>
  <c r="BF122" i="66"/>
  <c r="BN114" i="66"/>
  <c r="AX109" i="66"/>
  <c r="BF156" i="66"/>
  <c r="BQ143" i="66"/>
  <c r="BK135" i="66"/>
  <c r="BN159" i="66"/>
  <c r="AZ107" i="66"/>
  <c r="AZ148" i="66"/>
  <c r="BF81" i="66"/>
  <c r="BA70" i="66"/>
  <c r="BF69" i="66"/>
  <c r="AV89" i="66"/>
  <c r="BB69" i="66"/>
  <c r="AV50" i="66"/>
  <c r="AV49" i="66"/>
  <c r="BA48" i="66"/>
  <c r="BQ89" i="66"/>
  <c r="BK52" i="66"/>
  <c r="AV102" i="66"/>
  <c r="BA100" i="66"/>
  <c r="AW82" i="66"/>
  <c r="BF53" i="66"/>
  <c r="BP7" i="66"/>
  <c r="BA64" i="66"/>
  <c r="BK48" i="66"/>
  <c r="BG69" i="66"/>
  <c r="BL86" i="66"/>
  <c r="BA6" i="66"/>
  <c r="BA74" i="66"/>
  <c r="BG102" i="66"/>
  <c r="BA65" i="66"/>
  <c r="BA99" i="66"/>
  <c r="AV84" i="66"/>
  <c r="AV48" i="66"/>
  <c r="BK87" i="66"/>
  <c r="BA56" i="66"/>
  <c r="BL78" i="66"/>
  <c r="BF100" i="66"/>
  <c r="BJ132" i="66"/>
  <c r="BJ143" i="66"/>
  <c r="AZ134" i="66"/>
  <c r="BA124" i="66"/>
  <c r="BO123" i="66"/>
  <c r="AX114" i="66"/>
  <c r="BP131" i="66"/>
  <c r="BK152" i="66"/>
  <c r="AZ164" i="66"/>
  <c r="BH150" i="66"/>
  <c r="BR108" i="66"/>
  <c r="AY122" i="66"/>
  <c r="AV144" i="66"/>
  <c r="BE115" i="66"/>
  <c r="BL127" i="66"/>
  <c r="BG94" i="66"/>
  <c r="BK136" i="66"/>
  <c r="BH155" i="66"/>
  <c r="BL130" i="66"/>
  <c r="BG150" i="66"/>
  <c r="AZ117" i="66"/>
  <c r="AX146" i="66"/>
  <c r="AY143" i="66"/>
  <c r="BI108" i="66"/>
  <c r="BT146" i="66"/>
  <c r="BR126" i="66"/>
  <c r="BS113" i="66"/>
  <c r="BI158" i="66"/>
  <c r="AW161" i="66"/>
  <c r="BA122" i="66"/>
  <c r="AY114" i="66"/>
  <c r="BP156" i="66"/>
  <c r="BQ133" i="66"/>
  <c r="BE126" i="66"/>
  <c r="BG143" i="66"/>
  <c r="BA135" i="66"/>
  <c r="AY159" i="66"/>
  <c r="BJ107" i="66"/>
  <c r="BT148" i="66"/>
  <c r="BA91" i="66"/>
  <c r="BF65" i="66"/>
  <c r="BP67" i="66"/>
  <c r="BL92" i="66"/>
  <c r="BB102" i="66"/>
  <c r="BQ86" i="66"/>
  <c r="BK98" i="66"/>
  <c r="BF87" i="66"/>
  <c r="BA101" i="66"/>
  <c r="BA73" i="66"/>
  <c r="BK65" i="66"/>
  <c r="BF54" i="66"/>
  <c r="BF94" i="66"/>
  <c r="BK91" i="66"/>
  <c r="AV85" i="66"/>
  <c r="AV98" i="66"/>
  <c r="BF89" i="66"/>
  <c r="BL102" i="66"/>
  <c r="BF66" i="66"/>
  <c r="BK84" i="66"/>
  <c r="BB83" i="66"/>
  <c r="AV73" i="66"/>
  <c r="BP78" i="66"/>
  <c r="AW85" i="66"/>
  <c r="BP89" i="66"/>
  <c r="BL82" i="66"/>
  <c r="BK70" i="66"/>
  <c r="BB85" i="66"/>
  <c r="BL89" i="66"/>
  <c r="BP53" i="66"/>
  <c r="AV53" i="66"/>
  <c r="BA52" i="66"/>
  <c r="BG92" i="66"/>
  <c r="BP110" i="66"/>
  <c r="BP143" i="66"/>
  <c r="BI129" i="66"/>
  <c r="BP145" i="66"/>
  <c r="BK124" i="66"/>
  <c r="BJ129" i="66"/>
  <c r="BT130" i="66"/>
  <c r="BS136" i="66"/>
  <c r="BP152" i="66"/>
  <c r="BT164" i="66"/>
  <c r="AX150" i="66"/>
  <c r="BH108" i="66"/>
  <c r="BI122" i="66"/>
  <c r="BK144" i="66"/>
  <c r="BJ115" i="66"/>
  <c r="BQ127" i="66"/>
  <c r="BK139" i="66"/>
  <c r="AW94" i="66"/>
  <c r="AV136" i="66"/>
  <c r="BQ130" i="66"/>
  <c r="BT117" i="66"/>
  <c r="BM146" i="66"/>
  <c r="AZ146" i="66"/>
  <c r="BD158" i="66"/>
  <c r="BG161" i="66"/>
  <c r="AV122" i="66"/>
  <c r="BS114" i="66"/>
  <c r="BC109" i="66"/>
  <c r="BK156" i="66"/>
  <c r="BB133" i="66"/>
  <c r="BT126" i="66"/>
  <c r="AW143" i="66"/>
  <c r="BD159" i="66"/>
  <c r="BE148" i="66"/>
  <c r="AV5" i="66"/>
  <c r="BK99" i="66"/>
  <c r="AV103" i="66"/>
  <c r="BA94" i="66"/>
  <c r="BG77" i="66"/>
  <c r="BK66" i="66"/>
  <c r="BK56" i="66"/>
  <c r="BA89" i="66"/>
  <c r="BM76" i="66"/>
  <c r="AW73" i="66"/>
  <c r="BK88" i="66"/>
  <c r="BP57" i="66"/>
  <c r="BP58" i="66"/>
  <c r="BA5" i="66"/>
  <c r="AW72" i="66"/>
  <c r="BP56" i="66"/>
  <c r="BQ78" i="66"/>
  <c r="BQ77" i="66"/>
  <c r="BA80" i="66"/>
  <c r="BP64" i="66"/>
  <c r="BF47" i="66"/>
  <c r="BQ71" i="66"/>
  <c r="AW5" i="66"/>
  <c r="BG73" i="66"/>
  <c r="BK94" i="66"/>
  <c r="BP81" i="66"/>
  <c r="AW102" i="66"/>
  <c r="BL83" i="66"/>
  <c r="BP70" i="66"/>
  <c r="BK53" i="66"/>
  <c r="BF48" i="66"/>
  <c r="BA102" i="66"/>
  <c r="AW71" i="66"/>
  <c r="BL85" i="66"/>
  <c r="AV96" i="66"/>
  <c r="BP54" i="66"/>
  <c r="BQ151" i="66"/>
  <c r="BS132" i="66"/>
  <c r="BK113" i="66"/>
  <c r="BK120" i="66"/>
  <c r="BN160" i="66"/>
  <c r="BN141" i="66"/>
  <c r="BP115" i="66"/>
  <c r="BD136" i="66"/>
  <c r="AV152" i="66"/>
  <c r="BF138" i="66"/>
  <c r="BM108" i="66"/>
  <c r="BS122" i="66"/>
  <c r="BP144" i="66"/>
  <c r="BO115" i="66"/>
  <c r="BF139" i="66"/>
  <c r="BB94" i="66"/>
  <c r="BA136" i="66"/>
  <c r="BM155" i="66"/>
  <c r="BG130" i="66"/>
  <c r="BB150" i="66"/>
  <c r="BE117" i="66"/>
  <c r="BI143" i="66"/>
  <c r="AY108" i="66"/>
  <c r="BJ146" i="66"/>
  <c r="BC126" i="66"/>
  <c r="BN113" i="66"/>
  <c r="BB161" i="66"/>
  <c r="BK122" i="66"/>
  <c r="BM109" i="66"/>
  <c r="AW133" i="66"/>
  <c r="BJ126" i="66"/>
  <c r="AV135" i="66"/>
  <c r="BI159" i="66"/>
  <c r="BO107" i="66"/>
  <c r="BF52" i="66"/>
  <c r="AV88" i="66"/>
  <c r="AV83" i="66"/>
  <c r="BA58" i="66"/>
  <c r="BA78" i="66"/>
  <c r="BG71" i="66"/>
  <c r="BP69" i="66"/>
  <c r="BG78" i="66"/>
  <c r="BQ69" i="66"/>
  <c r="BQ5" i="66"/>
  <c r="BF79" i="66"/>
  <c r="BK74" i="66"/>
  <c r="BQ96" i="66"/>
  <c r="BP59" i="66"/>
  <c r="BP102" i="66"/>
  <c r="BK69" i="66"/>
  <c r="AW92" i="66"/>
  <c r="AV81" i="66"/>
  <c r="BF7" i="66"/>
  <c r="BP49" i="66"/>
  <c r="BA95" i="66"/>
  <c r="BA79" i="66"/>
  <c r="AV66" i="66"/>
  <c r="BK80" i="66"/>
  <c r="BL96" i="66"/>
  <c r="BB96" i="66"/>
  <c r="BP50" i="66"/>
  <c r="BR73" i="66"/>
  <c r="BA67" i="66"/>
  <c r="BP85" i="66"/>
  <c r="AV6" i="66"/>
  <c r="BK5" i="66"/>
  <c r="BA49" i="66"/>
  <c r="BA59" i="66"/>
  <c r="BK47" i="66"/>
  <c r="BA96" i="66"/>
  <c r="BK102" i="66"/>
  <c r="CL105" i="66" l="1"/>
  <c r="CL120" i="66"/>
  <c r="CL128" i="66"/>
  <c r="CL132" i="66"/>
  <c r="CL159" i="66"/>
  <c r="CL107" i="66"/>
  <c r="CL116" i="66"/>
  <c r="CL126" i="66"/>
  <c r="CL135" i="66"/>
  <c r="CL141" i="66"/>
  <c r="CL158" i="66"/>
  <c r="CL119" i="66"/>
  <c r="CL139" i="66"/>
  <c r="CL151" i="66"/>
  <c r="CL164" i="66"/>
  <c r="CL106" i="66"/>
  <c r="CL122" i="66"/>
  <c r="CL138" i="66"/>
  <c r="CL142" i="66"/>
  <c r="CL156" i="66"/>
  <c r="CL112" i="66"/>
  <c r="CL123" i="66"/>
  <c r="CL144" i="66"/>
  <c r="CL150" i="66"/>
  <c r="CL162" i="66"/>
  <c r="CL113" i="66"/>
  <c r="CL118" i="66"/>
  <c r="CL124" i="66"/>
  <c r="CL136" i="66"/>
  <c r="CL157" i="66"/>
  <c r="CL145" i="66"/>
  <c r="CL114" i="66"/>
  <c r="CL127" i="66"/>
  <c r="CL137" i="66"/>
  <c r="CL155" i="66"/>
  <c r="CL163" i="66"/>
  <c r="CL153" i="66"/>
  <c r="CL115" i="66"/>
  <c r="CL133" i="66"/>
  <c r="CL143" i="66"/>
  <c r="CL161" i="66"/>
  <c r="CL148" i="66"/>
  <c r="CL125" i="66"/>
  <c r="CL104" i="66"/>
  <c r="CL109" i="66"/>
  <c r="CL131" i="66"/>
  <c r="CL134" i="66"/>
  <c r="CL146" i="66"/>
  <c r="CL152" i="66"/>
  <c r="CL110" i="66"/>
  <c r="CL111" i="66"/>
  <c r="CL130" i="66"/>
  <c r="CL140" i="66"/>
  <c r="CL149" i="66"/>
  <c r="CL154" i="66"/>
  <c r="CL121" i="66"/>
  <c r="CL108" i="66"/>
  <c r="CL117" i="66"/>
  <c r="CL129" i="66"/>
  <c r="CL147" i="66"/>
  <c r="CL160" i="66"/>
  <c r="CS106" i="66"/>
  <c r="CS127" i="66"/>
  <c r="CS133" i="66"/>
  <c r="CS152" i="66"/>
  <c r="CS158" i="66"/>
  <c r="CS114" i="66"/>
  <c r="CS124" i="66"/>
  <c r="CS139" i="66"/>
  <c r="CS151" i="66"/>
  <c r="CS164" i="66"/>
  <c r="CS120" i="66"/>
  <c r="CS115" i="66"/>
  <c r="CS126" i="66"/>
  <c r="CS145" i="66"/>
  <c r="CS135" i="66"/>
  <c r="CS153" i="66"/>
  <c r="CS140" i="66"/>
  <c r="CS117" i="66"/>
  <c r="CS128" i="66"/>
  <c r="CS129" i="66"/>
  <c r="CS137" i="66"/>
  <c r="CS163" i="66"/>
  <c r="CS159" i="66"/>
  <c r="CS116" i="66"/>
  <c r="CS132" i="66"/>
  <c r="CS138" i="66"/>
  <c r="CS156" i="66"/>
  <c r="CS155" i="66"/>
  <c r="CS143" i="66"/>
  <c r="CS105" i="66"/>
  <c r="CS110" i="66"/>
  <c r="CS131" i="66"/>
  <c r="CS144" i="66"/>
  <c r="CS162" i="66"/>
  <c r="CS157" i="66"/>
  <c r="CS107" i="66"/>
  <c r="CS111" i="66"/>
  <c r="CS113" i="66"/>
  <c r="CS123" i="66"/>
  <c r="CS141" i="66"/>
  <c r="CS149" i="66"/>
  <c r="CS104" i="66"/>
  <c r="CS119" i="66"/>
  <c r="CS125" i="66"/>
  <c r="CS148" i="66"/>
  <c r="CS150" i="66"/>
  <c r="CS109" i="66"/>
  <c r="CS122" i="66"/>
  <c r="CS130" i="66"/>
  <c r="CS154" i="66"/>
  <c r="CS161" i="66"/>
  <c r="CS108" i="66"/>
  <c r="CS118" i="66"/>
  <c r="CS136" i="66"/>
  <c r="CS142" i="66"/>
  <c r="CS146" i="66"/>
  <c r="CS112" i="66"/>
  <c r="CS121" i="66"/>
  <c r="CS134" i="66"/>
  <c r="CS147" i="66"/>
  <c r="CS160" i="66"/>
  <c r="CQ122" i="66"/>
  <c r="CQ120" i="66"/>
  <c r="CQ113" i="66"/>
  <c r="BX106" i="66"/>
  <c r="BX116" i="66"/>
  <c r="BX120" i="66"/>
  <c r="BX138" i="66"/>
  <c r="BX140" i="66"/>
  <c r="BX105" i="66"/>
  <c r="BX119" i="66"/>
  <c r="BX133" i="66"/>
  <c r="BX144" i="66"/>
  <c r="BX158" i="66"/>
  <c r="BX122" i="66"/>
  <c r="BX111" i="66"/>
  <c r="BX123" i="66"/>
  <c r="BX130" i="66"/>
  <c r="BX145" i="66"/>
  <c r="BX164" i="66"/>
  <c r="BX159" i="66"/>
  <c r="BX110" i="66"/>
  <c r="BX127" i="66"/>
  <c r="BX132" i="66"/>
  <c r="BX151" i="66"/>
  <c r="BX147" i="66"/>
  <c r="BX115" i="66"/>
  <c r="BX121" i="66"/>
  <c r="BX139" i="66"/>
  <c r="BX146" i="66"/>
  <c r="BX157" i="66"/>
  <c r="BX128" i="66"/>
  <c r="BX114" i="66"/>
  <c r="BX126" i="66"/>
  <c r="BX137" i="66"/>
  <c r="BX149" i="66"/>
  <c r="BX163" i="66"/>
  <c r="BX113" i="66"/>
  <c r="BX125" i="66"/>
  <c r="BX143" i="66"/>
  <c r="BX155" i="66"/>
  <c r="BX162" i="66"/>
  <c r="BX118" i="66"/>
  <c r="BX117" i="66"/>
  <c r="BX136" i="66"/>
  <c r="BX148" i="66"/>
  <c r="BX152" i="66"/>
  <c r="BX109" i="66"/>
  <c r="BX124" i="66"/>
  <c r="BX142" i="66"/>
  <c r="BX154" i="66"/>
  <c r="BX160" i="66"/>
  <c r="BX107" i="66"/>
  <c r="BX112" i="66"/>
  <c r="BX131" i="66"/>
  <c r="BX135" i="66"/>
  <c r="BX150" i="66"/>
  <c r="BX156" i="66"/>
  <c r="BX108" i="66"/>
  <c r="BX104" i="66"/>
  <c r="BX129" i="66"/>
  <c r="BX141" i="66"/>
  <c r="BX153" i="66"/>
  <c r="BX161" i="66"/>
  <c r="BX134" i="66"/>
  <c r="CB107" i="66"/>
  <c r="CB125" i="66"/>
  <c r="CB134" i="66"/>
  <c r="CB148" i="66"/>
  <c r="CB164" i="66"/>
  <c r="CB118" i="66"/>
  <c r="CB124" i="66"/>
  <c r="CB140" i="66"/>
  <c r="CB136" i="66"/>
  <c r="CB158" i="66"/>
  <c r="CB108" i="66"/>
  <c r="CB119" i="66"/>
  <c r="CB146" i="66"/>
  <c r="CB147" i="66"/>
  <c r="CB151" i="66"/>
  <c r="CB160" i="66"/>
  <c r="CB111" i="66"/>
  <c r="CB129" i="66"/>
  <c r="CB126" i="66"/>
  <c r="CB153" i="66"/>
  <c r="CB142" i="66"/>
  <c r="CB141" i="66"/>
  <c r="CB114" i="66"/>
  <c r="CB133" i="66"/>
  <c r="CB139" i="66"/>
  <c r="CB152" i="66"/>
  <c r="CB154" i="66"/>
  <c r="CB106" i="66"/>
  <c r="CB115" i="66"/>
  <c r="CB127" i="66"/>
  <c r="CB145" i="66"/>
  <c r="CB157" i="66"/>
  <c r="CB159" i="66"/>
  <c r="CB105" i="66"/>
  <c r="CB116" i="66"/>
  <c r="CB132" i="66"/>
  <c r="CB130" i="66"/>
  <c r="CB163" i="66"/>
  <c r="CB104" i="66"/>
  <c r="CB117" i="66"/>
  <c r="CB131" i="66"/>
  <c r="CB143" i="66"/>
  <c r="CB156" i="66"/>
  <c r="CB110" i="66"/>
  <c r="CB120" i="66"/>
  <c r="CB137" i="66"/>
  <c r="CB149" i="66"/>
  <c r="CB162" i="66"/>
  <c r="CB121" i="66"/>
  <c r="CB109" i="66"/>
  <c r="CB123" i="66"/>
  <c r="CB128" i="66"/>
  <c r="CB155" i="66"/>
  <c r="CB150" i="66"/>
  <c r="CB112" i="66"/>
  <c r="CB113" i="66"/>
  <c r="CB122" i="66"/>
  <c r="CB135" i="66"/>
  <c r="CB138" i="66"/>
  <c r="CB161" i="66"/>
  <c r="CB144" i="66"/>
  <c r="BW114" i="66"/>
  <c r="BW120" i="66"/>
  <c r="BW142" i="66"/>
  <c r="BW154" i="66"/>
  <c r="BW151" i="66"/>
  <c r="BW163" i="66"/>
  <c r="BW113" i="66"/>
  <c r="BW126" i="66"/>
  <c r="BW129" i="66"/>
  <c r="BW137" i="66"/>
  <c r="BW162" i="66"/>
  <c r="BW117" i="66"/>
  <c r="BW125" i="66"/>
  <c r="BW131" i="66"/>
  <c r="BW139" i="66"/>
  <c r="BW152" i="66"/>
  <c r="BW148" i="66"/>
  <c r="BW108" i="66"/>
  <c r="BW123" i="66"/>
  <c r="BW135" i="66"/>
  <c r="BW147" i="66"/>
  <c r="BW161" i="66"/>
  <c r="BW112" i="66"/>
  <c r="BW130" i="66"/>
  <c r="BW141" i="66"/>
  <c r="BW153" i="66"/>
  <c r="BW155" i="66"/>
  <c r="BW110" i="66"/>
  <c r="BW118" i="66"/>
  <c r="BW127" i="66"/>
  <c r="BW134" i="66"/>
  <c r="BW144" i="66"/>
  <c r="BW159" i="66"/>
  <c r="BW107" i="66"/>
  <c r="BW121" i="66"/>
  <c r="BW128" i="66"/>
  <c r="BW140" i="66"/>
  <c r="BW158" i="66"/>
  <c r="BW160" i="66"/>
  <c r="BW106" i="66"/>
  <c r="BW115" i="66"/>
  <c r="BW133" i="66"/>
  <c r="BW146" i="66"/>
  <c r="BW164" i="66"/>
  <c r="BW105" i="66"/>
  <c r="BW124" i="66"/>
  <c r="BW132" i="66"/>
  <c r="BW150" i="66"/>
  <c r="BW143" i="66"/>
  <c r="BW136" i="66"/>
  <c r="BW111" i="66"/>
  <c r="BW116" i="66"/>
  <c r="BW109" i="66"/>
  <c r="BW156" i="66"/>
  <c r="BW145" i="66"/>
  <c r="BW104" i="66"/>
  <c r="BW119" i="66"/>
  <c r="BW138" i="66"/>
  <c r="BW149" i="66"/>
  <c r="BW157" i="66"/>
  <c r="BW122" i="66"/>
  <c r="CQ156" i="66"/>
  <c r="E97" i="68"/>
  <c r="CQ139" i="66"/>
  <c r="CQ144" i="66"/>
  <c r="CQ124" i="66"/>
  <c r="CQ136" i="66"/>
  <c r="CQ152" i="66"/>
  <c r="CQ135" i="66"/>
  <c r="CQ148" i="66"/>
  <c r="CM108" i="66"/>
  <c r="CM122" i="66"/>
  <c r="CM136" i="66"/>
  <c r="CM147" i="66"/>
  <c r="CM149" i="66"/>
  <c r="CM119" i="66"/>
  <c r="CM112" i="66"/>
  <c r="CM121" i="66"/>
  <c r="CM129" i="66"/>
  <c r="CM137" i="66"/>
  <c r="CM153" i="66"/>
  <c r="CM130" i="66"/>
  <c r="CM107" i="66"/>
  <c r="CM127" i="66"/>
  <c r="CM134" i="66"/>
  <c r="CM152" i="66"/>
  <c r="CM160" i="66"/>
  <c r="CM114" i="66"/>
  <c r="CM120" i="66"/>
  <c r="CM140" i="66"/>
  <c r="CM135" i="66"/>
  <c r="CM159" i="66"/>
  <c r="CM115" i="66"/>
  <c r="CM124" i="66"/>
  <c r="CM133" i="66"/>
  <c r="CM141" i="66"/>
  <c r="CM143" i="66"/>
  <c r="CM161" i="66"/>
  <c r="CM116" i="66"/>
  <c r="CM123" i="66"/>
  <c r="CM139" i="66"/>
  <c r="CM151" i="66"/>
  <c r="CM164" i="66"/>
  <c r="CM154" i="66"/>
  <c r="CM106" i="66"/>
  <c r="CM128" i="66"/>
  <c r="CM145" i="66"/>
  <c r="CM142" i="66"/>
  <c r="CM157" i="66"/>
  <c r="CM109" i="66"/>
  <c r="CM117" i="66"/>
  <c r="CM125" i="66"/>
  <c r="CM138" i="66"/>
  <c r="CM156" i="66"/>
  <c r="CM163" i="66"/>
  <c r="CM105" i="66"/>
  <c r="CM110" i="66"/>
  <c r="CM132" i="66"/>
  <c r="CM144" i="66"/>
  <c r="CM162" i="66"/>
  <c r="CM158" i="66"/>
  <c r="CM111" i="66"/>
  <c r="CM113" i="66"/>
  <c r="CM131" i="66"/>
  <c r="CM146" i="66"/>
  <c r="CM150" i="66"/>
  <c r="CM104" i="66"/>
  <c r="CM118" i="66"/>
  <c r="CM126" i="66"/>
  <c r="CM148" i="66"/>
  <c r="CM155" i="66"/>
  <c r="CH108" i="66"/>
  <c r="CH121" i="66"/>
  <c r="CH135" i="66"/>
  <c r="CH142" i="66"/>
  <c r="CH144" i="66"/>
  <c r="CH113" i="66"/>
  <c r="CH125" i="66"/>
  <c r="CH141" i="66"/>
  <c r="CH147" i="66"/>
  <c r="CH154" i="66"/>
  <c r="CH112" i="66"/>
  <c r="CH114" i="66"/>
  <c r="CH130" i="66"/>
  <c r="CH153" i="66"/>
  <c r="CH161" i="66"/>
  <c r="CH111" i="66"/>
  <c r="CH124" i="66"/>
  <c r="CH134" i="66"/>
  <c r="CH138" i="66"/>
  <c r="CH160" i="66"/>
  <c r="CH137" i="66"/>
  <c r="CH118" i="66"/>
  <c r="CH119" i="66"/>
  <c r="CH140" i="66"/>
  <c r="CH143" i="66"/>
  <c r="CH159" i="66"/>
  <c r="CH107" i="66"/>
  <c r="CH129" i="66"/>
  <c r="CH146" i="66"/>
  <c r="CH152" i="66"/>
  <c r="CH150" i="66"/>
  <c r="CH109" i="66"/>
  <c r="CH117" i="66"/>
  <c r="CH133" i="66"/>
  <c r="CH128" i="66"/>
  <c r="CH157" i="66"/>
  <c r="CH158" i="66"/>
  <c r="CH122" i="66"/>
  <c r="CH106" i="66"/>
  <c r="CH115" i="66"/>
  <c r="CH126" i="66"/>
  <c r="CH139" i="66"/>
  <c r="CH163" i="66"/>
  <c r="CH164" i="66"/>
  <c r="CH148" i="66"/>
  <c r="CH105" i="66"/>
  <c r="CH116" i="66"/>
  <c r="CH132" i="66"/>
  <c r="CH145" i="66"/>
  <c r="CH151" i="66"/>
  <c r="CH104" i="66"/>
  <c r="CH120" i="66"/>
  <c r="CH131" i="66"/>
  <c r="CH149" i="66"/>
  <c r="CH156" i="66"/>
  <c r="CH136" i="66"/>
  <c r="CH110" i="66"/>
  <c r="CH123" i="66"/>
  <c r="CH127" i="66"/>
  <c r="CH155" i="66"/>
  <c r="CH162" i="66"/>
  <c r="CC105" i="66"/>
  <c r="CC121" i="66"/>
  <c r="CC127" i="66"/>
  <c r="CC150" i="66"/>
  <c r="CC155" i="66"/>
  <c r="CC111" i="66"/>
  <c r="CC119" i="66"/>
  <c r="CC132" i="66"/>
  <c r="CC143" i="66"/>
  <c r="CC157" i="66"/>
  <c r="CC104" i="66"/>
  <c r="CC122" i="66"/>
  <c r="CC129" i="66"/>
  <c r="CC149" i="66"/>
  <c r="CC163" i="66"/>
  <c r="CC110" i="66"/>
  <c r="CC123" i="66"/>
  <c r="CC131" i="66"/>
  <c r="CC144" i="66"/>
  <c r="CC156" i="66"/>
  <c r="CC106" i="66"/>
  <c r="CC109" i="66"/>
  <c r="CC126" i="66"/>
  <c r="CC138" i="66"/>
  <c r="CC148" i="66"/>
  <c r="CC162" i="66"/>
  <c r="CC114" i="66"/>
  <c r="CC112" i="66"/>
  <c r="CC136" i="66"/>
  <c r="CC154" i="66"/>
  <c r="CC161" i="66"/>
  <c r="CC133" i="66"/>
  <c r="CC113" i="66"/>
  <c r="CC120" i="66"/>
  <c r="CC142" i="66"/>
  <c r="CC145" i="66"/>
  <c r="CC137" i="66"/>
  <c r="CC118" i="66"/>
  <c r="CC108" i="66"/>
  <c r="CC125" i="66"/>
  <c r="CC135" i="66"/>
  <c r="CC147" i="66"/>
  <c r="CC139" i="66"/>
  <c r="CC164" i="66"/>
  <c r="CC115" i="66"/>
  <c r="CC124" i="66"/>
  <c r="CC141" i="66"/>
  <c r="CC153" i="66"/>
  <c r="CC160" i="66"/>
  <c r="CC116" i="66"/>
  <c r="CC130" i="66"/>
  <c r="CC134" i="66"/>
  <c r="CC152" i="66"/>
  <c r="CC159" i="66"/>
  <c r="CC146" i="66"/>
  <c r="CC107" i="66"/>
  <c r="CC117" i="66"/>
  <c r="CC128" i="66"/>
  <c r="CC140" i="66"/>
  <c r="CC158" i="66"/>
  <c r="CC151" i="66"/>
  <c r="CG107" i="66"/>
  <c r="CG124" i="66"/>
  <c r="CG139" i="66"/>
  <c r="CG143" i="66"/>
  <c r="CG153" i="66"/>
  <c r="CG110" i="66"/>
  <c r="CG115" i="66"/>
  <c r="CG145" i="66"/>
  <c r="CG146" i="66"/>
  <c r="CG157" i="66"/>
  <c r="CG133" i="66"/>
  <c r="CG117" i="66"/>
  <c r="CG125" i="66"/>
  <c r="CG138" i="66"/>
  <c r="CG152" i="66"/>
  <c r="CG163" i="66"/>
  <c r="CG140" i="66"/>
  <c r="CG119" i="66"/>
  <c r="CG128" i="66"/>
  <c r="CG144" i="66"/>
  <c r="CG151" i="66"/>
  <c r="CG158" i="66"/>
  <c r="CG150" i="66"/>
  <c r="CG105" i="66"/>
  <c r="CG118" i="66"/>
  <c r="CG126" i="66"/>
  <c r="CG137" i="66"/>
  <c r="CG149" i="66"/>
  <c r="CG164" i="66"/>
  <c r="CG113" i="66"/>
  <c r="CG111" i="66"/>
  <c r="CG122" i="66"/>
  <c r="CG132" i="66"/>
  <c r="CG141" i="66"/>
  <c r="CG156" i="66"/>
  <c r="CG116" i="66"/>
  <c r="CG104" i="66"/>
  <c r="CG114" i="66"/>
  <c r="CG131" i="66"/>
  <c r="CG148" i="66"/>
  <c r="CG162" i="66"/>
  <c r="CG109" i="66"/>
  <c r="CG121" i="66"/>
  <c r="CG130" i="66"/>
  <c r="CG154" i="66"/>
  <c r="CG161" i="66"/>
  <c r="CG108" i="66"/>
  <c r="CG120" i="66"/>
  <c r="CG129" i="66"/>
  <c r="CG135" i="66"/>
  <c r="CG160" i="66"/>
  <c r="CG112" i="66"/>
  <c r="CG123" i="66"/>
  <c r="CG136" i="66"/>
  <c r="CG142" i="66"/>
  <c r="CG155" i="66"/>
  <c r="CG106" i="66"/>
  <c r="CG127" i="66"/>
  <c r="CG134" i="66"/>
  <c r="CG147" i="66"/>
  <c r="CG159" i="66"/>
  <c r="CQ163" i="66"/>
  <c r="CQ108" i="66"/>
  <c r="CQ132" i="66"/>
  <c r="CQ123" i="66"/>
  <c r="CQ137" i="66"/>
  <c r="CQ147" i="66"/>
  <c r="CQ150" i="66"/>
  <c r="CQ149" i="66"/>
  <c r="CQ106" i="66"/>
  <c r="CR109" i="66"/>
  <c r="CR122" i="66"/>
  <c r="CR137" i="66"/>
  <c r="CR146" i="66"/>
  <c r="CR156" i="66"/>
  <c r="CR140" i="66"/>
  <c r="CR106" i="66"/>
  <c r="CR131" i="66"/>
  <c r="CR143" i="66"/>
  <c r="CR150" i="66"/>
  <c r="CR162" i="66"/>
  <c r="CR117" i="66"/>
  <c r="CR123" i="66"/>
  <c r="CR142" i="66"/>
  <c r="CR161" i="66"/>
  <c r="CR155" i="66"/>
  <c r="CR118" i="66"/>
  <c r="CR125" i="66"/>
  <c r="CR147" i="66"/>
  <c r="CR141" i="66"/>
  <c r="CR157" i="66"/>
  <c r="CR104" i="66"/>
  <c r="CR121" i="66"/>
  <c r="CR130" i="66"/>
  <c r="CR153" i="66"/>
  <c r="CR148" i="66"/>
  <c r="CR163" i="66"/>
  <c r="CR144" i="66"/>
  <c r="CR110" i="66"/>
  <c r="CR120" i="66"/>
  <c r="CR129" i="66"/>
  <c r="CR134" i="66"/>
  <c r="CR154" i="66"/>
  <c r="CR108" i="66"/>
  <c r="CR115" i="66"/>
  <c r="CR124" i="66"/>
  <c r="CR136" i="66"/>
  <c r="CR160" i="66"/>
  <c r="CR164" i="66"/>
  <c r="CR107" i="66"/>
  <c r="CR126" i="66"/>
  <c r="CR135" i="66"/>
  <c r="CR128" i="66"/>
  <c r="CR152" i="66"/>
  <c r="CR111" i="66"/>
  <c r="CR119" i="66"/>
  <c r="CR133" i="66"/>
  <c r="CR145" i="66"/>
  <c r="CR159" i="66"/>
  <c r="CR127" i="66"/>
  <c r="CR116" i="66"/>
  <c r="CR113" i="66"/>
  <c r="CR139" i="66"/>
  <c r="CR151" i="66"/>
  <c r="CR149" i="66"/>
  <c r="CR105" i="66"/>
  <c r="CR112" i="66"/>
  <c r="CR114" i="66"/>
  <c r="CR138" i="66"/>
  <c r="CR132" i="66"/>
  <c r="CR158" i="66"/>
  <c r="CQ127" i="66"/>
  <c r="O96" i="68"/>
  <c r="CQ125" i="66"/>
  <c r="CQ155" i="66"/>
  <c r="O93" i="68"/>
  <c r="CQ104" i="66"/>
  <c r="CQ138" i="66"/>
  <c r="CQ130" i="66"/>
  <c r="CQ145" i="66"/>
  <c r="CQ118" i="66"/>
  <c r="CQ121" i="66"/>
  <c r="CQ153" i="66"/>
  <c r="E96" i="68"/>
  <c r="CQ105" i="66"/>
  <c r="CQ133" i="66"/>
  <c r="CQ140" i="66"/>
  <c r="CQ161" i="66"/>
  <c r="E93" i="68"/>
  <c r="O97" i="68"/>
  <c r="CQ109" i="66"/>
  <c r="CQ115" i="66"/>
  <c r="CQ141" i="66"/>
  <c r="CQ162" i="66"/>
  <c r="CQ110" i="66"/>
  <c r="CQ154" i="66"/>
  <c r="CQ117" i="66"/>
  <c r="CQ112" i="66"/>
  <c r="CQ107" i="66"/>
  <c r="CQ143" i="66"/>
  <c r="CQ129" i="66"/>
  <c r="CQ131" i="66"/>
  <c r="CQ164" i="66"/>
  <c r="CQ146" i="66"/>
  <c r="CQ114" i="66"/>
  <c r="BY113" i="66"/>
  <c r="CI116" i="66"/>
  <c r="CF123" i="66"/>
  <c r="CN140" i="66"/>
  <c r="CV147" i="66"/>
  <c r="CD125" i="66"/>
  <c r="CA123" i="66"/>
  <c r="CT150" i="66"/>
  <c r="CU146" i="66"/>
  <c r="CO119" i="66"/>
  <c r="CE136" i="66"/>
  <c r="BZ160" i="66"/>
  <c r="CJ138" i="66"/>
  <c r="CV108" i="66"/>
  <c r="CV131" i="66"/>
  <c r="CV118" i="66"/>
  <c r="CV163" i="66"/>
  <c r="CV139" i="66"/>
  <c r="CK159" i="66"/>
  <c r="CK147" i="66"/>
  <c r="CK126" i="66"/>
  <c r="CK112" i="66"/>
  <c r="CK110" i="66"/>
  <c r="CP127" i="66"/>
  <c r="CP112" i="66"/>
  <c r="CP113" i="66"/>
  <c r="CP104" i="66"/>
  <c r="CP163" i="66"/>
  <c r="CJ140" i="66"/>
  <c r="CJ145" i="66"/>
  <c r="CJ133" i="66"/>
  <c r="CJ141" i="66"/>
  <c r="CJ118" i="66"/>
  <c r="CA151" i="66"/>
  <c r="CA108" i="66"/>
  <c r="CA150" i="66"/>
  <c r="CF135" i="66"/>
  <c r="CF137" i="66"/>
  <c r="CO128" i="66"/>
  <c r="BZ136" i="66"/>
  <c r="CT146" i="66"/>
  <c r="BY120" i="66"/>
  <c r="CE14" i="66"/>
  <c r="CE135" i="66"/>
  <c r="CE146" i="66"/>
  <c r="CE164" i="66"/>
  <c r="CE115" i="66"/>
  <c r="CE132" i="66"/>
  <c r="CE144" i="66"/>
  <c r="CE148" i="66"/>
  <c r="CE111" i="66"/>
  <c r="CE127" i="66"/>
  <c r="CE143" i="66"/>
  <c r="CE147" i="66"/>
  <c r="CE106" i="66"/>
  <c r="CE117" i="66"/>
  <c r="CE138" i="66"/>
  <c r="CE154" i="66"/>
  <c r="CE112" i="66"/>
  <c r="CE119" i="66"/>
  <c r="CE133" i="66"/>
  <c r="CE155" i="66"/>
  <c r="CE161" i="66"/>
  <c r="CE108" i="66"/>
  <c r="CE128" i="66"/>
  <c r="CE150" i="66"/>
  <c r="CE163" i="66"/>
  <c r="CE162" i="66"/>
  <c r="CE123" i="66"/>
  <c r="CE152" i="66"/>
  <c r="CE145" i="66"/>
  <c r="CE124" i="66"/>
  <c r="CE110" i="66"/>
  <c r="CE118" i="66"/>
  <c r="CE158" i="66"/>
  <c r="CE116" i="66"/>
  <c r="CE105" i="66"/>
  <c r="CE121" i="66"/>
  <c r="CE159" i="66"/>
  <c r="CE104" i="66"/>
  <c r="CE134" i="66"/>
  <c r="CE137" i="66"/>
  <c r="CE160" i="66"/>
  <c r="CE109" i="66"/>
  <c r="CE107" i="66"/>
  <c r="CE125" i="66"/>
  <c r="CE149" i="66"/>
  <c r="CE151" i="66"/>
  <c r="CE156" i="66"/>
  <c r="CE113" i="66"/>
  <c r="CE120" i="66"/>
  <c r="CE131" i="66"/>
  <c r="CE157" i="66"/>
  <c r="CE153" i="66"/>
  <c r="CE130" i="66"/>
  <c r="CE129" i="66"/>
  <c r="CE140" i="66"/>
  <c r="CE142" i="66"/>
  <c r="CE114" i="66"/>
  <c r="CV112" i="66"/>
  <c r="CV109" i="66"/>
  <c r="CV133" i="66"/>
  <c r="CV144" i="66"/>
  <c r="CV127" i="66"/>
  <c r="CK141" i="66"/>
  <c r="CK142" i="66"/>
  <c r="CK104" i="66"/>
  <c r="CK111" i="66"/>
  <c r="CK140" i="66"/>
  <c r="CP116" i="66"/>
  <c r="CP108" i="66"/>
  <c r="CP140" i="66"/>
  <c r="CP153" i="66"/>
  <c r="CP146" i="66"/>
  <c r="CJ146" i="66"/>
  <c r="CJ137" i="66"/>
  <c r="CJ122" i="66"/>
  <c r="CJ129" i="66"/>
  <c r="CJ115" i="66"/>
  <c r="CA139" i="66"/>
  <c r="CA153" i="66"/>
  <c r="CA144" i="66"/>
  <c r="CF120" i="66"/>
  <c r="CF115" i="66"/>
  <c r="CO107" i="66"/>
  <c r="CE126" i="66"/>
  <c r="CT125" i="66"/>
  <c r="BY130" i="66"/>
  <c r="G10" i="68"/>
  <c r="BZ114" i="66"/>
  <c r="BZ121" i="66"/>
  <c r="BZ135" i="66"/>
  <c r="BZ139" i="66"/>
  <c r="BZ151" i="66"/>
  <c r="BZ125" i="66"/>
  <c r="BZ129" i="66"/>
  <c r="BZ134" i="66"/>
  <c r="BZ141" i="66"/>
  <c r="BZ152" i="66"/>
  <c r="BZ147" i="66"/>
  <c r="BZ128" i="66"/>
  <c r="BZ159" i="66"/>
  <c r="BZ158" i="66"/>
  <c r="BZ111" i="66"/>
  <c r="BZ156" i="66"/>
  <c r="BZ148" i="66"/>
  <c r="BZ105" i="66"/>
  <c r="BZ133" i="66"/>
  <c r="BZ127" i="66"/>
  <c r="BZ157" i="66"/>
  <c r="BZ146" i="66"/>
  <c r="BZ116" i="66"/>
  <c r="BZ112" i="66"/>
  <c r="BZ137" i="66"/>
  <c r="BZ104" i="66"/>
  <c r="BZ108" i="66"/>
  <c r="BZ126" i="66"/>
  <c r="BZ119" i="66"/>
  <c r="BZ142" i="66"/>
  <c r="BZ124" i="66"/>
  <c r="BZ117" i="66"/>
  <c r="BZ115" i="66"/>
  <c r="BZ122" i="66"/>
  <c r="BZ138" i="66"/>
  <c r="BZ155" i="66"/>
  <c r="BZ140" i="66"/>
  <c r="BZ153" i="66"/>
  <c r="BZ132" i="66"/>
  <c r="BZ149" i="66"/>
  <c r="BZ164" i="66"/>
  <c r="BZ150" i="66"/>
  <c r="BZ161" i="66"/>
  <c r="BZ154" i="66"/>
  <c r="BZ163" i="66"/>
  <c r="BZ107" i="66"/>
  <c r="BZ106" i="66"/>
  <c r="BZ113" i="66"/>
  <c r="BZ143" i="66"/>
  <c r="BZ110" i="66"/>
  <c r="BZ120" i="66"/>
  <c r="BZ118" i="66"/>
  <c r="BZ144" i="66"/>
  <c r="CV161" i="66"/>
  <c r="CV160" i="66"/>
  <c r="CV156" i="66"/>
  <c r="CV132" i="66"/>
  <c r="CV124" i="66"/>
  <c r="CK124" i="66"/>
  <c r="CK130" i="66"/>
  <c r="CK161" i="66"/>
  <c r="CK118" i="66"/>
  <c r="CK150" i="66"/>
  <c r="CP106" i="66"/>
  <c r="CP157" i="66"/>
  <c r="CP156" i="66"/>
  <c r="CP148" i="66"/>
  <c r="CP133" i="66"/>
  <c r="CJ136" i="66"/>
  <c r="CJ119" i="66"/>
  <c r="CJ107" i="66"/>
  <c r="CJ112" i="66"/>
  <c r="CA124" i="66"/>
  <c r="CA106" i="66"/>
  <c r="CA114" i="66"/>
  <c r="CF147" i="66"/>
  <c r="CF125" i="66"/>
  <c r="CO112" i="66"/>
  <c r="BZ123" i="66"/>
  <c r="CU125" i="66"/>
  <c r="CE122" i="66"/>
  <c r="CT139" i="66"/>
  <c r="CI143" i="66"/>
  <c r="CJ8" i="66"/>
  <c r="CJ114" i="66"/>
  <c r="CV159" i="66"/>
  <c r="CV150" i="66"/>
  <c r="CV154" i="66"/>
  <c r="CV121" i="66"/>
  <c r="CV105" i="66"/>
  <c r="CK113" i="66"/>
  <c r="CK105" i="66"/>
  <c r="CK163" i="66"/>
  <c r="CK154" i="66"/>
  <c r="CK131" i="66"/>
  <c r="CP158" i="66"/>
  <c r="CP160" i="66"/>
  <c r="CP159" i="66"/>
  <c r="CP143" i="66"/>
  <c r="CP123" i="66"/>
  <c r="CJ121" i="66"/>
  <c r="CJ105" i="66"/>
  <c r="CJ160" i="66"/>
  <c r="CJ152" i="66"/>
  <c r="CJ147" i="66"/>
  <c r="CA146" i="66"/>
  <c r="CA143" i="66"/>
  <c r="CA162" i="66"/>
  <c r="CF121" i="66"/>
  <c r="CF114" i="66"/>
  <c r="CO151" i="66"/>
  <c r="BZ130" i="66"/>
  <c r="CU136" i="66"/>
  <c r="CE141" i="66"/>
  <c r="CT157" i="66"/>
  <c r="CI136" i="66"/>
  <c r="CV141" i="66"/>
  <c r="CV142" i="66"/>
  <c r="CV143" i="66"/>
  <c r="CV110" i="66"/>
  <c r="CV164" i="66"/>
  <c r="CK108" i="66"/>
  <c r="CK107" i="66"/>
  <c r="CK155" i="66"/>
  <c r="CK145" i="66"/>
  <c r="CK117" i="66"/>
  <c r="CP132" i="66"/>
  <c r="CP138" i="66"/>
  <c r="CP139" i="66"/>
  <c r="CP142" i="66"/>
  <c r="CP126" i="66"/>
  <c r="CP115" i="66"/>
  <c r="CJ110" i="66"/>
  <c r="CJ164" i="66"/>
  <c r="CJ134" i="66"/>
  <c r="CJ153" i="66"/>
  <c r="CJ130" i="66"/>
  <c r="CA141" i="66"/>
  <c r="CA122" i="66"/>
  <c r="CA116" i="66"/>
  <c r="CF141" i="66"/>
  <c r="CF128" i="66"/>
  <c r="CO144" i="66"/>
  <c r="BZ131" i="66"/>
  <c r="CU131" i="66"/>
  <c r="CE139" i="66"/>
  <c r="CI123" i="66"/>
  <c r="F9" i="68"/>
  <c r="BY104" i="66"/>
  <c r="BY109" i="66"/>
  <c r="BY107" i="66"/>
  <c r="BY125" i="66"/>
  <c r="BY149" i="66"/>
  <c r="BY112" i="66"/>
  <c r="BY132" i="66"/>
  <c r="BY123" i="66"/>
  <c r="BY118" i="66"/>
  <c r="BY138" i="66"/>
  <c r="BY151" i="66"/>
  <c r="BY121" i="66"/>
  <c r="BY133" i="66"/>
  <c r="BY129" i="66"/>
  <c r="BY128" i="66"/>
  <c r="BY146" i="66"/>
  <c r="BY143" i="66"/>
  <c r="BY139" i="66"/>
  <c r="BY142" i="66"/>
  <c r="BY141" i="66"/>
  <c r="BY135" i="66"/>
  <c r="BY148" i="66"/>
  <c r="BY162" i="66"/>
  <c r="BY159" i="66"/>
  <c r="BY158" i="66"/>
  <c r="BY105" i="66"/>
  <c r="BY157" i="66"/>
  <c r="BY115" i="66"/>
  <c r="BY161" i="66"/>
  <c r="BY106" i="66"/>
  <c r="BY114" i="66"/>
  <c r="BY154" i="66"/>
  <c r="BY111" i="66"/>
  <c r="BY108" i="66"/>
  <c r="BY119" i="66"/>
  <c r="BY144" i="66"/>
  <c r="BY126" i="66"/>
  <c r="BY136" i="66"/>
  <c r="BY122" i="66"/>
  <c r="BY145" i="66"/>
  <c r="BY147" i="66"/>
  <c r="BY131" i="66"/>
  <c r="BY153" i="66"/>
  <c r="BY152" i="66"/>
  <c r="BY164" i="66"/>
  <c r="BY110" i="66"/>
  <c r="BY160" i="66"/>
  <c r="BY156" i="66"/>
  <c r="BY140" i="66"/>
  <c r="BY137" i="66"/>
  <c r="BY117" i="66"/>
  <c r="BY163" i="66"/>
  <c r="BY155" i="66"/>
  <c r="BY127" i="66"/>
  <c r="BY116" i="66"/>
  <c r="BY124" i="66"/>
  <c r="CV129" i="66"/>
  <c r="CV120" i="66"/>
  <c r="CV126" i="66"/>
  <c r="CV158" i="66"/>
  <c r="CV138" i="66"/>
  <c r="CK162" i="66"/>
  <c r="CK160" i="66"/>
  <c r="CK137" i="66"/>
  <c r="CK138" i="66"/>
  <c r="CK116" i="66"/>
  <c r="CP147" i="66"/>
  <c r="CP128" i="66"/>
  <c r="CP141" i="66"/>
  <c r="CP125" i="66"/>
  <c r="CP114" i="66"/>
  <c r="CJ156" i="66"/>
  <c r="CJ139" i="66"/>
  <c r="CJ151" i="66"/>
  <c r="CJ135" i="66"/>
  <c r="CJ125" i="66"/>
  <c r="CA140" i="66"/>
  <c r="CA155" i="66"/>
  <c r="CA156" i="66"/>
  <c r="CF130" i="66"/>
  <c r="CO131" i="66"/>
  <c r="CU150" i="66"/>
  <c r="CN138" i="66"/>
  <c r="CI115" i="66"/>
  <c r="CI118" i="66"/>
  <c r="CI119" i="66"/>
  <c r="CI148" i="66"/>
  <c r="CI131" i="66"/>
  <c r="CI128" i="66"/>
  <c r="CI132" i="66"/>
  <c r="CI138" i="66"/>
  <c r="CI162" i="66"/>
  <c r="CI152" i="66"/>
  <c r="CI144" i="66"/>
  <c r="CI137" i="66"/>
  <c r="CI145" i="66"/>
  <c r="CI140" i="66"/>
  <c r="CI109" i="66"/>
  <c r="CI158" i="66"/>
  <c r="CI157" i="66"/>
  <c r="CI151" i="66"/>
  <c r="CI108" i="66"/>
  <c r="CI161" i="66"/>
  <c r="CI160" i="66"/>
  <c r="CI127" i="66"/>
  <c r="CI142" i="66"/>
  <c r="CI125" i="66"/>
  <c r="CI122" i="66"/>
  <c r="CI117" i="66"/>
  <c r="CI112" i="66"/>
  <c r="CI111" i="66"/>
  <c r="CI110" i="66"/>
  <c r="CI135" i="66"/>
  <c r="CI147" i="66"/>
  <c r="CI130" i="66"/>
  <c r="CI106" i="66"/>
  <c r="CI121" i="66"/>
  <c r="CI120" i="66"/>
  <c r="CI154" i="66"/>
  <c r="CI129" i="66"/>
  <c r="CI133" i="66"/>
  <c r="CI139" i="66"/>
  <c r="CI149" i="66"/>
  <c r="CI134" i="66"/>
  <c r="CI159" i="66"/>
  <c r="CI150" i="66"/>
  <c r="CI163" i="66"/>
  <c r="CI156" i="66"/>
  <c r="CI113" i="66"/>
  <c r="CI153" i="66"/>
  <c r="CI164" i="66"/>
  <c r="CI155" i="66"/>
  <c r="CI126" i="66"/>
  <c r="CI124" i="66"/>
  <c r="CI107" i="66"/>
  <c r="CI105" i="66"/>
  <c r="CI104" i="66"/>
  <c r="CI114" i="66"/>
  <c r="CI141" i="66"/>
  <c r="CF105" i="66"/>
  <c r="CF133" i="66"/>
  <c r="CF124" i="66"/>
  <c r="CF129" i="66"/>
  <c r="CF146" i="66"/>
  <c r="CF119" i="66"/>
  <c r="CF144" i="66"/>
  <c r="CF161" i="66"/>
  <c r="CF160" i="66"/>
  <c r="CF152" i="66"/>
  <c r="CF132" i="66"/>
  <c r="CF140" i="66"/>
  <c r="CF149" i="66"/>
  <c r="CF162" i="66"/>
  <c r="CF111" i="66"/>
  <c r="CF134" i="66"/>
  <c r="CF157" i="66"/>
  <c r="CF109" i="66"/>
  <c r="CF110" i="66"/>
  <c r="CF107" i="66"/>
  <c r="CF158" i="66"/>
  <c r="CF122" i="66"/>
  <c r="CF127" i="66"/>
  <c r="CF154" i="66"/>
  <c r="CF145" i="66"/>
  <c r="CF153" i="66"/>
  <c r="CF136" i="66"/>
  <c r="CF150" i="66"/>
  <c r="CF118" i="66"/>
  <c r="CF151" i="66"/>
  <c r="CF106" i="66"/>
  <c r="CF164" i="66"/>
  <c r="CF163" i="66"/>
  <c r="CF104" i="66"/>
  <c r="CF108" i="66"/>
  <c r="CF126" i="66"/>
  <c r="CV122" i="66"/>
  <c r="CV107" i="66"/>
  <c r="CV114" i="66"/>
  <c r="CV157" i="66"/>
  <c r="CV117" i="66"/>
  <c r="CK153" i="66"/>
  <c r="CK136" i="66"/>
  <c r="CK121" i="66"/>
  <c r="CK127" i="66"/>
  <c r="CK128" i="66"/>
  <c r="CP151" i="66"/>
  <c r="CP122" i="66"/>
  <c r="CP129" i="66"/>
  <c r="CP110" i="66"/>
  <c r="CP150" i="66"/>
  <c r="CJ163" i="66"/>
  <c r="CJ127" i="66"/>
  <c r="CJ128" i="66"/>
  <c r="CJ123" i="66"/>
  <c r="CJ162" i="66"/>
  <c r="CA120" i="66"/>
  <c r="CA149" i="66"/>
  <c r="CA129" i="66"/>
  <c r="CF117" i="66"/>
  <c r="CF148" i="66"/>
  <c r="CO156" i="66"/>
  <c r="CD152" i="66"/>
  <c r="CI146" i="66"/>
  <c r="P9" i="68"/>
  <c r="CN106" i="66"/>
  <c r="CN107" i="66"/>
  <c r="CN112" i="66"/>
  <c r="CN146" i="66"/>
  <c r="CN157" i="66"/>
  <c r="CN110" i="66"/>
  <c r="CN125" i="66"/>
  <c r="CN124" i="66"/>
  <c r="CN152" i="66"/>
  <c r="CN159" i="66"/>
  <c r="CN105" i="66"/>
  <c r="CN123" i="66"/>
  <c r="CN141" i="66"/>
  <c r="CN134" i="66"/>
  <c r="CN158" i="66"/>
  <c r="CN118" i="66"/>
  <c r="CN117" i="66"/>
  <c r="CN137" i="66"/>
  <c r="CN148" i="66"/>
  <c r="CN153" i="66"/>
  <c r="CN145" i="66"/>
  <c r="CN130" i="66"/>
  <c r="CN149" i="66"/>
  <c r="CN161" i="66"/>
  <c r="CN160" i="66"/>
  <c r="CN115" i="66"/>
  <c r="CN136" i="66"/>
  <c r="CN162" i="66"/>
  <c r="CN126" i="66"/>
  <c r="CN108" i="66"/>
  <c r="CN132" i="66"/>
  <c r="CN142" i="66"/>
  <c r="CN163" i="66"/>
  <c r="CN113" i="66"/>
  <c r="CN129" i="66"/>
  <c r="CN133" i="66"/>
  <c r="CN120" i="66"/>
  <c r="CN121" i="66"/>
  <c r="CN119" i="66"/>
  <c r="CN144" i="66"/>
  <c r="CN164" i="66"/>
  <c r="CN128" i="66"/>
  <c r="CN135" i="66"/>
  <c r="CN147" i="66"/>
  <c r="CN154" i="66"/>
  <c r="CN111" i="66"/>
  <c r="CN143" i="66"/>
  <c r="CN155" i="66"/>
  <c r="CN116" i="66"/>
  <c r="CN114" i="66"/>
  <c r="CN131" i="66"/>
  <c r="CN156" i="66"/>
  <c r="CN150" i="66"/>
  <c r="CN151" i="66"/>
  <c r="CN127" i="66"/>
  <c r="CN139" i="66"/>
  <c r="CV134" i="66"/>
  <c r="CV113" i="66"/>
  <c r="CV146" i="66"/>
  <c r="CV149" i="66"/>
  <c r="CV104" i="66"/>
  <c r="CK152" i="66"/>
  <c r="CK132" i="66"/>
  <c r="CK114" i="66"/>
  <c r="CK115" i="66"/>
  <c r="CK164" i="66"/>
  <c r="CP130" i="66"/>
  <c r="CP107" i="66"/>
  <c r="CP118" i="66"/>
  <c r="CP111" i="66"/>
  <c r="CP149" i="66"/>
  <c r="CJ149" i="66"/>
  <c r="CJ113" i="66"/>
  <c r="CJ116" i="66"/>
  <c r="CJ109" i="66"/>
  <c r="CJ154" i="66"/>
  <c r="CA107" i="66"/>
  <c r="CA148" i="66"/>
  <c r="CF142" i="66"/>
  <c r="CF138" i="66"/>
  <c r="CO142" i="66"/>
  <c r="CN122" i="66"/>
  <c r="CD151" i="66"/>
  <c r="CD121" i="66"/>
  <c r="CD149" i="66"/>
  <c r="CD156" i="66"/>
  <c r="CD131" i="66"/>
  <c r="CD164" i="66"/>
  <c r="CD134" i="66"/>
  <c r="CD150" i="66"/>
  <c r="CD118" i="66"/>
  <c r="CD142" i="66"/>
  <c r="CD141" i="66"/>
  <c r="CD157" i="66"/>
  <c r="CD158" i="66"/>
  <c r="CD120" i="66"/>
  <c r="CD159" i="66"/>
  <c r="CD106" i="66"/>
  <c r="CD111" i="66"/>
  <c r="CD109" i="66"/>
  <c r="CD143" i="66"/>
  <c r="CD160" i="66"/>
  <c r="CD116" i="66"/>
  <c r="CD124" i="66"/>
  <c r="CD123" i="66"/>
  <c r="CD162" i="66"/>
  <c r="CD113" i="66"/>
  <c r="CD110" i="66"/>
  <c r="CD139" i="66"/>
  <c r="CD132" i="66"/>
  <c r="CD128" i="66"/>
  <c r="CD129" i="66"/>
  <c r="CD140" i="66"/>
  <c r="CD138" i="66"/>
  <c r="CD155" i="66"/>
  <c r="CD112" i="66"/>
  <c r="CD135" i="66"/>
  <c r="CD148" i="66"/>
  <c r="CD122" i="66"/>
  <c r="CD114" i="66"/>
  <c r="CD136" i="66"/>
  <c r="CD146" i="66"/>
  <c r="CD107" i="66"/>
  <c r="CD108" i="66"/>
  <c r="CD115" i="66"/>
  <c r="CD126" i="66"/>
  <c r="CD154" i="66"/>
  <c r="CD161" i="66"/>
  <c r="CD119" i="66"/>
  <c r="CD105" i="66"/>
  <c r="CD127" i="66"/>
  <c r="CD137" i="66"/>
  <c r="CD147" i="66"/>
  <c r="CD133" i="66"/>
  <c r="CD117" i="66"/>
  <c r="CD130" i="66"/>
  <c r="CD144" i="66"/>
  <c r="CD104" i="66"/>
  <c r="CA164" i="66"/>
  <c r="CA163" i="66"/>
  <c r="CA109" i="66"/>
  <c r="CA134" i="66"/>
  <c r="CA117" i="66"/>
  <c r="CA119" i="66"/>
  <c r="CA130" i="66"/>
  <c r="CA142" i="66"/>
  <c r="CA115" i="66"/>
  <c r="CA128" i="66"/>
  <c r="CA131" i="66"/>
  <c r="CA133" i="66"/>
  <c r="CA159" i="66"/>
  <c r="CA145" i="66"/>
  <c r="CA158" i="66"/>
  <c r="CA105" i="66"/>
  <c r="CA104" i="66"/>
  <c r="CA136" i="66"/>
  <c r="CA126" i="66"/>
  <c r="CA132" i="66"/>
  <c r="CA125" i="66"/>
  <c r="CA160" i="66"/>
  <c r="CA113" i="66"/>
  <c r="CA138" i="66"/>
  <c r="CA135" i="66"/>
  <c r="CA154" i="66"/>
  <c r="CA112" i="66"/>
  <c r="CA110" i="66"/>
  <c r="CV155" i="66"/>
  <c r="CV152" i="66"/>
  <c r="CV162" i="66"/>
  <c r="CV148" i="66"/>
  <c r="CV130" i="66"/>
  <c r="CV106" i="66"/>
  <c r="CK129" i="66"/>
  <c r="CK123" i="66"/>
  <c r="CK158" i="66"/>
  <c r="CK151" i="66"/>
  <c r="CK144" i="66"/>
  <c r="CP119" i="66"/>
  <c r="CP161" i="66"/>
  <c r="CP162" i="66"/>
  <c r="CP155" i="66"/>
  <c r="CP137" i="66"/>
  <c r="CJ143" i="66"/>
  <c r="CJ106" i="66"/>
  <c r="CJ108" i="66"/>
  <c r="CJ161" i="66"/>
  <c r="CJ120" i="66"/>
  <c r="CA152" i="66"/>
  <c r="CA111" i="66"/>
  <c r="CF112" i="66"/>
  <c r="CF113" i="66"/>
  <c r="CN109" i="66"/>
  <c r="CD153" i="66"/>
  <c r="CV151" i="66"/>
  <c r="CV140" i="66"/>
  <c r="CV145" i="66"/>
  <c r="CV137" i="66"/>
  <c r="CV116" i="66"/>
  <c r="CK120" i="66"/>
  <c r="CK148" i="66"/>
  <c r="CK157" i="66"/>
  <c r="CK139" i="66"/>
  <c r="CK134" i="66"/>
  <c r="CP105" i="66"/>
  <c r="CP152" i="66"/>
  <c r="CP144" i="66"/>
  <c r="CP154" i="66"/>
  <c r="CP124" i="66"/>
  <c r="CJ124" i="66"/>
  <c r="CJ142" i="66"/>
  <c r="CJ148" i="66"/>
  <c r="CJ150" i="66"/>
  <c r="CJ117" i="66"/>
  <c r="CA127" i="66"/>
  <c r="CA161" i="66"/>
  <c r="CF159" i="66"/>
  <c r="CF156" i="66"/>
  <c r="CF116" i="66"/>
  <c r="BZ109" i="66"/>
  <c r="CN104" i="66"/>
  <c r="CD163" i="66"/>
  <c r="CT152" i="66"/>
  <c r="CT155" i="66"/>
  <c r="CT156" i="66"/>
  <c r="CT124" i="66"/>
  <c r="CT133" i="66"/>
  <c r="CT159" i="66"/>
  <c r="CT163" i="66"/>
  <c r="CT113" i="66"/>
  <c r="CT140" i="66"/>
  <c r="CT147" i="66"/>
  <c r="CT111" i="66"/>
  <c r="CT110" i="66"/>
  <c r="CT121" i="66"/>
  <c r="CT136" i="66"/>
  <c r="CT158" i="66"/>
  <c r="CT118" i="66"/>
  <c r="CT105" i="66"/>
  <c r="CT120" i="66"/>
  <c r="CT141" i="66"/>
  <c r="CT161" i="66"/>
  <c r="CT122" i="66"/>
  <c r="CT132" i="66"/>
  <c r="CT115" i="66"/>
  <c r="CT128" i="66"/>
  <c r="CT144" i="66"/>
  <c r="CT153" i="66"/>
  <c r="CT145" i="66"/>
  <c r="CT126" i="66"/>
  <c r="CT130" i="66"/>
  <c r="CT162" i="66"/>
  <c r="CT107" i="66"/>
  <c r="CT143" i="66"/>
  <c r="CT149" i="66"/>
  <c r="CT151" i="66"/>
  <c r="CT112" i="66"/>
  <c r="CT119" i="66"/>
  <c r="CT106" i="66"/>
  <c r="CT164" i="66"/>
  <c r="CT109" i="66"/>
  <c r="CT134" i="66"/>
  <c r="CT142" i="66"/>
  <c r="CT114" i="66"/>
  <c r="CT104" i="66"/>
  <c r="CT123" i="66"/>
  <c r="CT148" i="66"/>
  <c r="CT160" i="66"/>
  <c r="CT131" i="66"/>
  <c r="CT117" i="66"/>
  <c r="CT135" i="66"/>
  <c r="CT154" i="66"/>
  <c r="CT108" i="66"/>
  <c r="CT127" i="66"/>
  <c r="CT137" i="66"/>
  <c r="CT138" i="66"/>
  <c r="CT116" i="66"/>
  <c r="CT129" i="66"/>
  <c r="CU12" i="66"/>
  <c r="CU112" i="66"/>
  <c r="CU119" i="66"/>
  <c r="CU120" i="66"/>
  <c r="CU115" i="66"/>
  <c r="CU108" i="66"/>
  <c r="CU128" i="66"/>
  <c r="CU129" i="66"/>
  <c r="CU138" i="66"/>
  <c r="CU126" i="66"/>
  <c r="CU124" i="66"/>
  <c r="CU133" i="66"/>
  <c r="CU139" i="66"/>
  <c r="CU144" i="66"/>
  <c r="CU135" i="66"/>
  <c r="CU134" i="66"/>
  <c r="CU158" i="66"/>
  <c r="CU157" i="66"/>
  <c r="CU151" i="66"/>
  <c r="CU145" i="66"/>
  <c r="CU153" i="66"/>
  <c r="CU107" i="66"/>
  <c r="CU105" i="66"/>
  <c r="CU123" i="66"/>
  <c r="CU140" i="66"/>
  <c r="CU152" i="66"/>
  <c r="CU160" i="66"/>
  <c r="CU121" i="66"/>
  <c r="CU116" i="66"/>
  <c r="CU104" i="66"/>
  <c r="CU114" i="66"/>
  <c r="CU137" i="66"/>
  <c r="CU130" i="66"/>
  <c r="CU132" i="66"/>
  <c r="CU118" i="66"/>
  <c r="CU122" i="66"/>
  <c r="CU117" i="66"/>
  <c r="CU155" i="66"/>
  <c r="CU164" i="66"/>
  <c r="CU149" i="66"/>
  <c r="CU148" i="66"/>
  <c r="CU141" i="66"/>
  <c r="CU159" i="66"/>
  <c r="CU142" i="66"/>
  <c r="CU163" i="66"/>
  <c r="CU156" i="66"/>
  <c r="CU147" i="66"/>
  <c r="CU113" i="66"/>
  <c r="CU143" i="66"/>
  <c r="CU162" i="66"/>
  <c r="CU109" i="66"/>
  <c r="CU161" i="66"/>
  <c r="CU106" i="66"/>
  <c r="CU111" i="66"/>
  <c r="CU110" i="66"/>
  <c r="CU154" i="66"/>
  <c r="CU127" i="66"/>
  <c r="CV128" i="66"/>
  <c r="CV153" i="66"/>
  <c r="CV136" i="66"/>
  <c r="CV123" i="66"/>
  <c r="CV111" i="66"/>
  <c r="CK109" i="66"/>
  <c r="CK146" i="66"/>
  <c r="CK149" i="66"/>
  <c r="CK133" i="66"/>
  <c r="CK119" i="66"/>
  <c r="CP164" i="66"/>
  <c r="CP134" i="66"/>
  <c r="CP135" i="66"/>
  <c r="CP136" i="66"/>
  <c r="CP109" i="66"/>
  <c r="CJ111" i="66"/>
  <c r="CJ158" i="66"/>
  <c r="CJ155" i="66"/>
  <c r="CJ132" i="66"/>
  <c r="CJ104" i="66"/>
  <c r="CA147" i="66"/>
  <c r="CA118" i="66"/>
  <c r="CF139" i="66"/>
  <c r="CF143" i="66"/>
  <c r="BZ145" i="66"/>
  <c r="BY150" i="66"/>
  <c r="CD145" i="66"/>
  <c r="Q10" i="68"/>
  <c r="CO104" i="66"/>
  <c r="CO115" i="66"/>
  <c r="CO135" i="66"/>
  <c r="CO139" i="66"/>
  <c r="CO160" i="66"/>
  <c r="CO157" i="66"/>
  <c r="CO120" i="66"/>
  <c r="CO129" i="66"/>
  <c r="CO147" i="66"/>
  <c r="CO145" i="66"/>
  <c r="CO138" i="66"/>
  <c r="CO136" i="66"/>
  <c r="CO133" i="66"/>
  <c r="CO161" i="66"/>
  <c r="CO121" i="66"/>
  <c r="CO106" i="66"/>
  <c r="CO148" i="66"/>
  <c r="CO162" i="66"/>
  <c r="CO117" i="66"/>
  <c r="CO130" i="66"/>
  <c r="CO116" i="66"/>
  <c r="CO155" i="66"/>
  <c r="CO149" i="66"/>
  <c r="CO123" i="66"/>
  <c r="CO140" i="66"/>
  <c r="CO127" i="66"/>
  <c r="CO110" i="66"/>
  <c r="CO114" i="66"/>
  <c r="CO141" i="66"/>
  <c r="CO152" i="66"/>
  <c r="CO150" i="66"/>
  <c r="CO125" i="66"/>
  <c r="CO118" i="66"/>
  <c r="CO153" i="66"/>
  <c r="CO159" i="66"/>
  <c r="CO164" i="66"/>
  <c r="CO154" i="66"/>
  <c r="CO137" i="66"/>
  <c r="CO126" i="66"/>
  <c r="CO108" i="66"/>
  <c r="CO105" i="66"/>
  <c r="CO163" i="66"/>
  <c r="CO113" i="66"/>
  <c r="CO124" i="66"/>
  <c r="CO146" i="66"/>
  <c r="CO132" i="66"/>
  <c r="CO109" i="66"/>
  <c r="CO122" i="66"/>
  <c r="CO134" i="66"/>
  <c r="CO158" i="66"/>
  <c r="CO143" i="66"/>
  <c r="CV119" i="66"/>
  <c r="CV135" i="66"/>
  <c r="CV125" i="66"/>
  <c r="CV115" i="66"/>
  <c r="CK135" i="66"/>
  <c r="CK156" i="66"/>
  <c r="CK143" i="66"/>
  <c r="CK122" i="66"/>
  <c r="CK125" i="66"/>
  <c r="CK106" i="66"/>
  <c r="CP145" i="66"/>
  <c r="CP121" i="66"/>
  <c r="CP131" i="66"/>
  <c r="CP120" i="66"/>
  <c r="CP117" i="66"/>
  <c r="CJ126" i="66"/>
  <c r="CJ157" i="66"/>
  <c r="CJ144" i="66"/>
  <c r="CJ159" i="66"/>
  <c r="CJ131" i="66"/>
  <c r="CA137" i="66"/>
  <c r="CA121" i="66"/>
  <c r="CA157" i="66"/>
  <c r="CF155" i="66"/>
  <c r="CF131" i="66"/>
  <c r="CO111" i="66"/>
  <c r="BZ162" i="66"/>
  <c r="BY134" i="66"/>
  <c r="CK8" i="66"/>
  <c r="CI10" i="66"/>
  <c r="CO8" i="66"/>
  <c r="CV13" i="66"/>
  <c r="CV12" i="66"/>
  <c r="CE7" i="66"/>
  <c r="CF42" i="66"/>
  <c r="CV37" i="66"/>
  <c r="CV55" i="66"/>
  <c r="CF46" i="66"/>
  <c r="CK28" i="66"/>
  <c r="CE12" i="66"/>
  <c r="CV11" i="66"/>
  <c r="CE11" i="66"/>
  <c r="CE9" i="66"/>
  <c r="CE41" i="66"/>
  <c r="CJ15" i="66"/>
  <c r="CE8" i="66"/>
  <c r="CV78" i="66"/>
  <c r="P107" i="68"/>
  <c r="R107" i="68"/>
  <c r="F107" i="68"/>
  <c r="H107" i="68"/>
  <c r="CF70" i="66"/>
  <c r="CA65" i="66"/>
  <c r="CV103" i="66"/>
  <c r="BZ52" i="66"/>
  <c r="CK14" i="66"/>
  <c r="CO17" i="66"/>
  <c r="BZ13" i="66"/>
  <c r="CN31" i="66"/>
  <c r="CP64" i="66"/>
  <c r="CE29" i="66"/>
  <c r="CN63" i="66"/>
  <c r="CO38" i="66"/>
  <c r="CV23" i="66"/>
  <c r="CV57" i="66"/>
  <c r="CV93" i="66"/>
  <c r="CJ80" i="66"/>
  <c r="CK83" i="66"/>
  <c r="BZ10" i="66"/>
  <c r="CK9" i="66"/>
  <c r="CU74" i="66"/>
  <c r="CJ16" i="66"/>
  <c r="CE26" i="66"/>
  <c r="CE13" i="66"/>
  <c r="CO53" i="66"/>
  <c r="CA43" i="66"/>
  <c r="CO42" i="66"/>
  <c r="BZ94" i="66"/>
  <c r="CK44" i="66"/>
  <c r="CP9" i="66"/>
  <c r="CV77" i="66"/>
  <c r="CO9" i="66"/>
  <c r="CO69" i="66"/>
  <c r="CV17" i="66"/>
  <c r="BZ9" i="66"/>
  <c r="CJ18" i="66"/>
  <c r="CO84" i="66"/>
  <c r="CP22" i="66"/>
  <c r="CE71" i="66"/>
  <c r="CE59" i="66"/>
  <c r="CF8" i="66"/>
  <c r="CN7" i="66"/>
  <c r="BY15" i="66"/>
  <c r="CO92" i="66"/>
  <c r="CJ81" i="66"/>
  <c r="CO73" i="66"/>
  <c r="CJ12" i="66"/>
  <c r="CA86" i="66"/>
  <c r="CV27" i="66"/>
  <c r="CU71" i="66"/>
  <c r="CO101" i="66"/>
  <c r="CO7" i="66"/>
  <c r="CV18" i="66"/>
  <c r="CV62" i="66"/>
  <c r="CV25" i="66"/>
  <c r="BZ65" i="66"/>
  <c r="BZ59" i="66"/>
  <c r="CE35" i="66"/>
  <c r="CP7" i="66"/>
  <c r="CE77" i="66"/>
  <c r="CE38" i="66"/>
  <c r="N105" i="68"/>
  <c r="CQ102" i="66"/>
  <c r="O99" i="68"/>
  <c r="N97" i="68"/>
  <c r="CQ94" i="66"/>
  <c r="N103" i="68"/>
  <c r="CQ100" i="66"/>
  <c r="D10" i="68"/>
  <c r="O72" i="68"/>
  <c r="D71" i="68"/>
  <c r="CQ80" i="66"/>
  <c r="N83" i="68"/>
  <c r="E88" i="68"/>
  <c r="N107" i="68"/>
  <c r="CQ59" i="66"/>
  <c r="N62" i="68"/>
  <c r="P76" i="68"/>
  <c r="CN102" i="66"/>
  <c r="N70" i="68"/>
  <c r="CQ67" i="66"/>
  <c r="N73" i="68"/>
  <c r="CQ70" i="66"/>
  <c r="D69" i="68"/>
  <c r="BX6" i="66"/>
  <c r="BX5" i="66"/>
  <c r="E8" i="68"/>
  <c r="BX8" i="66"/>
  <c r="BX45" i="66"/>
  <c r="BX94" i="66"/>
  <c r="BX32" i="66"/>
  <c r="BX70" i="66"/>
  <c r="BX47" i="66"/>
  <c r="BX75" i="66"/>
  <c r="BX44" i="66"/>
  <c r="BX73" i="66"/>
  <c r="BX41" i="66"/>
  <c r="BX86" i="66"/>
  <c r="BX30" i="66"/>
  <c r="BX61" i="66"/>
  <c r="BX51" i="66"/>
  <c r="BX101" i="66"/>
  <c r="BX48" i="66"/>
  <c r="BX63" i="66"/>
  <c r="BX7" i="66"/>
  <c r="BX23" i="66"/>
  <c r="BX87" i="66"/>
  <c r="BX18" i="66"/>
  <c r="BX92" i="66"/>
  <c r="BX24" i="66"/>
  <c r="BX98" i="66"/>
  <c r="BX19" i="66"/>
  <c r="BX64" i="66"/>
  <c r="BX42" i="66"/>
  <c r="BX83" i="66"/>
  <c r="BX38" i="66"/>
  <c r="BX72" i="66"/>
  <c r="BX33" i="66"/>
  <c r="BX95" i="66"/>
  <c r="BX43" i="66"/>
  <c r="BX74" i="66"/>
  <c r="BX12" i="66"/>
  <c r="BX60" i="66"/>
  <c r="BX11" i="66"/>
  <c r="BX57" i="66"/>
  <c r="BX10" i="66"/>
  <c r="BX55" i="66"/>
  <c r="BX13" i="66"/>
  <c r="BX91" i="66"/>
  <c r="BX46" i="66"/>
  <c r="BX76" i="66"/>
  <c r="BX31" i="66"/>
  <c r="BX81" i="66"/>
  <c r="BX9" i="66"/>
  <c r="BX59" i="66"/>
  <c r="BX82" i="66"/>
  <c r="BX58" i="66"/>
  <c r="BX25" i="66"/>
  <c r="BX103" i="66"/>
  <c r="BX16" i="66"/>
  <c r="BX67" i="66"/>
  <c r="BX14" i="66"/>
  <c r="BX99" i="66"/>
  <c r="BX29" i="66"/>
  <c r="BX88" i="66"/>
  <c r="BX22" i="66"/>
  <c r="BX71" i="66"/>
  <c r="BX36" i="66"/>
  <c r="BX68" i="66"/>
  <c r="BX26" i="66"/>
  <c r="BX85" i="66"/>
  <c r="BX21" i="66"/>
  <c r="BX100" i="66"/>
  <c r="BX15" i="66"/>
  <c r="BX66" i="66"/>
  <c r="BX28" i="66"/>
  <c r="BX77" i="66"/>
  <c r="BX52" i="66"/>
  <c r="BX34" i="66"/>
  <c r="BX96" i="66"/>
  <c r="BX53" i="66"/>
  <c r="BX78" i="66"/>
  <c r="BX40" i="66"/>
  <c r="BX65" i="66"/>
  <c r="BX69" i="66"/>
  <c r="BX27" i="66"/>
  <c r="BX84" i="66"/>
  <c r="BX37" i="66"/>
  <c r="BX97" i="66"/>
  <c r="BX39" i="66"/>
  <c r="BX56" i="66"/>
  <c r="BX80" i="66"/>
  <c r="BX62" i="66"/>
  <c r="BX89" i="66"/>
  <c r="BX35" i="66"/>
  <c r="BX20" i="66"/>
  <c r="BX50" i="66"/>
  <c r="BX102" i="66"/>
  <c r="BX90" i="66"/>
  <c r="BX17" i="66"/>
  <c r="BX54" i="66"/>
  <c r="BX49" i="66"/>
  <c r="BX79" i="66"/>
  <c r="BX93" i="66"/>
  <c r="O81" i="68"/>
  <c r="CQ87" i="66"/>
  <c r="N90" i="68"/>
  <c r="D9" i="68"/>
  <c r="D76" i="68"/>
  <c r="CQ58" i="66"/>
  <c r="N61" i="68"/>
  <c r="D97" i="68"/>
  <c r="D60" i="68"/>
  <c r="D57" i="68"/>
  <c r="N106" i="68"/>
  <c r="CQ103" i="66"/>
  <c r="D72" i="68"/>
  <c r="CQ84" i="66"/>
  <c r="N87" i="68"/>
  <c r="D68" i="68"/>
  <c r="D73" i="68"/>
  <c r="O89" i="68"/>
  <c r="CC5" i="66"/>
  <c r="CC6" i="66"/>
  <c r="CC7" i="66"/>
  <c r="CC19" i="66"/>
  <c r="CC94" i="66"/>
  <c r="CC25" i="66"/>
  <c r="CC96" i="66"/>
  <c r="CC49" i="66"/>
  <c r="CC93" i="66"/>
  <c r="CC17" i="66"/>
  <c r="CC73" i="66"/>
  <c r="CC31" i="66"/>
  <c r="CC78" i="66"/>
  <c r="CC50" i="66"/>
  <c r="CC86" i="66"/>
  <c r="CC15" i="66"/>
  <c r="CC64" i="66"/>
  <c r="CC52" i="66"/>
  <c r="CC95" i="66"/>
  <c r="CC39" i="66"/>
  <c r="CC98" i="66"/>
  <c r="CC47" i="66"/>
  <c r="CC89" i="66"/>
  <c r="CC33" i="66"/>
  <c r="CC80" i="66"/>
  <c r="CC45" i="66"/>
  <c r="CC62" i="66"/>
  <c r="CC35" i="66"/>
  <c r="CC66" i="66"/>
  <c r="CC27" i="66"/>
  <c r="CC83" i="66"/>
  <c r="CC46" i="66"/>
  <c r="CC90" i="66"/>
  <c r="CC8" i="66"/>
  <c r="CC67" i="66"/>
  <c r="CC65" i="66"/>
  <c r="CC60" i="66"/>
  <c r="CC29" i="66"/>
  <c r="CC70" i="66"/>
  <c r="CC97" i="66"/>
  <c r="CC13" i="66"/>
  <c r="CC41" i="66"/>
  <c r="CC76" i="66"/>
  <c r="CC48" i="66"/>
  <c r="CC18" i="66"/>
  <c r="CC85" i="66"/>
  <c r="CC100" i="66"/>
  <c r="CC88" i="66"/>
  <c r="CC51" i="66"/>
  <c r="CC75" i="66"/>
  <c r="CC77" i="66"/>
  <c r="CC58" i="66"/>
  <c r="CC92" i="66"/>
  <c r="CC36" i="66"/>
  <c r="CC11" i="66"/>
  <c r="CC72" i="66"/>
  <c r="CC55" i="66"/>
  <c r="CC24" i="66"/>
  <c r="CC10" i="66"/>
  <c r="CC84" i="66"/>
  <c r="CC56" i="66"/>
  <c r="CC20" i="66"/>
  <c r="CC82" i="66"/>
  <c r="CC53" i="66"/>
  <c r="CC43" i="66"/>
  <c r="CC103" i="66"/>
  <c r="CC34" i="66"/>
  <c r="CC81" i="66"/>
  <c r="CC30" i="66"/>
  <c r="CC23" i="66"/>
  <c r="CC44" i="66"/>
  <c r="CC74" i="66"/>
  <c r="CC87" i="66"/>
  <c r="CC32" i="66"/>
  <c r="CC79" i="66"/>
  <c r="CC99" i="66"/>
  <c r="CC57" i="66"/>
  <c r="CC42" i="66"/>
  <c r="CC12" i="66"/>
  <c r="CC69" i="66"/>
  <c r="CC59" i="66"/>
  <c r="CC38" i="66"/>
  <c r="CC102" i="66"/>
  <c r="CC71" i="66"/>
  <c r="CC22" i="66"/>
  <c r="CC63" i="66"/>
  <c r="CC21" i="66"/>
  <c r="CC28" i="66"/>
  <c r="CC91" i="66"/>
  <c r="CC37" i="66"/>
  <c r="CC54" i="66"/>
  <c r="CC101" i="66"/>
  <c r="CC40" i="66"/>
  <c r="CC68" i="66"/>
  <c r="CC61" i="66"/>
  <c r="CC14" i="66"/>
  <c r="CC9" i="66"/>
  <c r="CC16" i="66"/>
  <c r="CC26" i="66"/>
  <c r="N76" i="68"/>
  <c r="CQ73" i="66"/>
  <c r="CR5" i="66"/>
  <c r="CR23" i="66"/>
  <c r="CR8" i="66"/>
  <c r="CR9" i="66"/>
  <c r="CR43" i="66"/>
  <c r="CR25" i="66"/>
  <c r="CR41" i="66"/>
  <c r="CR34" i="66"/>
  <c r="CR56" i="66"/>
  <c r="CR72" i="66"/>
  <c r="CR81" i="66"/>
  <c r="CR90" i="66"/>
  <c r="CR92" i="66"/>
  <c r="CR102" i="66"/>
  <c r="CR59" i="66"/>
  <c r="CR68" i="66"/>
  <c r="CR69" i="66"/>
  <c r="CR22" i="66"/>
  <c r="CR7" i="66"/>
  <c r="CR21" i="66"/>
  <c r="CR42" i="66"/>
  <c r="CR49" i="66"/>
  <c r="CR38" i="66"/>
  <c r="CR37" i="66"/>
  <c r="CR50" i="66"/>
  <c r="CR51" i="66"/>
  <c r="CR83" i="66"/>
  <c r="CR74" i="66"/>
  <c r="CR85" i="66"/>
  <c r="CR89" i="66"/>
  <c r="CR63" i="66"/>
  <c r="CR65" i="66"/>
  <c r="CR67" i="66"/>
  <c r="CR100" i="66"/>
  <c r="CR6" i="66"/>
  <c r="CR17" i="66"/>
  <c r="CR11" i="66"/>
  <c r="CR28" i="66"/>
  <c r="CR40" i="66"/>
  <c r="CR45" i="66"/>
  <c r="CR48" i="66"/>
  <c r="CR57" i="66"/>
  <c r="CR52" i="66"/>
  <c r="CR93" i="66"/>
  <c r="CR64" i="66"/>
  <c r="CR71" i="66"/>
  <c r="CR101" i="66"/>
  <c r="CR66" i="66"/>
  <c r="CR75" i="66"/>
  <c r="CR79" i="66"/>
  <c r="CR14" i="66"/>
  <c r="CR13" i="66"/>
  <c r="CR19" i="66"/>
  <c r="CR33" i="66"/>
  <c r="CR29" i="66"/>
  <c r="CR26" i="66"/>
  <c r="CR44" i="66"/>
  <c r="CR53" i="66"/>
  <c r="CR58" i="66"/>
  <c r="CR73" i="66"/>
  <c r="CR70" i="66"/>
  <c r="CR87" i="66"/>
  <c r="CR86" i="66"/>
  <c r="CR96" i="66"/>
  <c r="CR97" i="66"/>
  <c r="CR10" i="66"/>
  <c r="CR46" i="66"/>
  <c r="CR31" i="66"/>
  <c r="CR99" i="66"/>
  <c r="CR103" i="66"/>
  <c r="CR84" i="66"/>
  <c r="CR18" i="66"/>
  <c r="CR30" i="66"/>
  <c r="CR54" i="66"/>
  <c r="CR77" i="66"/>
  <c r="CR80" i="66"/>
  <c r="CR12" i="66"/>
  <c r="CR39" i="66"/>
  <c r="CR62" i="66"/>
  <c r="CR94" i="66"/>
  <c r="CR61" i="66"/>
  <c r="CR32" i="66"/>
  <c r="CR88" i="66"/>
  <c r="CR76" i="66"/>
  <c r="CR35" i="66"/>
  <c r="CR82" i="66"/>
  <c r="CR91" i="66"/>
  <c r="CR36" i="66"/>
  <c r="CR20" i="66"/>
  <c r="CR98" i="66"/>
  <c r="CR27" i="66"/>
  <c r="CR78" i="66"/>
  <c r="CR24" i="66"/>
  <c r="CR16" i="66"/>
  <c r="CR47" i="66"/>
  <c r="CR95" i="66"/>
  <c r="CR15" i="66"/>
  <c r="CR55" i="66"/>
  <c r="CR60" i="66"/>
  <c r="CQ53" i="66"/>
  <c r="N56" i="68"/>
  <c r="D84" i="68"/>
  <c r="O105" i="68"/>
  <c r="F79" i="68"/>
  <c r="N104" i="68"/>
  <c r="CQ101" i="66"/>
  <c r="O88" i="68"/>
  <c r="N79" i="68"/>
  <c r="CQ76" i="66"/>
  <c r="F76" i="68"/>
  <c r="O85" i="68"/>
  <c r="E95" i="68"/>
  <c r="N51" i="68"/>
  <c r="CQ48" i="66"/>
  <c r="N86" i="68"/>
  <c r="CQ83" i="66"/>
  <c r="CQ69" i="66"/>
  <c r="N72" i="68"/>
  <c r="D101" i="68"/>
  <c r="CQ68" i="66"/>
  <c r="N71" i="68"/>
  <c r="N82" i="68"/>
  <c r="CQ79" i="66"/>
  <c r="E75" i="68"/>
  <c r="D88" i="68"/>
  <c r="D83" i="68"/>
  <c r="CQ50" i="66"/>
  <c r="N53" i="68"/>
  <c r="CH6" i="66"/>
  <c r="CH5" i="66"/>
  <c r="CH8" i="66"/>
  <c r="CH7" i="66"/>
  <c r="CH49" i="66"/>
  <c r="CH86" i="66"/>
  <c r="CH50" i="66"/>
  <c r="CH62" i="66"/>
  <c r="CH39" i="66"/>
  <c r="CH84" i="66"/>
  <c r="CH46" i="66"/>
  <c r="CH67" i="66"/>
  <c r="CH41" i="66"/>
  <c r="CH78" i="66"/>
  <c r="CH29" i="66"/>
  <c r="CH96" i="66"/>
  <c r="CH43" i="66"/>
  <c r="CH69" i="66"/>
  <c r="CH25" i="66"/>
  <c r="CH74" i="66"/>
  <c r="CH37" i="66"/>
  <c r="CH77" i="66"/>
  <c r="CH32" i="66"/>
  <c r="CH100" i="66"/>
  <c r="CH52" i="66"/>
  <c r="CH94" i="66"/>
  <c r="CH13" i="66"/>
  <c r="CH53" i="66"/>
  <c r="CH81" i="66"/>
  <c r="CH54" i="66"/>
  <c r="CH61" i="66"/>
  <c r="CH56" i="66"/>
  <c r="CH85" i="66"/>
  <c r="CH59" i="66"/>
  <c r="CH11" i="66"/>
  <c r="CH80" i="66"/>
  <c r="CH60" i="66"/>
  <c r="CH47" i="66"/>
  <c r="CH22" i="66"/>
  <c r="CH87" i="66"/>
  <c r="CH92" i="66"/>
  <c r="CH35" i="66"/>
  <c r="CH24" i="66"/>
  <c r="CH76" i="66"/>
  <c r="CH63" i="66"/>
  <c r="CH44" i="66"/>
  <c r="CH65" i="66"/>
  <c r="CH102" i="66"/>
  <c r="CH16" i="66"/>
  <c r="CH40" i="66"/>
  <c r="CH10" i="66"/>
  <c r="CH64" i="66"/>
  <c r="CH95" i="66"/>
  <c r="CH23" i="66"/>
  <c r="CH20" i="66"/>
  <c r="CH70" i="66"/>
  <c r="CH15" i="66"/>
  <c r="CH103" i="66"/>
  <c r="CH55" i="66"/>
  <c r="CH19" i="66"/>
  <c r="CH98" i="66"/>
  <c r="CH82" i="66"/>
  <c r="CH30" i="66"/>
  <c r="CH9" i="66"/>
  <c r="CH93" i="66"/>
  <c r="CH57" i="66"/>
  <c r="CH45" i="66"/>
  <c r="CH33" i="66"/>
  <c r="CH91" i="66"/>
  <c r="CH101" i="66"/>
  <c r="CH26" i="66"/>
  <c r="CH48" i="66"/>
  <c r="CH68" i="66"/>
  <c r="CH27" i="66"/>
  <c r="CH34" i="66"/>
  <c r="CH75" i="66"/>
  <c r="CH51" i="66"/>
  <c r="CH72" i="66"/>
  <c r="CH42" i="66"/>
  <c r="CH58" i="66"/>
  <c r="CH38" i="66"/>
  <c r="CH12" i="66"/>
  <c r="CH79" i="66"/>
  <c r="CH66" i="66"/>
  <c r="CH36" i="66"/>
  <c r="CH31" i="66"/>
  <c r="CH88" i="66"/>
  <c r="CH71" i="66"/>
  <c r="CH18" i="66"/>
  <c r="CH89" i="66"/>
  <c r="CH28" i="66"/>
  <c r="CH73" i="66"/>
  <c r="CH90" i="66"/>
  <c r="CH17" i="66"/>
  <c r="CH14" i="66"/>
  <c r="CH99" i="66"/>
  <c r="CH21" i="66"/>
  <c r="CH97" i="66"/>
  <c r="CH83" i="66"/>
  <c r="D55" i="68"/>
  <c r="CB14" i="66"/>
  <c r="CB17" i="66"/>
  <c r="CB11" i="66"/>
  <c r="CB25" i="66"/>
  <c r="CB32" i="66"/>
  <c r="CB29" i="66"/>
  <c r="CB47" i="66"/>
  <c r="CB41" i="66"/>
  <c r="CB54" i="66"/>
  <c r="CB66" i="66"/>
  <c r="CB76" i="66"/>
  <c r="CB75" i="66"/>
  <c r="CB103" i="66"/>
  <c r="CB59" i="66"/>
  <c r="CB71" i="66"/>
  <c r="CB78" i="66"/>
  <c r="CB15" i="66"/>
  <c r="CB7" i="66"/>
  <c r="CB12" i="66"/>
  <c r="CB27" i="66"/>
  <c r="CB43" i="66"/>
  <c r="CB26" i="66"/>
  <c r="CB46" i="66"/>
  <c r="CB57" i="66"/>
  <c r="CB53" i="66"/>
  <c r="CB88" i="66"/>
  <c r="CB92" i="66"/>
  <c r="CB87" i="66"/>
  <c r="CB100" i="66"/>
  <c r="CB60" i="66"/>
  <c r="CB63" i="66"/>
  <c r="CB97" i="66"/>
  <c r="CB21" i="66"/>
  <c r="CB16" i="66"/>
  <c r="CB6" i="66"/>
  <c r="CB37" i="66"/>
  <c r="CB39" i="66"/>
  <c r="CB38" i="66"/>
  <c r="CB28" i="66"/>
  <c r="CB52" i="66"/>
  <c r="CB58" i="66"/>
  <c r="CB68" i="66"/>
  <c r="CB70" i="66"/>
  <c r="CB83" i="66"/>
  <c r="CB69" i="66"/>
  <c r="CB74" i="66"/>
  <c r="CB102" i="66"/>
  <c r="CB61" i="66"/>
  <c r="CB5" i="66"/>
  <c r="CB10" i="66"/>
  <c r="CB19" i="66"/>
  <c r="CB18" i="66"/>
  <c r="CB33" i="66"/>
  <c r="CB36" i="66"/>
  <c r="CB34" i="66"/>
  <c r="CB42" i="66"/>
  <c r="CB51" i="66"/>
  <c r="CB80" i="66"/>
  <c r="CB72" i="66"/>
  <c r="CB79" i="66"/>
  <c r="CB90" i="66"/>
  <c r="CB94" i="66"/>
  <c r="CB99" i="66"/>
  <c r="CB93" i="66"/>
  <c r="CB89" i="66"/>
  <c r="CB20" i="66"/>
  <c r="CB50" i="66"/>
  <c r="CB35" i="66"/>
  <c r="CB98" i="66"/>
  <c r="CB85" i="66"/>
  <c r="CB84" i="66"/>
  <c r="CB9" i="66"/>
  <c r="CB44" i="66"/>
  <c r="CB48" i="66"/>
  <c r="CB77" i="66"/>
  <c r="CB96" i="66"/>
  <c r="CB64" i="66"/>
  <c r="CB22" i="66"/>
  <c r="CB30" i="66"/>
  <c r="CB55" i="66"/>
  <c r="CB65" i="66"/>
  <c r="CB81" i="66"/>
  <c r="CB8" i="66"/>
  <c r="CB45" i="66"/>
  <c r="CB56" i="66"/>
  <c r="CB101" i="66"/>
  <c r="CB91" i="66"/>
  <c r="CB31" i="66"/>
  <c r="CB86" i="66"/>
  <c r="CB95" i="66"/>
  <c r="CB13" i="66"/>
  <c r="CB23" i="66"/>
  <c r="CB62" i="66"/>
  <c r="CB67" i="66"/>
  <c r="CB49" i="66"/>
  <c r="CB82" i="66"/>
  <c r="CB24" i="66"/>
  <c r="CB40" i="66"/>
  <c r="CB73" i="66"/>
  <c r="CQ91" i="66"/>
  <c r="N94" i="68"/>
  <c r="N81" i="68"/>
  <c r="CQ78" i="66"/>
  <c r="E80" i="68"/>
  <c r="E72" i="68"/>
  <c r="O92" i="68"/>
  <c r="D79" i="68"/>
  <c r="E85" i="68"/>
  <c r="D107" i="68"/>
  <c r="E81" i="68"/>
  <c r="CQ89" i="66"/>
  <c r="N92" i="68"/>
  <c r="D51" i="68"/>
  <c r="D98" i="68"/>
  <c r="D50" i="68"/>
  <c r="O86" i="68"/>
  <c r="CQ74" i="66"/>
  <c r="N77" i="68"/>
  <c r="D70" i="68"/>
  <c r="CQ64" i="66"/>
  <c r="N67" i="68"/>
  <c r="CQ6" i="66"/>
  <c r="N9" i="68"/>
  <c r="N91" i="68"/>
  <c r="CQ88" i="66"/>
  <c r="N68" i="68"/>
  <c r="CQ65" i="66"/>
  <c r="D105" i="68"/>
  <c r="E74" i="68"/>
  <c r="CS6" i="66"/>
  <c r="CS5" i="66"/>
  <c r="CS75" i="66"/>
  <c r="CS14" i="66"/>
  <c r="CS76" i="66"/>
  <c r="CS43" i="66"/>
  <c r="CS84" i="66"/>
  <c r="CS24" i="66"/>
  <c r="CS96" i="66"/>
  <c r="CS37" i="66"/>
  <c r="CS88" i="66"/>
  <c r="CS9" i="66"/>
  <c r="CS66" i="66"/>
  <c r="CS28" i="66"/>
  <c r="CS73" i="66"/>
  <c r="CS42" i="66"/>
  <c r="CS102" i="66"/>
  <c r="CS25" i="66"/>
  <c r="CS67" i="66"/>
  <c r="CS31" i="66"/>
  <c r="CS97" i="66"/>
  <c r="CS12" i="66"/>
  <c r="CS83" i="66"/>
  <c r="CS41" i="66"/>
  <c r="CS69" i="66"/>
  <c r="CS51" i="66"/>
  <c r="CS62" i="66"/>
  <c r="CS19" i="66"/>
  <c r="CS101" i="66"/>
  <c r="CS47" i="66"/>
  <c r="CS94" i="66"/>
  <c r="CS18" i="66"/>
  <c r="CS90" i="66"/>
  <c r="CS8" i="66"/>
  <c r="CS27" i="66"/>
  <c r="CS95" i="66"/>
  <c r="CS35" i="66"/>
  <c r="CS99" i="66"/>
  <c r="CS49" i="66"/>
  <c r="CS68" i="66"/>
  <c r="CS45" i="66"/>
  <c r="CS89" i="66"/>
  <c r="CS57" i="66"/>
  <c r="CS10" i="66"/>
  <c r="CS53" i="66"/>
  <c r="CS46" i="66"/>
  <c r="CS59" i="66"/>
  <c r="CS39" i="66"/>
  <c r="CS60" i="66"/>
  <c r="CS30" i="66"/>
  <c r="CS98" i="66"/>
  <c r="CS7" i="66"/>
  <c r="CS55" i="66"/>
  <c r="CS71" i="66"/>
  <c r="CS65" i="66"/>
  <c r="CS92" i="66"/>
  <c r="CS77" i="66"/>
  <c r="CS86" i="66"/>
  <c r="CS81" i="66"/>
  <c r="CS85" i="66"/>
  <c r="CS20" i="66"/>
  <c r="CS13" i="66"/>
  <c r="CS50" i="66"/>
  <c r="CS33" i="66"/>
  <c r="CS21" i="66"/>
  <c r="CS52" i="66"/>
  <c r="CS32" i="66"/>
  <c r="CS23" i="66"/>
  <c r="CS29" i="66"/>
  <c r="CS54" i="66"/>
  <c r="CS64" i="66"/>
  <c r="CS61" i="66"/>
  <c r="CS91" i="66"/>
  <c r="CS70" i="66"/>
  <c r="CS22" i="66"/>
  <c r="CS56" i="66"/>
  <c r="CS82" i="66"/>
  <c r="CS74" i="66"/>
  <c r="CS93" i="66"/>
  <c r="CS11" i="66"/>
  <c r="CS34" i="66"/>
  <c r="CS58" i="66"/>
  <c r="CS80" i="66"/>
  <c r="CS79" i="66"/>
  <c r="CS16" i="66"/>
  <c r="CS87" i="66"/>
  <c r="CS15" i="66"/>
  <c r="CS17" i="66"/>
  <c r="CS44" i="66"/>
  <c r="CS72" i="66"/>
  <c r="CS78" i="66"/>
  <c r="CS103" i="66"/>
  <c r="CS38" i="66"/>
  <c r="CS26" i="66"/>
  <c r="CS48" i="66"/>
  <c r="CS63" i="66"/>
  <c r="CS40" i="66"/>
  <c r="CS36" i="66"/>
  <c r="CS100" i="66"/>
  <c r="E76" i="68"/>
  <c r="N55" i="68"/>
  <c r="CQ52" i="66"/>
  <c r="CG5" i="66"/>
  <c r="CG13" i="66"/>
  <c r="CG9" i="66"/>
  <c r="CG22" i="66"/>
  <c r="CG36" i="66"/>
  <c r="CG46" i="66"/>
  <c r="CG40" i="66"/>
  <c r="CG32" i="66"/>
  <c r="CG55" i="66"/>
  <c r="CG73" i="66"/>
  <c r="CG69" i="66"/>
  <c r="CG62" i="66"/>
  <c r="CG91" i="66"/>
  <c r="CG93" i="66"/>
  <c r="CG83" i="66"/>
  <c r="CG99" i="66"/>
  <c r="CG84" i="66"/>
  <c r="CG14" i="66"/>
  <c r="CG11" i="66"/>
  <c r="CG6" i="66"/>
  <c r="CG45" i="66"/>
  <c r="CG35" i="66"/>
  <c r="CG27" i="66"/>
  <c r="CG47" i="66"/>
  <c r="CG34" i="66"/>
  <c r="CG53" i="66"/>
  <c r="CG90" i="66"/>
  <c r="CG58" i="66"/>
  <c r="CG63" i="66"/>
  <c r="CG79" i="66"/>
  <c r="CG77" i="66"/>
  <c r="CG95" i="66"/>
  <c r="CG103" i="66"/>
  <c r="CG67" i="66"/>
  <c r="CG21" i="66"/>
  <c r="CG23" i="66"/>
  <c r="CG15" i="66"/>
  <c r="CG29" i="66"/>
  <c r="CG28" i="66"/>
  <c r="CG44" i="66"/>
  <c r="CG48" i="66"/>
  <c r="CG52" i="66"/>
  <c r="CG56" i="66"/>
  <c r="CG68" i="66"/>
  <c r="CG71" i="66"/>
  <c r="CG98" i="66"/>
  <c r="CG70" i="66"/>
  <c r="CG88" i="66"/>
  <c r="CG81" i="66"/>
  <c r="CG78" i="66"/>
  <c r="CG17" i="66"/>
  <c r="CG16" i="66"/>
  <c r="CG18" i="66"/>
  <c r="CG49" i="66"/>
  <c r="CG42" i="66"/>
  <c r="CG39" i="66"/>
  <c r="CG38" i="66"/>
  <c r="CG57" i="66"/>
  <c r="CG82" i="66"/>
  <c r="CG72" i="66"/>
  <c r="CG87" i="66"/>
  <c r="CG60" i="66"/>
  <c r="CG89" i="66"/>
  <c r="CG86" i="66"/>
  <c r="CG64" i="66"/>
  <c r="CG10" i="66"/>
  <c r="CG50" i="66"/>
  <c r="CG30" i="66"/>
  <c r="CG75" i="66"/>
  <c r="CG85" i="66"/>
  <c r="CG97" i="66"/>
  <c r="CG12" i="66"/>
  <c r="CG25" i="66"/>
  <c r="CG51" i="66"/>
  <c r="CG80" i="66"/>
  <c r="CG59" i="66"/>
  <c r="CG7" i="66"/>
  <c r="CG31" i="66"/>
  <c r="CG54" i="66"/>
  <c r="CG76" i="66"/>
  <c r="CG101" i="66"/>
  <c r="CG20" i="66"/>
  <c r="CG33" i="66"/>
  <c r="CG66" i="66"/>
  <c r="CG100" i="66"/>
  <c r="CG61" i="66"/>
  <c r="CG41" i="66"/>
  <c r="CG96" i="66"/>
  <c r="CG37" i="66"/>
  <c r="CG94" i="66"/>
  <c r="CG74" i="66"/>
  <c r="CG26" i="66"/>
  <c r="CG43" i="66"/>
  <c r="CG65" i="66"/>
  <c r="CG8" i="66"/>
  <c r="CG19" i="66"/>
  <c r="CG92" i="66"/>
  <c r="CG24" i="66"/>
  <c r="CG102" i="66"/>
  <c r="D94" i="68"/>
  <c r="D56" i="68"/>
  <c r="CQ81" i="66"/>
  <c r="N84" i="68"/>
  <c r="D81" i="68"/>
  <c r="O80" i="68"/>
  <c r="E105" i="68"/>
  <c r="P79" i="68"/>
  <c r="N99" i="68"/>
  <c r="CQ96" i="66"/>
  <c r="E99" i="68"/>
  <c r="D61" i="68"/>
  <c r="N98" i="68"/>
  <c r="CQ95" i="66"/>
  <c r="E86" i="68"/>
  <c r="D77" i="68"/>
  <c r="D103" i="68"/>
  <c r="N59" i="68"/>
  <c r="CQ56" i="66"/>
  <c r="N101" i="68"/>
  <c r="CQ98" i="66"/>
  <c r="D52" i="68"/>
  <c r="D102" i="68"/>
  <c r="O75" i="68"/>
  <c r="CQ85" i="66"/>
  <c r="N88" i="68"/>
  <c r="CQ66" i="66"/>
  <c r="N69" i="68"/>
  <c r="D53" i="68"/>
  <c r="CM6" i="66"/>
  <c r="CM5" i="66"/>
  <c r="CM7" i="66"/>
  <c r="O8" i="68"/>
  <c r="CM8" i="66"/>
  <c r="CM13" i="66"/>
  <c r="CM94" i="66"/>
  <c r="CM17" i="66"/>
  <c r="CM99" i="66"/>
  <c r="CM29" i="66"/>
  <c r="CM61" i="66"/>
  <c r="CM9" i="66"/>
  <c r="CM55" i="66"/>
  <c r="CM96" i="66"/>
  <c r="CM56" i="66"/>
  <c r="CM10" i="66"/>
  <c r="CM53" i="66"/>
  <c r="CM11" i="66"/>
  <c r="CM59" i="66"/>
  <c r="CM12" i="66"/>
  <c r="CM95" i="66"/>
  <c r="CM44" i="66"/>
  <c r="CM90" i="66"/>
  <c r="CM47" i="66"/>
  <c r="CM66" i="66"/>
  <c r="CM36" i="66"/>
  <c r="CM65" i="66"/>
  <c r="CM31" i="66"/>
  <c r="CM60" i="66"/>
  <c r="CM50" i="66"/>
  <c r="CM82" i="66"/>
  <c r="CM21" i="66"/>
  <c r="CM87" i="66"/>
  <c r="CM45" i="66"/>
  <c r="CM74" i="66"/>
  <c r="CM24" i="66"/>
  <c r="CM97" i="66"/>
  <c r="CM23" i="66"/>
  <c r="CM64" i="66"/>
  <c r="CM16" i="66"/>
  <c r="CM101" i="66"/>
  <c r="CM32" i="66"/>
  <c r="CM93" i="66"/>
  <c r="CM52" i="66"/>
  <c r="CM83" i="66"/>
  <c r="CM15" i="66"/>
  <c r="CM62" i="66"/>
  <c r="CM43" i="66"/>
  <c r="CM98" i="66"/>
  <c r="CM14" i="66"/>
  <c r="CM102" i="66"/>
  <c r="CM28" i="66"/>
  <c r="CM71" i="66"/>
  <c r="CM30" i="66"/>
  <c r="CM100" i="66"/>
  <c r="CM41" i="66"/>
  <c r="CM75" i="66"/>
  <c r="CM42" i="66"/>
  <c r="CM73" i="66"/>
  <c r="CM51" i="66"/>
  <c r="CM80" i="66"/>
  <c r="CM19" i="66"/>
  <c r="CM89" i="66"/>
  <c r="CM38" i="66"/>
  <c r="CM70" i="66"/>
  <c r="CM18" i="66"/>
  <c r="CM81" i="66"/>
  <c r="CM26" i="66"/>
  <c r="CM63" i="66"/>
  <c r="CM54" i="66"/>
  <c r="CM37" i="66"/>
  <c r="CM85" i="66"/>
  <c r="CM20" i="66"/>
  <c r="CM57" i="66"/>
  <c r="CM78" i="66"/>
  <c r="CM22" i="66"/>
  <c r="CM86" i="66"/>
  <c r="CM48" i="66"/>
  <c r="CM68" i="66"/>
  <c r="CM84" i="66"/>
  <c r="CM58" i="66"/>
  <c r="CM79" i="66"/>
  <c r="CM33" i="66"/>
  <c r="CM67" i="66"/>
  <c r="CM72" i="66"/>
  <c r="CM88" i="66"/>
  <c r="CM40" i="66"/>
  <c r="CM35" i="66"/>
  <c r="CM39" i="66"/>
  <c r="CM25" i="66"/>
  <c r="CM27" i="66"/>
  <c r="CM49" i="66"/>
  <c r="CM34" i="66"/>
  <c r="CM46" i="66"/>
  <c r="CM77" i="66"/>
  <c r="CM69" i="66"/>
  <c r="CM103" i="66"/>
  <c r="CM76" i="66"/>
  <c r="CM91" i="66"/>
  <c r="CM92" i="66"/>
  <c r="O76" i="68"/>
  <c r="D62" i="68"/>
  <c r="CL13" i="66"/>
  <c r="CL19" i="66"/>
  <c r="CL6" i="66"/>
  <c r="CL21" i="66"/>
  <c r="CL34" i="66"/>
  <c r="CL26" i="66"/>
  <c r="CL41" i="66"/>
  <c r="CL24" i="66"/>
  <c r="CL46" i="66"/>
  <c r="CL57" i="66"/>
  <c r="CL64" i="66"/>
  <c r="CL68" i="66"/>
  <c r="CL79" i="66"/>
  <c r="CL92" i="66"/>
  <c r="CL78" i="66"/>
  <c r="CL58" i="66"/>
  <c r="CL61" i="66"/>
  <c r="CL71" i="66"/>
  <c r="CL15" i="66"/>
  <c r="CL25" i="66"/>
  <c r="CL32" i="66"/>
  <c r="CL101" i="66"/>
  <c r="CL88" i="66"/>
  <c r="CL70" i="66"/>
  <c r="CL84" i="66"/>
  <c r="CL62" i="66"/>
  <c r="CL42" i="66"/>
  <c r="CL76" i="66"/>
  <c r="CL82" i="66"/>
  <c r="CL10" i="66"/>
  <c r="CL11" i="66"/>
  <c r="CL16" i="66"/>
  <c r="CL40" i="66"/>
  <c r="CL36" i="66"/>
  <c r="CL38" i="66"/>
  <c r="CL35" i="66"/>
  <c r="CL48" i="66"/>
  <c r="CL54" i="66"/>
  <c r="CL75" i="66"/>
  <c r="CL87" i="66"/>
  <c r="CL83" i="66"/>
  <c r="CL95" i="66"/>
  <c r="CL96" i="66"/>
  <c r="CL60" i="66"/>
  <c r="CL81" i="66"/>
  <c r="CL98" i="66"/>
  <c r="CL12" i="66"/>
  <c r="CL7" i="66"/>
  <c r="CL28" i="66"/>
  <c r="CL30" i="66"/>
  <c r="CL49" i="66"/>
  <c r="CL53" i="66"/>
  <c r="CL90" i="66"/>
  <c r="CL89" i="66"/>
  <c r="CL69" i="66"/>
  <c r="CL102" i="66"/>
  <c r="CL5" i="66"/>
  <c r="CL43" i="66"/>
  <c r="CL55" i="66"/>
  <c r="CL67" i="66"/>
  <c r="CL59" i="66"/>
  <c r="N8" i="68"/>
  <c r="CL8" i="66"/>
  <c r="CL20" i="66"/>
  <c r="CL17" i="66"/>
  <c r="CL29" i="66"/>
  <c r="CL33" i="66"/>
  <c r="CL27" i="66"/>
  <c r="CL45" i="66"/>
  <c r="CL51" i="66"/>
  <c r="CL56" i="66"/>
  <c r="CL93" i="66"/>
  <c r="CL63" i="66"/>
  <c r="CL73" i="66"/>
  <c r="CL74" i="66"/>
  <c r="CL77" i="66"/>
  <c r="CL94" i="66"/>
  <c r="CL66" i="66"/>
  <c r="CQ5" i="66"/>
  <c r="CL9" i="66"/>
  <c r="CL14" i="66"/>
  <c r="CL39" i="66"/>
  <c r="CL44" i="66"/>
  <c r="CL52" i="66"/>
  <c r="CL103" i="66"/>
  <c r="CL99" i="66"/>
  <c r="CL65" i="66"/>
  <c r="CL23" i="66"/>
  <c r="CL31" i="66"/>
  <c r="CL91" i="66"/>
  <c r="CL72" i="66"/>
  <c r="CL22" i="66"/>
  <c r="CL47" i="66"/>
  <c r="CL37" i="66"/>
  <c r="CL85" i="66"/>
  <c r="CL97" i="66"/>
  <c r="CL100" i="66"/>
  <c r="CL18" i="66"/>
  <c r="CL50" i="66"/>
  <c r="CL80" i="66"/>
  <c r="CL86" i="66"/>
  <c r="D104" i="68"/>
  <c r="E92" i="68"/>
  <c r="D99" i="68"/>
  <c r="O95" i="68"/>
  <c r="D92" i="68"/>
  <c r="D90" i="68"/>
  <c r="N50" i="68"/>
  <c r="CQ47" i="66"/>
  <c r="CQ57" i="66"/>
  <c r="N60" i="68"/>
  <c r="CQ54" i="66"/>
  <c r="N57" i="68"/>
  <c r="D86" i="68"/>
  <c r="D106" i="68"/>
  <c r="D59" i="68"/>
  <c r="CQ49" i="66"/>
  <c r="N52" i="68"/>
  <c r="D67" i="68"/>
  <c r="D87" i="68"/>
  <c r="D82" i="68"/>
  <c r="D91" i="68"/>
  <c r="CQ99" i="66"/>
  <c r="N102" i="68"/>
  <c r="N10" i="68"/>
  <c r="CQ7" i="66"/>
  <c r="O74" i="68"/>
  <c r="E89" i="68"/>
  <c r="BW17" i="66"/>
  <c r="BW19" i="66"/>
  <c r="BW16" i="66"/>
  <c r="BW42" i="66"/>
  <c r="BW44" i="66"/>
  <c r="BW34" i="66"/>
  <c r="BW45" i="66"/>
  <c r="BW47" i="66"/>
  <c r="BW53" i="66"/>
  <c r="BW101" i="66"/>
  <c r="BW100" i="66"/>
  <c r="BW58" i="66"/>
  <c r="BW63" i="66"/>
  <c r="BW71" i="66"/>
  <c r="BW93" i="66"/>
  <c r="BW103" i="66"/>
  <c r="BW81" i="66"/>
  <c r="BW5" i="66"/>
  <c r="D8" i="68"/>
  <c r="BW23" i="66"/>
  <c r="BW18" i="66"/>
  <c r="BW39" i="66"/>
  <c r="BW29" i="66"/>
  <c r="BW25" i="66"/>
  <c r="BW46" i="66"/>
  <c r="BW54" i="66"/>
  <c r="BW82" i="66"/>
  <c r="BW86" i="66"/>
  <c r="BW59" i="66"/>
  <c r="BW62" i="66"/>
  <c r="BW96" i="66"/>
  <c r="BW12" i="66"/>
  <c r="BW38" i="66"/>
  <c r="BW41" i="66"/>
  <c r="BW66" i="66"/>
  <c r="BW79" i="66"/>
  <c r="BW88" i="66"/>
  <c r="BW15" i="66"/>
  <c r="BW76" i="66"/>
  <c r="BW6" i="66"/>
  <c r="BW13" i="66"/>
  <c r="BW9" i="66"/>
  <c r="BW40" i="66"/>
  <c r="BW32" i="66"/>
  <c r="BW48" i="66"/>
  <c r="BW56" i="66"/>
  <c r="BW78" i="66"/>
  <c r="BW98" i="66"/>
  <c r="BW84" i="66"/>
  <c r="BW94" i="66"/>
  <c r="BW65" i="66"/>
  <c r="BW89" i="66"/>
  <c r="BW74" i="66"/>
  <c r="BW21" i="66"/>
  <c r="BW11" i="66"/>
  <c r="BW26" i="66"/>
  <c r="BW51" i="66"/>
  <c r="BW73" i="66"/>
  <c r="BW102" i="66"/>
  <c r="BW95" i="66"/>
  <c r="BW67" i="66"/>
  <c r="BW33" i="66"/>
  <c r="BW50" i="66"/>
  <c r="BW83" i="66"/>
  <c r="BW14" i="66"/>
  <c r="BW22" i="66"/>
  <c r="BW8" i="66"/>
  <c r="BW27" i="66"/>
  <c r="BW30" i="66"/>
  <c r="BW35" i="66"/>
  <c r="BW57" i="66"/>
  <c r="BW97" i="66"/>
  <c r="BW72" i="66"/>
  <c r="BW64" i="66"/>
  <c r="BW60" i="66"/>
  <c r="BW69" i="66"/>
  <c r="BW61" i="66"/>
  <c r="BW91" i="66"/>
  <c r="BW7" i="66"/>
  <c r="BW49" i="66"/>
  <c r="BW36" i="66"/>
  <c r="BW55" i="66"/>
  <c r="BW75" i="66"/>
  <c r="BW80" i="66"/>
  <c r="BW85" i="66"/>
  <c r="BW99" i="66"/>
  <c r="BW37" i="66"/>
  <c r="BW43" i="66"/>
  <c r="BW52" i="66"/>
  <c r="BW90" i="66"/>
  <c r="BW77" i="66"/>
  <c r="BW20" i="66"/>
  <c r="BW28" i="66"/>
  <c r="BW24" i="66"/>
  <c r="BW70" i="66"/>
  <c r="BW92" i="66"/>
  <c r="BW10" i="66"/>
  <c r="BW31" i="66"/>
  <c r="BW87" i="66"/>
  <c r="BW68" i="66"/>
  <c r="CK97" i="66"/>
  <c r="CF45" i="66"/>
  <c r="CF12" i="66"/>
  <c r="CF87" i="66"/>
  <c r="CF34" i="66"/>
  <c r="CF28" i="66"/>
  <c r="CF98" i="66"/>
  <c r="CF55" i="66"/>
  <c r="CF74" i="66"/>
  <c r="CF30" i="66"/>
  <c r="CF101" i="66"/>
  <c r="CF37" i="66"/>
  <c r="CF33" i="66"/>
  <c r="CF40" i="66"/>
  <c r="CF15" i="66"/>
  <c r="CF13" i="66"/>
  <c r="CF50" i="66"/>
  <c r="CV95" i="66"/>
  <c r="BZ19" i="66"/>
  <c r="CK47" i="66"/>
  <c r="CJ73" i="66"/>
  <c r="CU65" i="66"/>
  <c r="CP65" i="66"/>
  <c r="CF103" i="66"/>
  <c r="CF88" i="66"/>
  <c r="CA40" i="66"/>
  <c r="CA78" i="66"/>
  <c r="CK66" i="66"/>
  <c r="CJ84" i="66"/>
  <c r="CU51" i="66"/>
  <c r="CD97" i="66"/>
  <c r="BZ28" i="66"/>
  <c r="CK82" i="66"/>
  <c r="CK74" i="66"/>
  <c r="H10" i="68"/>
  <c r="CA11" i="66"/>
  <c r="CA74" i="66"/>
  <c r="CA9" i="66"/>
  <c r="CA54" i="66"/>
  <c r="CA76" i="66"/>
  <c r="CA10" i="66"/>
  <c r="CA31" i="66"/>
  <c r="CA95" i="66"/>
  <c r="CA58" i="66"/>
  <c r="CA57" i="66"/>
  <c r="CA98" i="66"/>
  <c r="CA71" i="66"/>
  <c r="CA97" i="66"/>
  <c r="CA79" i="66"/>
  <c r="CA83" i="66"/>
  <c r="CA35" i="66"/>
  <c r="CA62" i="66"/>
  <c r="CA88" i="66"/>
  <c r="CA29" i="66"/>
  <c r="CA26" i="66"/>
  <c r="CA96" i="66"/>
  <c r="CA17" i="66"/>
  <c r="CA51" i="66"/>
  <c r="CA91" i="66"/>
  <c r="CA44" i="66"/>
  <c r="CA39" i="66"/>
  <c r="CA101" i="66"/>
  <c r="CA84" i="66"/>
  <c r="CA77" i="66"/>
  <c r="CA93" i="66"/>
  <c r="CA20" i="66"/>
  <c r="CA34" i="66"/>
  <c r="CA22" i="66"/>
  <c r="CA80" i="66"/>
  <c r="CA49" i="66"/>
  <c r="CA48" i="66"/>
  <c r="CA103" i="66"/>
  <c r="CA18" i="66"/>
  <c r="CA12" i="66"/>
  <c r="CA100" i="66"/>
  <c r="CA13" i="66"/>
  <c r="CA69" i="66"/>
  <c r="CA87" i="66"/>
  <c r="CA8" i="66"/>
  <c r="CA19" i="66"/>
  <c r="CA28" i="66"/>
  <c r="CA99" i="66"/>
  <c r="CA56" i="66"/>
  <c r="CA37" i="66"/>
  <c r="CA92" i="66"/>
  <c r="CA24" i="66"/>
  <c r="CA25" i="66"/>
  <c r="CA102" i="66"/>
  <c r="CA38" i="66"/>
  <c r="CA66" i="66"/>
  <c r="CA90" i="66"/>
  <c r="CA33" i="66"/>
  <c r="CA72" i="66"/>
  <c r="CA30" i="66"/>
  <c r="CA45" i="66"/>
  <c r="CA61" i="66"/>
  <c r="CA47" i="66"/>
  <c r="CA73" i="66"/>
  <c r="CA53" i="66"/>
  <c r="CA21" i="66"/>
  <c r="CA68" i="66"/>
  <c r="CA89" i="66"/>
  <c r="CA52" i="66"/>
  <c r="CA75" i="66"/>
  <c r="CA7" i="66"/>
  <c r="CA50" i="66"/>
  <c r="CA85" i="66"/>
  <c r="CA41" i="66"/>
  <c r="CA46" i="66"/>
  <c r="CA81" i="66"/>
  <c r="CA42" i="66"/>
  <c r="CA14" i="66"/>
  <c r="CA60" i="66"/>
  <c r="CA67" i="66"/>
  <c r="CA94" i="66"/>
  <c r="CA70" i="66"/>
  <c r="CU63" i="66"/>
  <c r="CQ9" i="66"/>
  <c r="N12" i="68"/>
  <c r="CO26" i="66"/>
  <c r="CQ21" i="66"/>
  <c r="N24" i="68"/>
  <c r="CK62" i="66"/>
  <c r="CK30" i="66"/>
  <c r="CK88" i="66"/>
  <c r="CK36" i="66"/>
  <c r="CK90" i="66"/>
  <c r="CK32" i="66"/>
  <c r="CK39" i="66"/>
  <c r="CK102" i="66"/>
  <c r="CK23" i="66"/>
  <c r="CK15" i="66"/>
  <c r="CK100" i="66"/>
  <c r="CK64" i="66"/>
  <c r="CK12" i="66"/>
  <c r="CK54" i="66"/>
  <c r="CK56" i="66"/>
  <c r="CK63" i="66"/>
  <c r="CK99" i="66"/>
  <c r="N19" i="68"/>
  <c r="CQ16" i="66"/>
  <c r="BZ17" i="66"/>
  <c r="CK86" i="66"/>
  <c r="CK101" i="66"/>
  <c r="CK42" i="66"/>
  <c r="CK45" i="66"/>
  <c r="CJ94" i="66"/>
  <c r="CJ78" i="66"/>
  <c r="CU82" i="66"/>
  <c r="CU79" i="66"/>
  <c r="CU88" i="66"/>
  <c r="CP68" i="66"/>
  <c r="CP36" i="66"/>
  <c r="CP100" i="66"/>
  <c r="CP87" i="66"/>
  <c r="CE93" i="66"/>
  <c r="CF84" i="66"/>
  <c r="CF65" i="66"/>
  <c r="CA15" i="66"/>
  <c r="CA59" i="66"/>
  <c r="CA55" i="66"/>
  <c r="N45" i="68"/>
  <c r="CQ42" i="66"/>
  <c r="CJ79" i="66"/>
  <c r="CJ86" i="66"/>
  <c r="CJ103" i="66"/>
  <c r="CJ29" i="66"/>
  <c r="CJ50" i="66"/>
  <c r="CJ52" i="66"/>
  <c r="CJ98" i="66"/>
  <c r="CJ88" i="66"/>
  <c r="CJ63" i="66"/>
  <c r="CJ87" i="66"/>
  <c r="CJ70" i="66"/>
  <c r="CJ100" i="66"/>
  <c r="CJ72" i="66"/>
  <c r="CJ51" i="66"/>
  <c r="CJ64" i="66"/>
  <c r="BZ18" i="66"/>
  <c r="BZ93" i="66"/>
  <c r="BZ47" i="66"/>
  <c r="BZ38" i="66"/>
  <c r="CJ61" i="66"/>
  <c r="CJ33" i="66"/>
  <c r="CU70" i="66"/>
  <c r="CU94" i="66"/>
  <c r="Q13" i="68"/>
  <c r="CO80" i="66"/>
  <c r="CO96" i="66"/>
  <c r="CO12" i="66"/>
  <c r="CO86" i="66"/>
  <c r="CO63" i="66"/>
  <c r="CO16" i="66"/>
  <c r="CO44" i="66"/>
  <c r="CO67" i="66"/>
  <c r="CO36" i="66"/>
  <c r="CO10" i="66"/>
  <c r="CO46" i="66"/>
  <c r="CO30" i="66"/>
  <c r="CO21" i="66"/>
  <c r="CO76" i="66"/>
  <c r="CO78" i="66"/>
  <c r="CO98" i="66"/>
  <c r="CO100" i="66"/>
  <c r="CO56" i="66"/>
  <c r="CO20" i="66"/>
  <c r="CO60" i="66"/>
  <c r="CO48" i="66"/>
  <c r="CO70" i="66"/>
  <c r="CO97" i="66"/>
  <c r="CO18" i="66"/>
  <c r="CO68" i="66"/>
  <c r="CO66" i="66"/>
  <c r="CO27" i="66"/>
  <c r="CO75" i="66"/>
  <c r="CO74" i="66"/>
  <c r="CO34" i="66"/>
  <c r="CO79" i="66"/>
  <c r="CO103" i="66"/>
  <c r="CO95" i="66"/>
  <c r="CO91" i="66"/>
  <c r="CO15" i="66"/>
  <c r="CO88" i="66"/>
  <c r="CO89" i="66"/>
  <c r="CO90" i="66"/>
  <c r="CO41" i="66"/>
  <c r="CO62" i="66"/>
  <c r="CO31" i="66"/>
  <c r="CO65" i="66"/>
  <c r="CO93" i="66"/>
  <c r="CO25" i="66"/>
  <c r="CO50" i="66"/>
  <c r="CO37" i="66"/>
  <c r="CO43" i="66"/>
  <c r="CO49" i="66"/>
  <c r="CO39" i="66"/>
  <c r="CO59" i="66"/>
  <c r="CO51" i="66"/>
  <c r="CO47" i="66"/>
  <c r="CO83" i="66"/>
  <c r="CO72" i="66"/>
  <c r="CO13" i="66"/>
  <c r="CO19" i="66"/>
  <c r="CO58" i="66"/>
  <c r="CO45" i="66"/>
  <c r="CO52" i="66"/>
  <c r="CO81" i="66"/>
  <c r="CO87" i="66"/>
  <c r="CO33" i="66"/>
  <c r="CO24" i="66"/>
  <c r="CO23" i="66"/>
  <c r="CO22" i="66"/>
  <c r="CO11" i="66"/>
  <c r="CO28" i="66"/>
  <c r="CO54" i="66"/>
  <c r="CO14" i="66"/>
  <c r="CO82" i="66"/>
  <c r="CO40" i="66"/>
  <c r="CO77" i="66"/>
  <c r="CO35" i="66"/>
  <c r="CO29" i="66"/>
  <c r="CO99" i="66"/>
  <c r="CO71" i="66"/>
  <c r="CO64" i="66"/>
  <c r="CO85" i="66"/>
  <c r="CO32" i="66"/>
  <c r="CO102" i="66"/>
  <c r="CP86" i="66"/>
  <c r="CP93" i="66"/>
  <c r="CP41" i="66"/>
  <c r="CF19" i="66"/>
  <c r="CF97" i="66"/>
  <c r="CF10" i="66"/>
  <c r="CA64" i="66"/>
  <c r="CA32" i="66"/>
  <c r="CN100" i="66"/>
  <c r="CT65" i="66"/>
  <c r="CT69" i="66"/>
  <c r="CT87" i="66"/>
  <c r="CT82" i="66"/>
  <c r="CT66" i="66"/>
  <c r="CT95" i="66"/>
  <c r="CT67" i="66"/>
  <c r="CT19" i="66"/>
  <c r="CT9" i="66"/>
  <c r="CT15" i="66"/>
  <c r="CT98" i="66"/>
  <c r="CT76" i="66"/>
  <c r="CT89" i="66"/>
  <c r="CT54" i="66"/>
  <c r="CT77" i="66"/>
  <c r="CT103" i="66"/>
  <c r="CT33" i="66"/>
  <c r="CT39" i="66"/>
  <c r="CT32" i="66"/>
  <c r="CT43" i="66"/>
  <c r="CT22" i="66"/>
  <c r="CT49" i="66"/>
  <c r="CT45" i="66"/>
  <c r="CT68" i="66"/>
  <c r="CT58" i="66"/>
  <c r="CT61" i="66"/>
  <c r="CT53" i="66"/>
  <c r="CT26" i="66"/>
  <c r="CT57" i="66"/>
  <c r="CT50" i="66"/>
  <c r="CT63" i="66"/>
  <c r="CT14" i="66"/>
  <c r="CT74" i="66"/>
  <c r="CT7" i="66"/>
  <c r="CT78" i="66"/>
  <c r="CT75" i="66"/>
  <c r="CT70" i="66"/>
  <c r="CT73" i="66"/>
  <c r="CT91" i="66"/>
  <c r="CT102" i="66"/>
  <c r="CT92" i="66"/>
  <c r="CT52" i="66"/>
  <c r="CT12" i="66"/>
  <c r="CT6" i="66"/>
  <c r="CT88" i="66"/>
  <c r="CT84" i="66"/>
  <c r="CT56" i="66"/>
  <c r="CT100" i="66"/>
  <c r="CT20" i="66"/>
  <c r="CT13" i="66"/>
  <c r="CT25" i="66"/>
  <c r="CT21" i="66"/>
  <c r="CT31" i="66"/>
  <c r="CT47" i="66"/>
  <c r="CT18" i="66"/>
  <c r="CT44" i="66"/>
  <c r="CT37" i="66"/>
  <c r="CT97" i="66"/>
  <c r="CT59" i="66"/>
  <c r="CT36" i="66"/>
  <c r="CT28" i="66"/>
  <c r="CT46" i="66"/>
  <c r="CT8" i="66"/>
  <c r="CT64" i="66"/>
  <c r="CT23" i="66"/>
  <c r="CT96" i="66"/>
  <c r="CT79" i="66"/>
  <c r="CT94" i="66"/>
  <c r="CT86" i="66"/>
  <c r="CT83" i="66"/>
  <c r="CT34" i="66"/>
  <c r="CT48" i="66"/>
  <c r="CT71" i="66"/>
  <c r="CT81" i="66"/>
  <c r="CT85" i="66"/>
  <c r="CT80" i="66"/>
  <c r="CT29" i="66"/>
  <c r="CT72" i="66"/>
  <c r="CT99" i="66"/>
  <c r="CT10" i="66"/>
  <c r="CT30" i="66"/>
  <c r="CT27" i="66"/>
  <c r="CT24" i="66"/>
  <c r="CT35" i="66"/>
  <c r="CT17" i="66"/>
  <c r="CT55" i="66"/>
  <c r="CT42" i="66"/>
  <c r="CT90" i="66"/>
  <c r="CT101" i="66"/>
  <c r="CT60" i="66"/>
  <c r="CT41" i="66"/>
  <c r="CT38" i="66"/>
  <c r="CT40" i="66"/>
  <c r="CT62" i="66"/>
  <c r="CT51" i="66"/>
  <c r="CT11" i="66"/>
  <c r="CT16" i="66"/>
  <c r="CT93" i="66"/>
  <c r="CI94" i="66"/>
  <c r="CI15" i="66"/>
  <c r="CI81" i="66"/>
  <c r="CI79" i="66"/>
  <c r="CI76" i="66"/>
  <c r="CI52" i="66"/>
  <c r="CI51" i="66"/>
  <c r="CI37" i="66"/>
  <c r="CI71" i="66"/>
  <c r="CI90" i="66"/>
  <c r="CI99" i="66"/>
  <c r="CI87" i="66"/>
  <c r="CI38" i="66"/>
  <c r="CI83" i="66"/>
  <c r="CI74" i="66"/>
  <c r="CI101" i="66"/>
  <c r="CI50" i="66"/>
  <c r="CK55" i="66"/>
  <c r="CE50" i="66"/>
  <c r="CO57" i="66"/>
  <c r="CO55" i="66"/>
  <c r="CO94" i="66"/>
  <c r="CV38" i="66"/>
  <c r="CV49" i="66"/>
  <c r="BZ31" i="66"/>
  <c r="BZ15" i="66"/>
  <c r="BZ34" i="66"/>
  <c r="BZ51" i="66"/>
  <c r="P13" i="68"/>
  <c r="CN44" i="66"/>
  <c r="CN24" i="66"/>
  <c r="CN83" i="66"/>
  <c r="CN75" i="66"/>
  <c r="CN23" i="66"/>
  <c r="CN51" i="66"/>
  <c r="CN84" i="66"/>
  <c r="CN13" i="66"/>
  <c r="CN41" i="66"/>
  <c r="CN15" i="66"/>
  <c r="F24" i="68"/>
  <c r="BY43" i="66"/>
  <c r="BY22" i="66"/>
  <c r="BY58" i="66"/>
  <c r="BY41" i="66"/>
  <c r="BY69" i="66"/>
  <c r="BY96" i="66"/>
  <c r="BY25" i="66"/>
  <c r="BY53" i="66"/>
  <c r="BY49" i="66"/>
  <c r="BY60" i="66"/>
  <c r="BY36" i="66"/>
  <c r="BY48" i="66"/>
  <c r="BY51" i="66"/>
  <c r="BY63" i="66"/>
  <c r="BY80" i="66"/>
  <c r="CK92" i="66"/>
  <c r="CK60" i="66"/>
  <c r="CF24" i="66"/>
  <c r="CJ96" i="66"/>
  <c r="CJ53" i="66"/>
  <c r="CU103" i="66"/>
  <c r="CU18" i="66"/>
  <c r="CP46" i="66"/>
  <c r="CP70" i="66"/>
  <c r="CE73" i="66"/>
  <c r="CE58" i="66"/>
  <c r="CF82" i="66"/>
  <c r="CF26" i="66"/>
  <c r="CF72" i="66"/>
  <c r="CA27" i="66"/>
  <c r="CA16" i="66"/>
  <c r="CA63" i="66"/>
  <c r="CN16" i="66"/>
  <c r="CK84" i="66"/>
  <c r="CQ38" i="66"/>
  <c r="N41" i="68"/>
  <c r="CV68" i="66"/>
  <c r="CV90" i="66"/>
  <c r="CV59" i="66"/>
  <c r="CV73" i="66"/>
  <c r="CV83" i="66"/>
  <c r="CV63" i="66"/>
  <c r="CV48" i="66"/>
  <c r="CV70" i="66"/>
  <c r="CV29" i="66"/>
  <c r="CV54" i="66"/>
  <c r="CV44" i="66"/>
  <c r="CV89" i="66"/>
  <c r="CD93" i="66"/>
  <c r="CD49" i="66"/>
  <c r="CD72" i="66"/>
  <c r="CD60" i="66"/>
  <c r="CD27" i="66"/>
  <c r="CD58" i="66"/>
  <c r="CD83" i="66"/>
  <c r="CD100" i="66"/>
  <c r="CD89" i="66"/>
  <c r="CD99" i="66"/>
  <c r="CD67" i="66"/>
  <c r="CD65" i="66"/>
  <c r="CD34" i="66"/>
  <c r="CD50" i="66"/>
  <c r="CD29" i="66"/>
  <c r="CD98" i="66"/>
  <c r="CO61" i="66"/>
  <c r="N44" i="68"/>
  <c r="CQ41" i="66"/>
  <c r="CV30" i="66"/>
  <c r="BZ49" i="66"/>
  <c r="CU9" i="66"/>
  <c r="CU14" i="66"/>
  <c r="CU62" i="66"/>
  <c r="CU57" i="66"/>
  <c r="CU73" i="66"/>
  <c r="CU72" i="66"/>
  <c r="CU39" i="66"/>
  <c r="CU83" i="66"/>
  <c r="CU41" i="66"/>
  <c r="CU36" i="66"/>
  <c r="CU93" i="66"/>
  <c r="CU32" i="66"/>
  <c r="CU75" i="66"/>
  <c r="CU28" i="66"/>
  <c r="CU56" i="66"/>
  <c r="CU87" i="66"/>
  <c r="CU49" i="66"/>
  <c r="CU54" i="66"/>
  <c r="CU50" i="66"/>
  <c r="CU11" i="66"/>
  <c r="CU89" i="66"/>
  <c r="CU85" i="66"/>
  <c r="CU81" i="66"/>
  <c r="CU98" i="66"/>
  <c r="CU43" i="66"/>
  <c r="CU53" i="66"/>
  <c r="CU66" i="66"/>
  <c r="CU30" i="66"/>
  <c r="CU31" i="66"/>
  <c r="CU47" i="66"/>
  <c r="CU21" i="66"/>
  <c r="CU29" i="66"/>
  <c r="CU10" i="66"/>
  <c r="CU69" i="66"/>
  <c r="CU17" i="66"/>
  <c r="CU92" i="66"/>
  <c r="CU100" i="66"/>
  <c r="CU20" i="66"/>
  <c r="CU68" i="66"/>
  <c r="CU101" i="66"/>
  <c r="CU23" i="66"/>
  <c r="CU15" i="66"/>
  <c r="CU64" i="66"/>
  <c r="CU86" i="66"/>
  <c r="CU8" i="66"/>
  <c r="CU84" i="66"/>
  <c r="CU77" i="66"/>
  <c r="CU45" i="66"/>
  <c r="CU96" i="66"/>
  <c r="CU59" i="66"/>
  <c r="CU58" i="66"/>
  <c r="CU40" i="66"/>
  <c r="CU46" i="66"/>
  <c r="CU52" i="66"/>
  <c r="CU102" i="66"/>
  <c r="CU55" i="66"/>
  <c r="CU25" i="66"/>
  <c r="CU7" i="66"/>
  <c r="CU95" i="66"/>
  <c r="CU80" i="66"/>
  <c r="CU13" i="66"/>
  <c r="CU97" i="66"/>
  <c r="CU35" i="66"/>
  <c r="CU48" i="66"/>
  <c r="CU27" i="66"/>
  <c r="CU91" i="66"/>
  <c r="CU37" i="66"/>
  <c r="CU60" i="66"/>
  <c r="CU38" i="66"/>
  <c r="CU67" i="66"/>
  <c r="CU19" i="66"/>
  <c r="CU90" i="66"/>
  <c r="CU78" i="66"/>
  <c r="CU24" i="66"/>
  <c r="CU99" i="66"/>
  <c r="CU42" i="66"/>
  <c r="CU22" i="66"/>
  <c r="CU76" i="66"/>
  <c r="CU26" i="66"/>
  <c r="CU44" i="66"/>
  <c r="CU61" i="66"/>
  <c r="CU16" i="66"/>
  <c r="CJ77" i="66"/>
  <c r="CJ74" i="66"/>
  <c r="CJ92" i="66"/>
  <c r="CU34" i="66"/>
  <c r="CU33" i="66"/>
  <c r="CP71" i="66"/>
  <c r="CP44" i="66"/>
  <c r="CP38" i="66"/>
  <c r="G17" i="68"/>
  <c r="BZ21" i="66"/>
  <c r="BZ39" i="66"/>
  <c r="BZ27" i="66"/>
  <c r="BZ26" i="66"/>
  <c r="BZ41" i="66"/>
  <c r="BZ43" i="66"/>
  <c r="BZ54" i="66"/>
  <c r="BZ57" i="66"/>
  <c r="BZ102" i="66"/>
  <c r="BZ103" i="66"/>
  <c r="BZ24" i="66"/>
  <c r="BZ98" i="66"/>
  <c r="BZ22" i="66"/>
  <c r="CE47" i="66"/>
  <c r="CF96" i="66"/>
  <c r="CF14" i="66"/>
  <c r="CF11" i="66"/>
  <c r="N16" i="68"/>
  <c r="CQ13" i="66"/>
  <c r="CA23" i="66"/>
  <c r="CA36" i="66"/>
  <c r="CA82" i="66"/>
  <c r="CN90" i="66"/>
  <c r="CV75" i="66"/>
  <c r="CV19" i="66"/>
  <c r="CV80" i="66"/>
  <c r="CV36" i="66"/>
  <c r="CV84" i="66"/>
  <c r="CV85" i="66"/>
  <c r="CV14" i="66"/>
  <c r="CV64" i="66"/>
  <c r="CV97" i="66"/>
  <c r="CV50" i="66"/>
  <c r="CV67" i="66"/>
  <c r="CV92" i="66"/>
  <c r="CV45" i="66"/>
  <c r="CV35" i="66"/>
  <c r="CV79" i="66"/>
  <c r="CV32" i="66"/>
  <c r="CV24" i="66"/>
  <c r="BZ86" i="66"/>
  <c r="BZ12" i="66"/>
  <c r="BZ97" i="66"/>
  <c r="BZ64" i="66"/>
  <c r="BZ46" i="66"/>
  <c r="BZ66" i="66"/>
  <c r="BZ36" i="66"/>
  <c r="BZ58" i="66"/>
  <c r="BZ37" i="66"/>
  <c r="BZ96" i="66"/>
  <c r="BZ90" i="66"/>
  <c r="BZ72" i="66"/>
  <c r="BZ79" i="66"/>
  <c r="BZ99" i="66"/>
  <c r="BZ67" i="66"/>
  <c r="BZ70" i="66"/>
  <c r="BZ69" i="66"/>
  <c r="N46" i="68"/>
  <c r="CQ43" i="66"/>
  <c r="CK94" i="66"/>
  <c r="CK33" i="66"/>
  <c r="CK20" i="66"/>
  <c r="CK26" i="66"/>
  <c r="CK71" i="66"/>
  <c r="CK40" i="66"/>
  <c r="CK96" i="66"/>
  <c r="CK65" i="66"/>
  <c r="CK16" i="66"/>
  <c r="CK52" i="66"/>
  <c r="CK51" i="66"/>
  <c r="CK103" i="66"/>
  <c r="CK48" i="66"/>
  <c r="CQ12" i="66"/>
  <c r="N15" i="68"/>
  <c r="CJ21" i="66"/>
  <c r="CJ11" i="66"/>
  <c r="CJ43" i="66"/>
  <c r="CJ55" i="66"/>
  <c r="CJ31" i="66"/>
  <c r="CJ27" i="66"/>
  <c r="CJ36" i="66"/>
  <c r="CJ54" i="66"/>
  <c r="CJ32" i="66"/>
  <c r="CJ56" i="66"/>
  <c r="CJ65" i="66"/>
  <c r="CJ89" i="66"/>
  <c r="CJ71" i="66"/>
  <c r="CJ14" i="66"/>
  <c r="CJ25" i="66"/>
  <c r="CJ38" i="66"/>
  <c r="CP51" i="66"/>
  <c r="CP48" i="66"/>
  <c r="CP96" i="66"/>
  <c r="CP92" i="66"/>
  <c r="CP80" i="66"/>
  <c r="CP89" i="66"/>
  <c r="CP35" i="66"/>
  <c r="CP37" i="66"/>
  <c r="CP102" i="66"/>
  <c r="CP14" i="66"/>
  <c r="CP32" i="66"/>
  <c r="CP84" i="66"/>
  <c r="CP56" i="66"/>
  <c r="CP73" i="66"/>
  <c r="CP45" i="66"/>
  <c r="N48" i="68"/>
  <c r="CQ45" i="66"/>
  <c r="CE99" i="66"/>
  <c r="CE67" i="66"/>
  <c r="CE36" i="66"/>
  <c r="CE86" i="66"/>
  <c r="CE70" i="66"/>
  <c r="CE51" i="66"/>
  <c r="CE56" i="66"/>
  <c r="CE24" i="66"/>
  <c r="CE101" i="66"/>
  <c r="CE75" i="66"/>
  <c r="CE78" i="66"/>
  <c r="CE65" i="66"/>
  <c r="CE62" i="66"/>
  <c r="CE46" i="66"/>
  <c r="CE53" i="66"/>
  <c r="CF69" i="66"/>
  <c r="CF80" i="66"/>
  <c r="CF81" i="66"/>
  <c r="CF76" i="66"/>
  <c r="CF85" i="66"/>
  <c r="CF91" i="66"/>
  <c r="CF17" i="66"/>
  <c r="CF43" i="66"/>
  <c r="CF89" i="66"/>
  <c r="CF49" i="66"/>
  <c r="CF38" i="66"/>
  <c r="CF92" i="66"/>
  <c r="CF48" i="66"/>
  <c r="CF7" i="66"/>
  <c r="CF73" i="66"/>
  <c r="CF51" i="66"/>
  <c r="CN21" i="66"/>
  <c r="CN89" i="66"/>
  <c r="CN57" i="66"/>
  <c r="CN28" i="66"/>
  <c r="CN40" i="66"/>
  <c r="CN67" i="66"/>
  <c r="CN86" i="66"/>
  <c r="CN74" i="66"/>
  <c r="CN101" i="66"/>
  <c r="CN59" i="66"/>
  <c r="CN69" i="66"/>
  <c r="CN47" i="66"/>
  <c r="CN22" i="66"/>
  <c r="CN43" i="66"/>
  <c r="CN65" i="66"/>
  <c r="CN66" i="66"/>
  <c r="CD53" i="66"/>
  <c r="CD48" i="66"/>
  <c r="CD80" i="66"/>
  <c r="CD76" i="66"/>
  <c r="CD74" i="66"/>
  <c r="CD22" i="66"/>
  <c r="CD18" i="66"/>
  <c r="CD54" i="66"/>
  <c r="CD20" i="66"/>
  <c r="CD31" i="66"/>
  <c r="CD39" i="66"/>
  <c r="CD32" i="66"/>
  <c r="CD30" i="66"/>
  <c r="CD10" i="66"/>
  <c r="CD12" i="66"/>
  <c r="CD28" i="66"/>
  <c r="BY75" i="66"/>
  <c r="BY39" i="66"/>
  <c r="BY76" i="66"/>
  <c r="BY14" i="66"/>
  <c r="BY93" i="66"/>
  <c r="BY70" i="66"/>
  <c r="BY20" i="66"/>
  <c r="BY24" i="66"/>
  <c r="BY78" i="66"/>
  <c r="BY8" i="66"/>
  <c r="BY47" i="66"/>
  <c r="BY52" i="66"/>
  <c r="BY91" i="66"/>
  <c r="BY9" i="66"/>
  <c r="BY73" i="66"/>
  <c r="BY71" i="66"/>
  <c r="CI103" i="66"/>
  <c r="CI93" i="66"/>
  <c r="CI47" i="66"/>
  <c r="CI88" i="66"/>
  <c r="CI55" i="66"/>
  <c r="CI39" i="66"/>
  <c r="CI40" i="66"/>
  <c r="CI46" i="66"/>
  <c r="CI98" i="66"/>
  <c r="CI100" i="66"/>
  <c r="CI67" i="66"/>
  <c r="CI34" i="66"/>
  <c r="CI41" i="66"/>
  <c r="CI9" i="66"/>
  <c r="CI59" i="66"/>
  <c r="CI63" i="66"/>
  <c r="CQ35" i="66"/>
  <c r="N38" i="68"/>
  <c r="CV40" i="66"/>
  <c r="CV56" i="66"/>
  <c r="CV69" i="66"/>
  <c r="CV43" i="66"/>
  <c r="CV60" i="66"/>
  <c r="CV100" i="66"/>
  <c r="CV15" i="66"/>
  <c r="CV53" i="66"/>
  <c r="CV65" i="66"/>
  <c r="CV10" i="66"/>
  <c r="CV33" i="66"/>
  <c r="CV102" i="66"/>
  <c r="CV20" i="66"/>
  <c r="CV74" i="66"/>
  <c r="CV58" i="66"/>
  <c r="BZ33" i="66"/>
  <c r="BZ11" i="66"/>
  <c r="BZ56" i="66"/>
  <c r="BZ30" i="66"/>
  <c r="BZ29" i="66"/>
  <c r="BZ60" i="66"/>
  <c r="BZ32" i="66"/>
  <c r="BZ53" i="66"/>
  <c r="BZ76" i="66"/>
  <c r="BZ87" i="66"/>
  <c r="BZ74" i="66"/>
  <c r="BZ85" i="66"/>
  <c r="BZ84" i="66"/>
  <c r="BZ75" i="66"/>
  <c r="BZ88" i="66"/>
  <c r="BZ82" i="66"/>
  <c r="CK25" i="66"/>
  <c r="CK69" i="66"/>
  <c r="CK85" i="66"/>
  <c r="CK98" i="66"/>
  <c r="CK95" i="66"/>
  <c r="CK76" i="66"/>
  <c r="CK22" i="66"/>
  <c r="CK57" i="66"/>
  <c r="CK91" i="66"/>
  <c r="CK11" i="66"/>
  <c r="CK53" i="66"/>
  <c r="CK78" i="66"/>
  <c r="CK43" i="66"/>
  <c r="CK75" i="66"/>
  <c r="CK27" i="66"/>
  <c r="CJ60" i="66"/>
  <c r="CJ62" i="66"/>
  <c r="CJ30" i="66"/>
  <c r="CJ24" i="66"/>
  <c r="CJ58" i="66"/>
  <c r="CJ57" i="66"/>
  <c r="CJ7" i="66"/>
  <c r="CJ37" i="66"/>
  <c r="CJ40" i="66"/>
  <c r="CJ22" i="66"/>
  <c r="CJ82" i="66"/>
  <c r="CJ68" i="66"/>
  <c r="CJ101" i="66"/>
  <c r="CJ23" i="66"/>
  <c r="CJ46" i="66"/>
  <c r="CJ34" i="66"/>
  <c r="N37" i="68"/>
  <c r="CQ34" i="66"/>
  <c r="CP85" i="66"/>
  <c r="CP39" i="66"/>
  <c r="CP11" i="66"/>
  <c r="CP12" i="66"/>
  <c r="CP28" i="66"/>
  <c r="CP30" i="66"/>
  <c r="CP91" i="66"/>
  <c r="CP19" i="66"/>
  <c r="CP10" i="66"/>
  <c r="CP75" i="66"/>
  <c r="CP47" i="66"/>
  <c r="CP76" i="66"/>
  <c r="CP66" i="66"/>
  <c r="CP31" i="66"/>
  <c r="CP94" i="66"/>
  <c r="CP15" i="66"/>
  <c r="CP61" i="66"/>
  <c r="N29" i="68"/>
  <c r="CQ26" i="66"/>
  <c r="CE32" i="66"/>
  <c r="CE103" i="66"/>
  <c r="CE89" i="66"/>
  <c r="CE28" i="66"/>
  <c r="CE83" i="66"/>
  <c r="CE20" i="66"/>
  <c r="CE49" i="66"/>
  <c r="CE55" i="66"/>
  <c r="CE87" i="66"/>
  <c r="CE95" i="66"/>
  <c r="CE81" i="66"/>
  <c r="CE60" i="66"/>
  <c r="CE64" i="66"/>
  <c r="CE25" i="66"/>
  <c r="CE37" i="66"/>
  <c r="CE69" i="66"/>
  <c r="CQ10" i="66"/>
  <c r="N13" i="68"/>
  <c r="CF79" i="66"/>
  <c r="CF23" i="66"/>
  <c r="CF67" i="66"/>
  <c r="CF63" i="66"/>
  <c r="CF36" i="66"/>
  <c r="CF62" i="66"/>
  <c r="CF78" i="66"/>
  <c r="CF47" i="66"/>
  <c r="CF32" i="66"/>
  <c r="CF83" i="66"/>
  <c r="CF41" i="66"/>
  <c r="CF95" i="66"/>
  <c r="CF64" i="66"/>
  <c r="CF21" i="66"/>
  <c r="CF90" i="66"/>
  <c r="CF18" i="66"/>
  <c r="CF56" i="66"/>
  <c r="CN18" i="66"/>
  <c r="CN61" i="66"/>
  <c r="CN70" i="66"/>
  <c r="CN62" i="66"/>
  <c r="CN32" i="66"/>
  <c r="CN35" i="66"/>
  <c r="CN91" i="66"/>
  <c r="CN93" i="66"/>
  <c r="CN60" i="66"/>
  <c r="CN78" i="66"/>
  <c r="CN6" i="66"/>
  <c r="CN34" i="66"/>
  <c r="CN55" i="66"/>
  <c r="CN87" i="66"/>
  <c r="CN80" i="66"/>
  <c r="CN79" i="66"/>
  <c r="CD66" i="66"/>
  <c r="CD43" i="66"/>
  <c r="CD52" i="66"/>
  <c r="CD79" i="66"/>
  <c r="CD77" i="66"/>
  <c r="CD88" i="66"/>
  <c r="CD37" i="66"/>
  <c r="CD24" i="66"/>
  <c r="CD55" i="66"/>
  <c r="CD44" i="66"/>
  <c r="CD23" i="66"/>
  <c r="CD26" i="66"/>
  <c r="CD38" i="66"/>
  <c r="CD17" i="66"/>
  <c r="CD14" i="66"/>
  <c r="CD8" i="66"/>
  <c r="CD25" i="66"/>
  <c r="BY16" i="66"/>
  <c r="BY21" i="66"/>
  <c r="BY98" i="66"/>
  <c r="BY12" i="66"/>
  <c r="BY79" i="66"/>
  <c r="BY68" i="66"/>
  <c r="BY57" i="66"/>
  <c r="BY74" i="66"/>
  <c r="BY83" i="66"/>
  <c r="BY77" i="66"/>
  <c r="BY28" i="66"/>
  <c r="BY30" i="66"/>
  <c r="BY32" i="66"/>
  <c r="BY26" i="66"/>
  <c r="BY10" i="66"/>
  <c r="BY87" i="66"/>
  <c r="BY100" i="66"/>
  <c r="CI20" i="66"/>
  <c r="CI75" i="66"/>
  <c r="CI19" i="66"/>
  <c r="CI45" i="66"/>
  <c r="CI82" i="66"/>
  <c r="CI21" i="66"/>
  <c r="CI36" i="66"/>
  <c r="CI29" i="66"/>
  <c r="CI27" i="66"/>
  <c r="CI70" i="66"/>
  <c r="CI7" i="66"/>
  <c r="CI43" i="66"/>
  <c r="CI26" i="66"/>
  <c r="CI54" i="66"/>
  <c r="CI62" i="66"/>
  <c r="CI30" i="66"/>
  <c r="N27" i="68"/>
  <c r="CQ24" i="66"/>
  <c r="N42" i="68"/>
  <c r="CQ39" i="66"/>
  <c r="CQ30" i="66"/>
  <c r="N33" i="68"/>
  <c r="CP20" i="66"/>
  <c r="CP103" i="66"/>
  <c r="CP25" i="66"/>
  <c r="CP60" i="66"/>
  <c r="CP13" i="66"/>
  <c r="CP79" i="66"/>
  <c r="CP58" i="66"/>
  <c r="CP67" i="66"/>
  <c r="CP34" i="66"/>
  <c r="CP83" i="66"/>
  <c r="CP16" i="66"/>
  <c r="CP50" i="66"/>
  <c r="CP98" i="66"/>
  <c r="CP49" i="66"/>
  <c r="CP55" i="66"/>
  <c r="N26" i="68"/>
  <c r="CQ23" i="66"/>
  <c r="CE74" i="66"/>
  <c r="CE79" i="66"/>
  <c r="CE48" i="66"/>
  <c r="CE97" i="66"/>
  <c r="CE21" i="66"/>
  <c r="CE84" i="66"/>
  <c r="CE94" i="66"/>
  <c r="CE43" i="66"/>
  <c r="CE33" i="66"/>
  <c r="CE40" i="66"/>
  <c r="CE18" i="66"/>
  <c r="CE17" i="66"/>
  <c r="CE82" i="66"/>
  <c r="CN37" i="66"/>
  <c r="CN54" i="66"/>
  <c r="CN26" i="66"/>
  <c r="CN10" i="66"/>
  <c r="CN68" i="66"/>
  <c r="CN98" i="66"/>
  <c r="CN19" i="66"/>
  <c r="CN42" i="66"/>
  <c r="CN12" i="66"/>
  <c r="CN30" i="66"/>
  <c r="CN71" i="66"/>
  <c r="CN95" i="66"/>
  <c r="CN72" i="66"/>
  <c r="CN49" i="66"/>
  <c r="CN50" i="66"/>
  <c r="CN20" i="66"/>
  <c r="CD70" i="66"/>
  <c r="CD19" i="66"/>
  <c r="CD103" i="66"/>
  <c r="CD33" i="66"/>
  <c r="CD35" i="66"/>
  <c r="CD63" i="66"/>
  <c r="CD91" i="66"/>
  <c r="CD81" i="66"/>
  <c r="CD90" i="66"/>
  <c r="CD102" i="66"/>
  <c r="CD84" i="66"/>
  <c r="CD71" i="66"/>
  <c r="CD75" i="66"/>
  <c r="CD69" i="66"/>
  <c r="CD59" i="66"/>
  <c r="CD92" i="66"/>
  <c r="CD7" i="66"/>
  <c r="BY44" i="66"/>
  <c r="BY86" i="66"/>
  <c r="BY27" i="66"/>
  <c r="BY11" i="66"/>
  <c r="BY85" i="66"/>
  <c r="BY23" i="66"/>
  <c r="BY101" i="66"/>
  <c r="BY18" i="66"/>
  <c r="BY31" i="66"/>
  <c r="BY55" i="66"/>
  <c r="BY50" i="66"/>
  <c r="BY97" i="66"/>
  <c r="BY72" i="66"/>
  <c r="BY17" i="66"/>
  <c r="BY59" i="66"/>
  <c r="BY34" i="66"/>
  <c r="BY45" i="66"/>
  <c r="CI48" i="66"/>
  <c r="CI66" i="66"/>
  <c r="CI24" i="66"/>
  <c r="CI102" i="66"/>
  <c r="CI33" i="66"/>
  <c r="CI89" i="66"/>
  <c r="CI64" i="66"/>
  <c r="CI97" i="66"/>
  <c r="CI6" i="66"/>
  <c r="CI49" i="66"/>
  <c r="CI16" i="66"/>
  <c r="CI58" i="66"/>
  <c r="CI68" i="66"/>
  <c r="CI60" i="66"/>
  <c r="CI12" i="66"/>
  <c r="CI11" i="66"/>
  <c r="CI73" i="66"/>
  <c r="CV71" i="66"/>
  <c r="CV86" i="66"/>
  <c r="CV51" i="66"/>
  <c r="CV42" i="66"/>
  <c r="CV21" i="66"/>
  <c r="CV61" i="66"/>
  <c r="CV87" i="66"/>
  <c r="CV47" i="66"/>
  <c r="CV82" i="66"/>
  <c r="CV99" i="66"/>
  <c r="CV66" i="66"/>
  <c r="CV52" i="66"/>
  <c r="CV96" i="66"/>
  <c r="CV39" i="66"/>
  <c r="CV22" i="66"/>
  <c r="BZ89" i="66"/>
  <c r="BZ81" i="66"/>
  <c r="BZ23" i="66"/>
  <c r="BZ25" i="66"/>
  <c r="BZ61" i="66"/>
  <c r="BZ55" i="66"/>
  <c r="BZ35" i="66"/>
  <c r="BZ20" i="66"/>
  <c r="BZ78" i="66"/>
  <c r="BZ80" i="66"/>
  <c r="BZ83" i="66"/>
  <c r="BZ100" i="66"/>
  <c r="BZ68" i="66"/>
  <c r="BZ63" i="66"/>
  <c r="BZ71" i="66"/>
  <c r="BZ62" i="66"/>
  <c r="CK59" i="66"/>
  <c r="CK35" i="66"/>
  <c r="CK93" i="66"/>
  <c r="CK19" i="66"/>
  <c r="CK61" i="66"/>
  <c r="CK18" i="66"/>
  <c r="CK89" i="66"/>
  <c r="CK58" i="66"/>
  <c r="CK37" i="66"/>
  <c r="CK80" i="66"/>
  <c r="CK24" i="66"/>
  <c r="CK10" i="66"/>
  <c r="CK72" i="66"/>
  <c r="CK34" i="66"/>
  <c r="CK81" i="66"/>
  <c r="CK50" i="66"/>
  <c r="CK31" i="66"/>
  <c r="CJ19" i="66"/>
  <c r="CJ66" i="66"/>
  <c r="CJ67" i="66"/>
  <c r="CJ35" i="66"/>
  <c r="CJ44" i="66"/>
  <c r="CJ45" i="66"/>
  <c r="CJ41" i="66"/>
  <c r="CJ13" i="66"/>
  <c r="CJ48" i="66"/>
  <c r="CJ59" i="66"/>
  <c r="CJ39" i="66"/>
  <c r="CJ95" i="66"/>
  <c r="CJ93" i="66"/>
  <c r="CJ90" i="66"/>
  <c r="CJ26" i="66"/>
  <c r="CJ42" i="66"/>
  <c r="CJ47" i="66"/>
  <c r="CP77" i="66"/>
  <c r="CP40" i="66"/>
  <c r="CP74" i="66"/>
  <c r="CP21" i="66"/>
  <c r="CP59" i="66"/>
  <c r="CP72" i="66"/>
  <c r="CP17" i="66"/>
  <c r="CP78" i="66"/>
  <c r="CP62" i="66"/>
  <c r="CP57" i="66"/>
  <c r="CP88" i="66"/>
  <c r="CP29" i="66"/>
  <c r="CP24" i="66"/>
  <c r="CP97" i="66"/>
  <c r="CP63" i="66"/>
  <c r="CP52" i="66"/>
  <c r="CE76" i="66"/>
  <c r="CE39" i="66"/>
  <c r="CE44" i="66"/>
  <c r="CE68" i="66"/>
  <c r="CE27" i="66"/>
  <c r="CE98" i="66"/>
  <c r="CE52" i="66"/>
  <c r="CE30" i="66"/>
  <c r="CE66" i="66"/>
  <c r="CE100" i="66"/>
  <c r="CE85" i="66"/>
  <c r="CE72" i="66"/>
  <c r="CE61" i="66"/>
  <c r="CE102" i="66"/>
  <c r="CE34" i="66"/>
  <c r="CE31" i="66"/>
  <c r="CE88" i="66"/>
  <c r="CF75" i="66"/>
  <c r="CF77" i="66"/>
  <c r="CF27" i="66"/>
  <c r="CF20" i="66"/>
  <c r="CF31" i="66"/>
  <c r="CF22" i="66"/>
  <c r="CF71" i="66"/>
  <c r="CF61" i="66"/>
  <c r="CF102" i="66"/>
  <c r="CF68" i="66"/>
  <c r="CF52" i="66"/>
  <c r="CF94" i="66"/>
  <c r="CF16" i="66"/>
  <c r="CF60" i="66"/>
  <c r="CF100" i="66"/>
  <c r="CF54" i="66"/>
  <c r="CF53" i="66"/>
  <c r="CN14" i="66"/>
  <c r="CN8" i="66"/>
  <c r="CN94" i="66"/>
  <c r="CN58" i="66"/>
  <c r="CN38" i="66"/>
  <c r="CN77" i="66"/>
  <c r="CN73" i="66"/>
  <c r="CN76" i="66"/>
  <c r="CN99" i="66"/>
  <c r="CN92" i="66"/>
  <c r="CN85" i="66"/>
  <c r="CN48" i="66"/>
  <c r="CN46" i="66"/>
  <c r="CN29" i="66"/>
  <c r="CN97" i="66"/>
  <c r="CN82" i="66"/>
  <c r="CN103" i="66"/>
  <c r="CD78" i="66"/>
  <c r="CD57" i="66"/>
  <c r="CD68" i="66"/>
  <c r="CD15" i="66"/>
  <c r="CD96" i="66"/>
  <c r="CD9" i="66"/>
  <c r="CD42" i="66"/>
  <c r="CD46" i="66"/>
  <c r="CD45" i="66"/>
  <c r="CD40" i="66"/>
  <c r="CD47" i="66"/>
  <c r="CD16" i="66"/>
  <c r="CD36" i="66"/>
  <c r="CD51" i="66"/>
  <c r="CD11" i="66"/>
  <c r="CD13" i="66"/>
  <c r="CD6" i="66"/>
  <c r="BY84" i="66"/>
  <c r="BY64" i="66"/>
  <c r="BY35" i="66"/>
  <c r="BY56" i="66"/>
  <c r="BY92" i="66"/>
  <c r="BY29" i="66"/>
  <c r="BY81" i="66"/>
  <c r="BY37" i="66"/>
  <c r="BY65" i="66"/>
  <c r="BY89" i="66"/>
  <c r="BY33" i="66"/>
  <c r="BY99" i="66"/>
  <c r="BY46" i="66"/>
  <c r="BY102" i="66"/>
  <c r="BY88" i="66"/>
  <c r="BY6" i="66"/>
  <c r="CI53" i="66"/>
  <c r="CI69" i="66"/>
  <c r="CI25" i="66"/>
  <c r="CI44" i="66"/>
  <c r="CI28" i="66"/>
  <c r="CI32" i="66"/>
  <c r="CI17" i="66"/>
  <c r="CI86" i="66"/>
  <c r="CI95" i="66"/>
  <c r="CI92" i="66"/>
  <c r="CI8" i="66"/>
  <c r="CI22" i="66"/>
  <c r="CI13" i="66"/>
  <c r="CI57" i="66"/>
  <c r="CI61" i="66"/>
  <c r="CI56" i="66"/>
  <c r="CQ14" i="66"/>
  <c r="N17" i="68"/>
  <c r="N49" i="68"/>
  <c r="CQ46" i="66"/>
  <c r="CQ22" i="66"/>
  <c r="N25" i="68"/>
  <c r="CV101" i="66"/>
  <c r="CV46" i="66"/>
  <c r="CV88" i="66"/>
  <c r="CV16" i="66"/>
  <c r="CV72" i="66"/>
  <c r="CV26" i="66"/>
  <c r="CV94" i="66"/>
  <c r="CV76" i="66"/>
  <c r="CV41" i="66"/>
  <c r="CV91" i="66"/>
  <c r="CV81" i="66"/>
  <c r="CV34" i="66"/>
  <c r="CV31" i="66"/>
  <c r="CV98" i="66"/>
  <c r="CV28" i="66"/>
  <c r="N34" i="68"/>
  <c r="CQ31" i="66"/>
  <c r="BZ95" i="66"/>
  <c r="BZ77" i="66"/>
  <c r="BZ73" i="66"/>
  <c r="BZ14" i="66"/>
  <c r="BZ101" i="66"/>
  <c r="BZ91" i="66"/>
  <c r="BZ92" i="66"/>
  <c r="BZ40" i="66"/>
  <c r="BZ42" i="66"/>
  <c r="BZ50" i="66"/>
  <c r="BZ48" i="66"/>
  <c r="BZ45" i="66"/>
  <c r="BZ44" i="66"/>
  <c r="BZ16" i="66"/>
  <c r="CK38" i="66"/>
  <c r="CK70" i="66"/>
  <c r="CK67" i="66"/>
  <c r="CK41" i="66"/>
  <c r="CK21" i="66"/>
  <c r="CK17" i="66"/>
  <c r="CK87" i="66"/>
  <c r="CK46" i="66"/>
  <c r="CK73" i="66"/>
  <c r="CK29" i="66"/>
  <c r="CK79" i="66"/>
  <c r="CK68" i="66"/>
  <c r="CK49" i="66"/>
  <c r="CK77" i="66"/>
  <c r="CK13" i="66"/>
  <c r="CQ17" i="66"/>
  <c r="N20" i="68"/>
  <c r="CJ9" i="66"/>
  <c r="CJ10" i="66"/>
  <c r="CJ91" i="66"/>
  <c r="CJ85" i="66"/>
  <c r="CJ83" i="66"/>
  <c r="CJ102" i="66"/>
  <c r="CJ99" i="66"/>
  <c r="CJ75" i="66"/>
  <c r="CJ76" i="66"/>
  <c r="CJ97" i="66"/>
  <c r="CJ17" i="66"/>
  <c r="CJ20" i="66"/>
  <c r="CJ49" i="66"/>
  <c r="CJ28" i="66"/>
  <c r="CJ69" i="66"/>
  <c r="CP27" i="66"/>
  <c r="CP53" i="66"/>
  <c r="CP18" i="66"/>
  <c r="CP99" i="66"/>
  <c r="CP81" i="66"/>
  <c r="CP101" i="66"/>
  <c r="CP69" i="66"/>
  <c r="CP54" i="66"/>
  <c r="CP82" i="66"/>
  <c r="CP23" i="66"/>
  <c r="CP43" i="66"/>
  <c r="CP95" i="66"/>
  <c r="CP26" i="66"/>
  <c r="CP42" i="66"/>
  <c r="CP90" i="66"/>
  <c r="CP33" i="66"/>
  <c r="CP8" i="66"/>
  <c r="N43" i="68"/>
  <c r="CQ40" i="66"/>
  <c r="CE45" i="66"/>
  <c r="CE54" i="66"/>
  <c r="CE90" i="66"/>
  <c r="CE23" i="66"/>
  <c r="CE80" i="66"/>
  <c r="CE63" i="66"/>
  <c r="CE91" i="66"/>
  <c r="CE96" i="66"/>
  <c r="CE16" i="66"/>
  <c r="CE22" i="66"/>
  <c r="CE57" i="66"/>
  <c r="CE10" i="66"/>
  <c r="CE15" i="66"/>
  <c r="CE42" i="66"/>
  <c r="CE19" i="66"/>
  <c r="CE92" i="66"/>
  <c r="CF57" i="66"/>
  <c r="CF58" i="66"/>
  <c r="CF59" i="66"/>
  <c r="CF9" i="66"/>
  <c r="CF66" i="66"/>
  <c r="CF44" i="66"/>
  <c r="CF93" i="66"/>
  <c r="CF39" i="66"/>
  <c r="CF29" i="66"/>
  <c r="CF99" i="66"/>
  <c r="CF35" i="66"/>
  <c r="CF25" i="66"/>
  <c r="CF86" i="66"/>
  <c r="CN64" i="66"/>
  <c r="CN56" i="66"/>
  <c r="CN33" i="66"/>
  <c r="CN11" i="66"/>
  <c r="CN88" i="66"/>
  <c r="CN52" i="66"/>
  <c r="CN25" i="66"/>
  <c r="CN36" i="66"/>
  <c r="CN53" i="66"/>
  <c r="CN9" i="66"/>
  <c r="CN27" i="66"/>
  <c r="CN81" i="66"/>
  <c r="CN96" i="66"/>
  <c r="CN39" i="66"/>
  <c r="CN45" i="66"/>
  <c r="CN17" i="66"/>
  <c r="CD41" i="66"/>
  <c r="CD85" i="66"/>
  <c r="CD56" i="66"/>
  <c r="CD21" i="66"/>
  <c r="CD82" i="66"/>
  <c r="CD73" i="66"/>
  <c r="CD94" i="66"/>
  <c r="CD101" i="66"/>
  <c r="CD86" i="66"/>
  <c r="CD64" i="66"/>
  <c r="CD87" i="66"/>
  <c r="CD95" i="66"/>
  <c r="CD61" i="66"/>
  <c r="CD62" i="66"/>
  <c r="BY42" i="66"/>
  <c r="BY13" i="66"/>
  <c r="BY67" i="66"/>
  <c r="BY95" i="66"/>
  <c r="BY82" i="66"/>
  <c r="BY103" i="66"/>
  <c r="BY94" i="66"/>
  <c r="BY62" i="66"/>
  <c r="BY19" i="66"/>
  <c r="BY54" i="66"/>
  <c r="BY90" i="66"/>
  <c r="BY66" i="66"/>
  <c r="BY61" i="66"/>
  <c r="BY40" i="66"/>
  <c r="BY38" i="66"/>
  <c r="BY7" i="66"/>
  <c r="CI65" i="66"/>
  <c r="CI96" i="66"/>
  <c r="CI42" i="66"/>
  <c r="CI35" i="66"/>
  <c r="CI84" i="66"/>
  <c r="CI91" i="66"/>
  <c r="CI72" i="66"/>
  <c r="CI78" i="66"/>
  <c r="CI31" i="66"/>
  <c r="CI18" i="66"/>
  <c r="CI23" i="66"/>
  <c r="CI77" i="66"/>
  <c r="CI85" i="66"/>
  <c r="CI80" i="66"/>
  <c r="CI14" i="66"/>
  <c r="L107" i="68" l="1"/>
  <c r="M107" i="68" l="1"/>
  <c r="K107" i="68"/>
  <c r="I107" i="68" l="1"/>
  <c r="J107" i="68"/>
  <c r="L74" i="68"/>
  <c r="L91" i="68"/>
  <c r="K43" i="68"/>
  <c r="L31" i="68"/>
  <c r="I71" i="68"/>
  <c r="K87" i="68"/>
  <c r="K41" i="68"/>
  <c r="K22" i="68"/>
  <c r="J24" i="68"/>
  <c r="J80" i="68"/>
  <c r="K83" i="68"/>
  <c r="K45" i="68"/>
  <c r="K38" i="68"/>
  <c r="J39" i="68"/>
  <c r="J30" i="68"/>
  <c r="M36" i="68"/>
  <c r="K53" i="68"/>
  <c r="M10" i="68"/>
  <c r="I8" i="68"/>
  <c r="L79" i="68"/>
  <c r="I75" i="68"/>
  <c r="I50" i="68"/>
  <c r="K11" i="68"/>
  <c r="M34" i="68"/>
  <c r="K101" i="68"/>
  <c r="M79" i="68"/>
  <c r="M25" i="68"/>
  <c r="M12" i="68"/>
  <c r="I56" i="68"/>
  <c r="J76" i="68"/>
  <c r="J77" i="68"/>
  <c r="M91" i="68"/>
  <c r="I46" i="68"/>
  <c r="K59" i="68"/>
  <c r="L94" i="68"/>
  <c r="K80" i="68"/>
  <c r="J73" i="68"/>
  <c r="K50" i="68"/>
  <c r="J97" i="68"/>
  <c r="L22" i="68"/>
  <c r="M24" i="68"/>
  <c r="M93" i="68"/>
  <c r="J29" i="68"/>
  <c r="L23" i="68"/>
  <c r="M63" i="68"/>
  <c r="J58" i="68"/>
  <c r="L54" i="68"/>
  <c r="I55" i="68"/>
  <c r="K99" i="68"/>
  <c r="M84" i="68"/>
  <c r="I94" i="68"/>
  <c r="M35" i="68"/>
  <c r="L103" i="68"/>
  <c r="L86" i="68"/>
  <c r="J8" i="68"/>
  <c r="J55" i="68"/>
  <c r="J45" i="68"/>
  <c r="J105" i="68"/>
  <c r="K20" i="68"/>
  <c r="J10" i="68"/>
  <c r="I27" i="68"/>
  <c r="L58" i="68"/>
  <c r="L72" i="68"/>
  <c r="I74" i="68"/>
  <c r="M13" i="68"/>
  <c r="J65" i="68"/>
  <c r="M94" i="68"/>
  <c r="J100" i="68"/>
  <c r="M32" i="68"/>
  <c r="I16" i="68"/>
  <c r="M33" i="68"/>
  <c r="K31" i="68"/>
  <c r="L34" i="68"/>
  <c r="J79" i="68"/>
  <c r="J62" i="68"/>
  <c r="K90" i="68"/>
  <c r="L39" i="68"/>
  <c r="L84" i="68"/>
  <c r="L63" i="68"/>
  <c r="M103" i="68"/>
  <c r="M49" i="68"/>
  <c r="K54" i="68"/>
  <c r="J98" i="68"/>
  <c r="I61" i="68"/>
  <c r="I59" i="68"/>
  <c r="L49" i="68"/>
  <c r="M43" i="68"/>
  <c r="M9" i="68"/>
  <c r="K39" i="68"/>
  <c r="M39" i="68"/>
  <c r="M76" i="68"/>
  <c r="L46" i="68"/>
  <c r="K105" i="68"/>
  <c r="L15" i="68"/>
  <c r="J17" i="68"/>
  <c r="L44" i="68"/>
  <c r="L93" i="68"/>
  <c r="J12" i="68"/>
  <c r="M30" i="68"/>
  <c r="I72" i="68"/>
  <c r="K14" i="68"/>
  <c r="I84" i="68"/>
  <c r="J83" i="68"/>
  <c r="M21" i="68"/>
  <c r="J90" i="68"/>
  <c r="L92" i="68"/>
  <c r="K82" i="68"/>
  <c r="I43" i="68"/>
  <c r="J75" i="68"/>
  <c r="I29" i="68"/>
  <c r="K98" i="68"/>
  <c r="I91" i="68"/>
  <c r="J41" i="68"/>
  <c r="J64" i="68"/>
  <c r="M66" i="68"/>
  <c r="J68" i="68"/>
  <c r="M27" i="68"/>
  <c r="I97" i="68"/>
  <c r="M56" i="68"/>
  <c r="L29" i="68"/>
  <c r="L32" i="68"/>
  <c r="M80" i="68"/>
  <c r="I98" i="68"/>
  <c r="I32" i="68"/>
  <c r="L35" i="68"/>
  <c r="J71" i="68"/>
  <c r="K37" i="68"/>
  <c r="K70" i="68"/>
  <c r="M52" i="68"/>
  <c r="I92" i="68"/>
  <c r="I90" i="68"/>
  <c r="M65" i="68"/>
  <c r="J28" i="68"/>
  <c r="M73" i="68"/>
  <c r="K78" i="68"/>
  <c r="J99" i="68"/>
  <c r="K47" i="68"/>
  <c r="L27" i="68"/>
  <c r="M85" i="68"/>
  <c r="M86" i="68"/>
  <c r="M101" i="68"/>
  <c r="I102" i="68"/>
  <c r="K76" i="68"/>
  <c r="J74" i="68"/>
  <c r="I35" i="68"/>
  <c r="J56" i="68"/>
  <c r="L11" i="68"/>
  <c r="I31" i="68"/>
  <c r="L67" i="68"/>
  <c r="L100" i="68"/>
  <c r="L8" i="68"/>
  <c r="L37" i="68"/>
  <c r="I83" i="68"/>
  <c r="I89" i="68"/>
  <c r="M81" i="68"/>
  <c r="I38" i="68"/>
  <c r="I58" i="68"/>
  <c r="I47" i="68"/>
  <c r="J96" i="68"/>
  <c r="L24" i="68"/>
  <c r="L17" i="68"/>
  <c r="I37" i="68"/>
  <c r="I105" i="68"/>
  <c r="I70" i="68"/>
  <c r="J26" i="68"/>
  <c r="I87" i="68"/>
  <c r="L76" i="68"/>
  <c r="J40" i="68"/>
  <c r="K29" i="68"/>
  <c r="J95" i="68"/>
  <c r="K36" i="68"/>
  <c r="I65" i="68"/>
  <c r="L87" i="68"/>
  <c r="K66" i="68"/>
  <c r="J48" i="68"/>
  <c r="J47" i="68"/>
  <c r="M17" i="68"/>
  <c r="K48" i="68"/>
  <c r="K58" i="68"/>
  <c r="K44" i="68"/>
  <c r="I33" i="68"/>
  <c r="I41" i="68"/>
  <c r="I95" i="68"/>
  <c r="L51" i="68"/>
  <c r="L99" i="68"/>
  <c r="L75" i="68"/>
  <c r="I28" i="68"/>
  <c r="L73" i="68"/>
  <c r="I86" i="68"/>
  <c r="K65" i="68"/>
  <c r="K96" i="68"/>
  <c r="J44" i="68"/>
  <c r="J86" i="68"/>
  <c r="K51" i="68"/>
  <c r="I63" i="68"/>
  <c r="I9" i="68"/>
  <c r="I14" i="68"/>
  <c r="K88" i="68"/>
  <c r="L50" i="68"/>
  <c r="L25" i="68"/>
  <c r="K104" i="68"/>
  <c r="I20" i="68"/>
  <c r="J18" i="68"/>
  <c r="M69" i="68"/>
  <c r="L52" i="68"/>
  <c r="L64" i="68"/>
  <c r="J36" i="68"/>
  <c r="K13" i="68"/>
  <c r="L18" i="68"/>
  <c r="L56" i="68"/>
  <c r="K56" i="68"/>
  <c r="M55" i="68"/>
  <c r="K64" i="68"/>
  <c r="L12" i="68"/>
  <c r="M67" i="68"/>
  <c r="L42" i="68"/>
  <c r="I51" i="68"/>
  <c r="M70" i="68"/>
  <c r="I96" i="68"/>
  <c r="K72" i="68"/>
  <c r="I40" i="68"/>
  <c r="J16" i="68"/>
  <c r="I88" i="68"/>
  <c r="I42" i="68"/>
  <c r="J57" i="68"/>
  <c r="J14" i="68"/>
  <c r="J84" i="68"/>
  <c r="I13" i="68"/>
  <c r="J85" i="68"/>
  <c r="L88" i="68"/>
  <c r="I10" i="68"/>
  <c r="J102" i="68"/>
  <c r="L65" i="68"/>
  <c r="J81" i="68"/>
  <c r="M37" i="68"/>
  <c r="I66" i="68"/>
  <c r="L33" i="68"/>
  <c r="K69" i="68"/>
  <c r="K94" i="68"/>
  <c r="I69" i="68"/>
  <c r="J92" i="68"/>
  <c r="L82" i="68"/>
  <c r="L16" i="68"/>
  <c r="K46" i="68"/>
  <c r="J89" i="68"/>
  <c r="K17" i="68"/>
  <c r="J94" i="68"/>
  <c r="M82" i="68"/>
  <c r="I76" i="68"/>
  <c r="M48" i="68"/>
  <c r="K100" i="68"/>
  <c r="J32" i="68"/>
  <c r="I101" i="68"/>
  <c r="M88" i="68"/>
  <c r="M77" i="68"/>
  <c r="L90" i="68"/>
  <c r="J50" i="68"/>
  <c r="M50" i="68"/>
  <c r="I26" i="68"/>
  <c r="M60" i="68"/>
  <c r="I67" i="68"/>
  <c r="M72" i="68"/>
  <c r="L101" i="68"/>
  <c r="J9" i="68"/>
  <c r="J67" i="68"/>
  <c r="J33" i="68"/>
  <c r="L85" i="68"/>
  <c r="K62" i="68"/>
  <c r="L36" i="68"/>
  <c r="K15" i="68"/>
  <c r="M46" i="68"/>
  <c r="I49" i="68"/>
  <c r="K86" i="68"/>
  <c r="M42" i="68"/>
  <c r="M11" i="68"/>
  <c r="L95" i="68"/>
  <c r="I73" i="68"/>
  <c r="J91" i="68"/>
  <c r="K97" i="68"/>
  <c r="M104" i="68"/>
  <c r="L26" i="68"/>
  <c r="K102" i="68"/>
  <c r="K23" i="68"/>
  <c r="L96" i="68"/>
  <c r="L98" i="68"/>
  <c r="I103" i="68"/>
  <c r="I12" i="68"/>
  <c r="M87" i="68"/>
  <c r="L66" i="68"/>
  <c r="M71" i="68"/>
  <c r="I36" i="68"/>
  <c r="L106" i="68"/>
  <c r="M59" i="68"/>
  <c r="L38" i="68"/>
  <c r="M44" i="68"/>
  <c r="K21" i="68"/>
  <c r="M64" i="68"/>
  <c r="K85" i="68"/>
  <c r="M105" i="68"/>
  <c r="M106" i="68"/>
  <c r="I54" i="68"/>
  <c r="L81" i="68"/>
  <c r="K92" i="68"/>
  <c r="K16" i="68"/>
  <c r="K106" i="68"/>
  <c r="L60" i="68"/>
  <c r="I39" i="68"/>
  <c r="M47" i="68"/>
  <c r="I21" i="68"/>
  <c r="L40" i="68"/>
  <c r="M98" i="68"/>
  <c r="M83" i="68"/>
  <c r="J37" i="68"/>
  <c r="K57" i="68"/>
  <c r="L61" i="68"/>
  <c r="J51" i="68"/>
  <c r="J69" i="68"/>
  <c r="J23" i="68"/>
  <c r="I19" i="68"/>
  <c r="J66" i="68"/>
  <c r="L62" i="68"/>
  <c r="K33" i="68"/>
  <c r="I11" i="68"/>
  <c r="L102" i="68"/>
  <c r="J88" i="68"/>
  <c r="M99" i="68"/>
  <c r="J31" i="68"/>
  <c r="K77" i="68"/>
  <c r="J22" i="68"/>
  <c r="K18" i="68"/>
  <c r="M96" i="68"/>
  <c r="J38" i="68"/>
  <c r="J106" i="68"/>
  <c r="K95" i="68"/>
  <c r="J59" i="68"/>
  <c r="M45" i="68"/>
  <c r="K79" i="68"/>
  <c r="I85" i="68"/>
  <c r="J19" i="68"/>
  <c r="I78" i="68"/>
  <c r="K103" i="68"/>
  <c r="K93" i="68"/>
  <c r="K84" i="68"/>
  <c r="M26" i="68"/>
  <c r="I44" i="68"/>
  <c r="I17" i="68"/>
  <c r="K34" i="68"/>
  <c r="K25" i="68"/>
  <c r="M75" i="68"/>
  <c r="I81" i="68"/>
  <c r="J101" i="68"/>
  <c r="M78" i="68"/>
  <c r="L19" i="68"/>
  <c r="K74" i="68"/>
  <c r="I77" i="68"/>
  <c r="J61" i="68"/>
  <c r="L30" i="68"/>
  <c r="M57" i="68"/>
  <c r="J82" i="68"/>
  <c r="L105" i="68"/>
  <c r="M19" i="68"/>
  <c r="I57" i="68"/>
  <c r="L14" i="68"/>
  <c r="L10" i="68"/>
  <c r="J25" i="68"/>
  <c r="J42" i="68"/>
  <c r="I62" i="68"/>
  <c r="I79" i="68"/>
  <c r="K40" i="68"/>
  <c r="L45" i="68"/>
  <c r="K71" i="68"/>
  <c r="M100" i="68"/>
  <c r="K52" i="68"/>
  <c r="K61" i="68"/>
  <c r="I60" i="68"/>
  <c r="I48" i="68"/>
  <c r="M8" i="68"/>
  <c r="K91" i="68"/>
  <c r="I64" i="68"/>
  <c r="L21" i="68"/>
  <c r="K60" i="68"/>
  <c r="L83" i="68"/>
  <c r="J27" i="68"/>
  <c r="K30" i="68"/>
  <c r="L89" i="68"/>
  <c r="K10" i="68"/>
  <c r="L53" i="68"/>
  <c r="J52" i="68"/>
  <c r="L55" i="68"/>
  <c r="K24" i="68"/>
  <c r="J35" i="68"/>
  <c r="I104" i="68"/>
  <c r="K81" i="68"/>
  <c r="M92" i="68"/>
  <c r="K75" i="68"/>
  <c r="M16" i="68"/>
  <c r="K73" i="68"/>
  <c r="J49" i="68"/>
  <c r="L80" i="68"/>
  <c r="L47" i="68"/>
  <c r="I99" i="68"/>
  <c r="M97" i="68"/>
  <c r="I34" i="68"/>
  <c r="M54" i="68"/>
  <c r="M53" i="68"/>
  <c r="I93" i="68"/>
  <c r="L68" i="68"/>
  <c r="L28" i="68"/>
  <c r="K49" i="68"/>
  <c r="J20" i="68"/>
  <c r="I30" i="68"/>
  <c r="J60" i="68"/>
  <c r="M95" i="68"/>
  <c r="M62" i="68"/>
  <c r="K67" i="68"/>
  <c r="K63" i="68"/>
  <c r="M68" i="68"/>
  <c r="I106" i="68"/>
  <c r="M29" i="68"/>
  <c r="K28" i="68"/>
  <c r="K89" i="68"/>
  <c r="M28" i="68"/>
  <c r="J53" i="68"/>
  <c r="I25" i="68"/>
  <c r="M14" i="68" l="1"/>
  <c r="I15" i="68"/>
  <c r="L77" i="68"/>
  <c r="M58" i="68"/>
  <c r="K35" i="68"/>
  <c r="I53" i="68"/>
  <c r="I18" i="68"/>
  <c r="L43" i="68"/>
  <c r="L71" i="68"/>
  <c r="M15" i="68"/>
  <c r="J104" i="68"/>
  <c r="J78" i="68"/>
  <c r="M41" i="68"/>
  <c r="J13" i="68"/>
  <c r="K19" i="68"/>
  <c r="M51" i="68"/>
  <c r="M61" i="68"/>
  <c r="L20" i="68"/>
  <c r="K26" i="68"/>
  <c r="L78" i="68"/>
  <c r="M74" i="68"/>
  <c r="J93" i="68"/>
  <c r="K9" i="68"/>
  <c r="I82" i="68"/>
  <c r="I45" i="68"/>
  <c r="L69" i="68"/>
  <c r="J46" i="68"/>
  <c r="L9" i="68"/>
  <c r="I80" i="68"/>
  <c r="J70" i="68"/>
  <c r="M40" i="68"/>
  <c r="I52" i="68"/>
  <c r="K42" i="68"/>
  <c r="I23" i="68"/>
  <c r="K27" i="68"/>
  <c r="J54" i="68"/>
  <c r="I24" i="68"/>
  <c r="J34" i="68"/>
  <c r="J63" i="68"/>
  <c r="L70" i="68"/>
  <c r="I100" i="68"/>
  <c r="J15" i="68"/>
  <c r="M102" i="68"/>
  <c r="L59" i="68"/>
  <c r="M38" i="68"/>
  <c r="I22" i="68"/>
  <c r="K8" i="68"/>
  <c r="L13" i="68"/>
  <c r="J72" i="68"/>
  <c r="L104" i="68"/>
  <c r="L48" i="68"/>
  <c r="K55" i="68"/>
  <c r="J87" i="68"/>
  <c r="K68" i="68"/>
  <c r="M23" i="68"/>
  <c r="M20" i="68"/>
  <c r="M22" i="68"/>
  <c r="K32" i="68"/>
  <c r="J43" i="68"/>
  <c r="J21" i="68"/>
  <c r="L41" i="68"/>
  <c r="M18" i="68"/>
  <c r="L97" i="68"/>
  <c r="J11" i="68"/>
  <c r="M89" i="68"/>
  <c r="M31" i="68"/>
  <c r="I68" i="68"/>
  <c r="K12" i="68"/>
  <c r="L57" i="68"/>
  <c r="M90" i="68"/>
  <c r="J103"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H3" authorId="0" shapeId="0" xr:uid="{00000000-0006-0000-0100-000001000000}">
      <text>
        <r>
          <rPr>
            <b/>
            <sz val="9"/>
            <color indexed="81"/>
            <rFont val="宋体"/>
            <family val="3"/>
            <charset val="134"/>
          </rPr>
          <t>不同付费层实力相当于非r的倍数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P3" authorId="0" shapeId="0" xr:uid="{00000000-0006-0000-0200-000001000000}">
      <text>
        <r>
          <rPr>
            <b/>
            <sz val="9"/>
            <color indexed="81"/>
            <rFont val="宋体"/>
            <family val="3"/>
            <charset val="134"/>
          </rPr>
          <t>兵营上限相当于主力部队的兵力数的倍率</t>
        </r>
      </text>
    </comment>
    <comment ref="AB3" authorId="0" shapeId="0" xr:uid="{00000000-0006-0000-0200-000002000000}">
      <text/>
    </comment>
    <comment ref="P4" authorId="0" shapeId="0" xr:uid="{00000000-0006-0000-0200-000003000000}">
      <text>
        <r>
          <rPr>
            <b/>
            <sz val="9"/>
            <color indexed="81"/>
            <rFont val="宋体"/>
            <family val="3"/>
            <charset val="134"/>
          </rPr>
          <t xml:space="preserve">被歼灭后重新补充兵力的cd
</t>
        </r>
      </text>
    </comment>
    <comment ref="Q5" authorId="0" shapeId="0" xr:uid="{00000000-0006-0000-0200-000004000000}">
      <text>
        <r>
          <rPr>
            <b/>
            <sz val="9"/>
            <color indexed="81"/>
            <rFont val="宋体"/>
            <family val="3"/>
            <charset val="134"/>
          </rPr>
          <t>3或4</t>
        </r>
      </text>
    </comment>
    <comment ref="Q6" authorId="0" shapeId="0" xr:uid="{00000000-0006-0000-0200-000005000000}">
      <text>
        <r>
          <rPr>
            <b/>
            <sz val="9"/>
            <color indexed="81"/>
            <rFont val="宋体"/>
            <family val="3"/>
            <charset val="134"/>
          </rPr>
          <t>城池占格数为3.5*3.5，因此以3.5格距离为准，5秒为一格</t>
        </r>
      </text>
    </comment>
    <comment ref="Q7" authorId="0" shapeId="0" xr:uid="{00000000-0006-0000-0200-000006000000}">
      <text>
        <r>
          <rPr>
            <b/>
            <sz val="9"/>
            <color indexed="81"/>
            <rFont val="宋体"/>
            <family val="3"/>
            <charset val="134"/>
          </rPr>
          <t>超过一定距离攻城代价大</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泠月</author>
  </authors>
  <commentList>
    <comment ref="AF3" authorId="0" shapeId="0" xr:uid="{00000000-0006-0000-0400-000001000000}">
      <text>
        <r>
          <rPr>
            <b/>
            <sz val="9"/>
            <color indexed="81"/>
            <rFont val="宋体"/>
            <family val="3"/>
            <charset val="134"/>
          </rPr>
          <t>泠月:</t>
        </r>
        <r>
          <rPr>
            <sz val="9"/>
            <color indexed="81"/>
            <rFont val="宋体"/>
            <family val="3"/>
            <charset val="134"/>
          </rPr>
          <t xml:space="preserve">
默认为自己打与自己相同的人，默认死兵和重伤兵率为80%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S8" authorId="0" shapeId="0" xr:uid="{00000000-0006-0000-0600-000001000000}">
      <text>
        <r>
          <rPr>
            <b/>
            <sz val="9"/>
            <color indexed="81"/>
            <rFont val="宋体"/>
            <family val="3"/>
            <charset val="134"/>
          </rPr>
          <t>保守估计，主要有位置影响</t>
        </r>
      </text>
    </comment>
    <comment ref="BW8" authorId="0" shapeId="0" xr:uid="{00000000-0006-0000-0600-000002000000}">
      <text>
        <r>
          <rPr>
            <b/>
            <sz val="9"/>
            <color indexed="81"/>
            <rFont val="宋体"/>
            <family val="3"/>
            <charset val="134"/>
          </rPr>
          <t>保守估计，主要有位置影响</t>
        </r>
      </text>
    </comment>
  </commentList>
</comments>
</file>

<file path=xl/sharedStrings.xml><?xml version="1.0" encoding="utf-8"?>
<sst xmlns="http://schemas.openxmlformats.org/spreadsheetml/2006/main" count="669" uniqueCount="275">
  <si>
    <t>紫</t>
    <phoneticPr fontId="1" type="noConversion"/>
  </si>
  <si>
    <t>属性设定</t>
    <phoneticPr fontId="1" type="noConversion"/>
  </si>
  <si>
    <t>生命</t>
    <phoneticPr fontId="1" type="noConversion"/>
  </si>
  <si>
    <t>攻击</t>
    <phoneticPr fontId="1" type="noConversion"/>
  </si>
  <si>
    <t>防御</t>
    <phoneticPr fontId="1" type="noConversion"/>
  </si>
  <si>
    <t>装备培养</t>
    <phoneticPr fontId="1" type="noConversion"/>
  </si>
  <si>
    <t>升级</t>
    <phoneticPr fontId="1" type="noConversion"/>
  </si>
  <si>
    <t>升星</t>
    <phoneticPr fontId="1" type="noConversion"/>
  </si>
  <si>
    <t>装备品质</t>
    <phoneticPr fontId="1" type="noConversion"/>
  </si>
  <si>
    <t>绿</t>
    <phoneticPr fontId="1" type="noConversion"/>
  </si>
  <si>
    <t>蓝</t>
    <phoneticPr fontId="1" type="noConversion"/>
  </si>
  <si>
    <t>紫</t>
    <phoneticPr fontId="1" type="noConversion"/>
  </si>
  <si>
    <t>橙</t>
    <phoneticPr fontId="1" type="noConversion"/>
  </si>
  <si>
    <t>红</t>
    <phoneticPr fontId="1" type="noConversion"/>
  </si>
  <si>
    <t>品质</t>
    <phoneticPr fontId="1" type="noConversion"/>
  </si>
  <si>
    <t>属性设定</t>
    <phoneticPr fontId="1" type="noConversion"/>
  </si>
  <si>
    <t>初始属性</t>
    <phoneticPr fontId="1" type="noConversion"/>
  </si>
  <si>
    <t>成长属性</t>
    <phoneticPr fontId="1" type="noConversion"/>
  </si>
  <si>
    <t>定阶段时间</t>
    <phoneticPr fontId="1" type="noConversion"/>
  </si>
  <si>
    <t>阶段获得的属性</t>
    <phoneticPr fontId="1" type="noConversion"/>
  </si>
  <si>
    <t>绿</t>
    <phoneticPr fontId="1" type="noConversion"/>
  </si>
  <si>
    <t>蓝</t>
    <phoneticPr fontId="1" type="noConversion"/>
  </si>
  <si>
    <t>橙</t>
    <phoneticPr fontId="1" type="noConversion"/>
  </si>
  <si>
    <t>1星蓝</t>
    <phoneticPr fontId="1" type="noConversion"/>
  </si>
  <si>
    <t>1星紫</t>
    <phoneticPr fontId="1" type="noConversion"/>
  </si>
  <si>
    <t>2星紫</t>
    <phoneticPr fontId="1" type="noConversion"/>
  </si>
  <si>
    <t>1星橙</t>
    <phoneticPr fontId="1" type="noConversion"/>
  </si>
  <si>
    <t>2星橙</t>
    <phoneticPr fontId="1" type="noConversion"/>
  </si>
  <si>
    <t>3星橙</t>
    <phoneticPr fontId="1" type="noConversion"/>
  </si>
  <si>
    <t>红</t>
    <phoneticPr fontId="1" type="noConversion"/>
  </si>
  <si>
    <t>1星红</t>
    <phoneticPr fontId="1" type="noConversion"/>
  </si>
  <si>
    <t>2星红</t>
    <phoneticPr fontId="1" type="noConversion"/>
  </si>
  <si>
    <t>3星红</t>
    <phoneticPr fontId="1" type="noConversion"/>
  </si>
  <si>
    <t>4星红</t>
    <phoneticPr fontId="1" type="noConversion"/>
  </si>
  <si>
    <t>5星红</t>
    <phoneticPr fontId="1" type="noConversion"/>
  </si>
  <si>
    <t>3绿</t>
    <phoneticPr fontId="1" type="noConversion"/>
  </si>
  <si>
    <t>3蓝</t>
    <phoneticPr fontId="1" type="noConversion"/>
  </si>
  <si>
    <t>1蓝</t>
    <phoneticPr fontId="1" type="noConversion"/>
  </si>
  <si>
    <t>首套</t>
    <phoneticPr fontId="1" type="noConversion"/>
  </si>
  <si>
    <t>绿</t>
    <phoneticPr fontId="1" type="noConversion"/>
  </si>
  <si>
    <t>蓝</t>
    <phoneticPr fontId="1" type="noConversion"/>
  </si>
  <si>
    <t>5星红</t>
    <phoneticPr fontId="1" type="noConversion"/>
  </si>
  <si>
    <t>绿</t>
    <phoneticPr fontId="1" type="noConversion"/>
  </si>
  <si>
    <t>品质</t>
    <phoneticPr fontId="1" type="noConversion"/>
  </si>
  <si>
    <t>基础值</t>
    <phoneticPr fontId="1" type="noConversion"/>
  </si>
  <si>
    <t>成长值</t>
    <phoneticPr fontId="1" type="noConversion"/>
  </si>
  <si>
    <t>蓝</t>
    <phoneticPr fontId="1" type="noConversion"/>
  </si>
  <si>
    <t>紫</t>
    <phoneticPr fontId="1" type="noConversion"/>
  </si>
  <si>
    <t>橙</t>
    <phoneticPr fontId="1" type="noConversion"/>
  </si>
  <si>
    <t>红</t>
    <phoneticPr fontId="1" type="noConversion"/>
  </si>
  <si>
    <t>升星附加值</t>
    <phoneticPr fontId="1" type="noConversion"/>
  </si>
  <si>
    <t>升星次数</t>
    <phoneticPr fontId="1" type="noConversion"/>
  </si>
  <si>
    <t>等级上限</t>
    <phoneticPr fontId="1" type="noConversion"/>
  </si>
  <si>
    <t>初始等级</t>
    <phoneticPr fontId="1" type="noConversion"/>
  </si>
  <si>
    <t>装备属性=基础值+成长值*等级+固定值</t>
    <phoneticPr fontId="1" type="noConversion"/>
  </si>
  <si>
    <t>状态</t>
    <phoneticPr fontId="1" type="noConversion"/>
  </si>
  <si>
    <t>阶段属性值</t>
    <phoneticPr fontId="1" type="noConversion"/>
  </si>
  <si>
    <t>装备等级</t>
    <phoneticPr fontId="1" type="noConversion"/>
  </si>
  <si>
    <t>玩家等级</t>
    <phoneticPr fontId="1" type="noConversion"/>
  </si>
  <si>
    <t>1件紫</t>
    <phoneticPr fontId="1" type="noConversion"/>
  </si>
  <si>
    <t>1个人紫</t>
    <phoneticPr fontId="1" type="noConversion"/>
  </si>
  <si>
    <t>3个人紫</t>
    <phoneticPr fontId="1" type="noConversion"/>
  </si>
  <si>
    <t>1件橙</t>
    <phoneticPr fontId="1" type="noConversion"/>
  </si>
  <si>
    <t>1个人橙</t>
    <phoneticPr fontId="1" type="noConversion"/>
  </si>
  <si>
    <t>3个人橙</t>
    <phoneticPr fontId="1" type="noConversion"/>
  </si>
  <si>
    <t>3个人红</t>
    <phoneticPr fontId="1" type="noConversion"/>
  </si>
  <si>
    <t>1件红</t>
    <phoneticPr fontId="1" type="noConversion"/>
  </si>
  <si>
    <t>1个人红</t>
    <phoneticPr fontId="1" type="noConversion"/>
  </si>
  <si>
    <t>6个人红</t>
    <phoneticPr fontId="1" type="noConversion"/>
  </si>
  <si>
    <t>6个人红1</t>
    <phoneticPr fontId="1" type="noConversion"/>
  </si>
  <si>
    <t>6个人红3</t>
    <phoneticPr fontId="1" type="noConversion"/>
  </si>
  <si>
    <t>6个人红5</t>
    <phoneticPr fontId="1" type="noConversion"/>
  </si>
  <si>
    <t>1紫17蓝</t>
    <phoneticPr fontId="1" type="noConversion"/>
  </si>
  <si>
    <t>3紫15蓝</t>
    <phoneticPr fontId="1" type="noConversion"/>
  </si>
  <si>
    <t>9紫9蓝1</t>
    <phoneticPr fontId="1" type="noConversion"/>
  </si>
  <si>
    <t>1橙17紫</t>
    <phoneticPr fontId="1" type="noConversion"/>
  </si>
  <si>
    <t>3橙15紫1</t>
    <phoneticPr fontId="1" type="noConversion"/>
  </si>
  <si>
    <t>9橙9紫2</t>
    <phoneticPr fontId="1" type="noConversion"/>
  </si>
  <si>
    <t>3红15橙3</t>
    <phoneticPr fontId="1" type="noConversion"/>
  </si>
  <si>
    <t>1红17橙2</t>
    <phoneticPr fontId="1" type="noConversion"/>
  </si>
  <si>
    <t>9红9橙3</t>
    <phoneticPr fontId="1" type="noConversion"/>
  </si>
  <si>
    <t>18红</t>
    <phoneticPr fontId="1" type="noConversion"/>
  </si>
  <si>
    <t>18红1</t>
    <phoneticPr fontId="1" type="noConversion"/>
  </si>
  <si>
    <t>18红3</t>
    <phoneticPr fontId="1" type="noConversion"/>
  </si>
  <si>
    <t>18红5</t>
    <phoneticPr fontId="1" type="noConversion"/>
  </si>
  <si>
    <t>1星蓝</t>
    <phoneticPr fontId="1" type="noConversion"/>
  </si>
  <si>
    <t>1星紫</t>
    <phoneticPr fontId="1" type="noConversion"/>
  </si>
  <si>
    <t>2星紫</t>
    <phoneticPr fontId="1" type="noConversion"/>
  </si>
  <si>
    <t>2星橙</t>
    <phoneticPr fontId="1" type="noConversion"/>
  </si>
  <si>
    <t>3星橙</t>
    <phoneticPr fontId="1" type="noConversion"/>
  </si>
  <si>
    <t>1星红</t>
    <phoneticPr fontId="1" type="noConversion"/>
  </si>
  <si>
    <t>3星红</t>
    <phoneticPr fontId="1" type="noConversion"/>
  </si>
  <si>
    <t>5星红</t>
    <phoneticPr fontId="1" type="noConversion"/>
  </si>
  <si>
    <t>3蓝15绿</t>
    <phoneticPr fontId="1" type="noConversion"/>
  </si>
  <si>
    <t>1蓝17绿</t>
    <phoneticPr fontId="1" type="noConversion"/>
  </si>
  <si>
    <t>等级</t>
    <phoneticPr fontId="1" type="noConversion"/>
  </si>
  <si>
    <t>1绿</t>
    <phoneticPr fontId="1" type="noConversion"/>
  </si>
  <si>
    <t>3绿</t>
    <phoneticPr fontId="1" type="noConversion"/>
  </si>
  <si>
    <t>非r具体状态</t>
    <phoneticPr fontId="1" type="noConversion"/>
  </si>
  <si>
    <t>非r属性</t>
    <phoneticPr fontId="1" type="noConversion"/>
  </si>
  <si>
    <t>非r状态</t>
    <phoneticPr fontId="1" type="noConversion"/>
  </si>
  <si>
    <t>超r状态</t>
    <phoneticPr fontId="1" type="noConversion"/>
  </si>
  <si>
    <t>1星蓝</t>
    <phoneticPr fontId="1" type="noConversion"/>
  </si>
  <si>
    <t>紫</t>
    <phoneticPr fontId="1" type="noConversion"/>
  </si>
  <si>
    <t>1星紫</t>
    <phoneticPr fontId="1" type="noConversion"/>
  </si>
  <si>
    <t>2星紫</t>
    <phoneticPr fontId="1" type="noConversion"/>
  </si>
  <si>
    <t>橙</t>
    <phoneticPr fontId="1" type="noConversion"/>
  </si>
  <si>
    <t>1星橙</t>
    <phoneticPr fontId="1" type="noConversion"/>
  </si>
  <si>
    <t>2星橙</t>
    <phoneticPr fontId="1" type="noConversion"/>
  </si>
  <si>
    <t>3星橙</t>
    <phoneticPr fontId="1" type="noConversion"/>
  </si>
  <si>
    <t>3星橙</t>
    <phoneticPr fontId="1" type="noConversion"/>
  </si>
  <si>
    <t>1星红</t>
    <phoneticPr fontId="1" type="noConversion"/>
  </si>
  <si>
    <t>红</t>
    <phoneticPr fontId="1" type="noConversion"/>
  </si>
  <si>
    <t>4星红</t>
    <phoneticPr fontId="1" type="noConversion"/>
  </si>
  <si>
    <t>超r属性</t>
    <phoneticPr fontId="1" type="noConversion"/>
  </si>
  <si>
    <t>非r属性值</t>
    <phoneticPr fontId="1" type="noConversion"/>
  </si>
  <si>
    <t>超r属性值</t>
    <phoneticPr fontId="1" type="noConversion"/>
  </si>
  <si>
    <t>非R</t>
    <phoneticPr fontId="1" type="noConversion"/>
  </si>
  <si>
    <t>超R</t>
    <phoneticPr fontId="1" type="noConversion"/>
  </si>
  <si>
    <t>小R</t>
    <phoneticPr fontId="1" type="noConversion"/>
  </si>
  <si>
    <t>中R</t>
    <phoneticPr fontId="1" type="noConversion"/>
  </si>
  <si>
    <t>大R</t>
    <phoneticPr fontId="1" type="noConversion"/>
  </si>
  <si>
    <t>大殿等级</t>
  </si>
  <si>
    <t>大殿等级累积停留时间(天）</t>
  </si>
  <si>
    <t>大殿等级阶段停留时间（天）</t>
  </si>
  <si>
    <t>非r累积时长大殿等级标准</t>
  </si>
  <si>
    <t>累积停留天数(标准）</t>
    <phoneticPr fontId="1" type="noConversion"/>
  </si>
  <si>
    <t>调整系数</t>
    <phoneticPr fontId="1" type="noConversion"/>
  </si>
  <si>
    <t>天数对应大殿等级</t>
    <phoneticPr fontId="1" type="noConversion"/>
  </si>
  <si>
    <t>非r</t>
    <phoneticPr fontId="1" type="noConversion"/>
  </si>
  <si>
    <t>小r</t>
    <phoneticPr fontId="1" type="noConversion"/>
  </si>
  <si>
    <t>中r</t>
    <phoneticPr fontId="1" type="noConversion"/>
  </si>
  <si>
    <t>大r</t>
    <phoneticPr fontId="1" type="noConversion"/>
  </si>
  <si>
    <t>超r</t>
    <phoneticPr fontId="1" type="noConversion"/>
  </si>
  <si>
    <t>天数</t>
    <phoneticPr fontId="1" type="noConversion"/>
  </si>
  <si>
    <t>累积天数</t>
    <phoneticPr fontId="1" type="noConversion"/>
  </si>
  <si>
    <t>调整值</t>
    <phoneticPr fontId="1" type="noConversion"/>
  </si>
  <si>
    <t>攻城值</t>
    <phoneticPr fontId="1" type="noConversion"/>
  </si>
  <si>
    <t>,</t>
    <phoneticPr fontId="1" type="noConversion"/>
  </si>
  <si>
    <t>武将</t>
    <phoneticPr fontId="1" type="noConversion"/>
  </si>
  <si>
    <t>士兵</t>
    <phoneticPr fontId="1" type="noConversion"/>
  </si>
  <si>
    <t>预估人数分布/单服</t>
    <phoneticPr fontId="1" type="noConversion"/>
  </si>
  <si>
    <t>预估人数分布比例/单服</t>
    <phoneticPr fontId="1" type="noConversion"/>
  </si>
  <si>
    <t>等级对应带兵数/单个武将</t>
    <phoneticPr fontId="1" type="noConversion"/>
  </si>
  <si>
    <t>天数对应带兵数/单个队伍</t>
    <phoneticPr fontId="1" type="noConversion"/>
  </si>
  <si>
    <t>天数对应匹配付费层非r实力数</t>
    <phoneticPr fontId="1" type="noConversion"/>
  </si>
  <si>
    <t>攻城值/单个武将</t>
    <phoneticPr fontId="1" type="noConversion"/>
  </si>
  <si>
    <t>攻城值/单个士兵</t>
    <phoneticPr fontId="1" type="noConversion"/>
  </si>
  <si>
    <t>攻城值/单将带兵</t>
    <phoneticPr fontId="1" type="noConversion"/>
  </si>
  <si>
    <t>军团人数</t>
    <phoneticPr fontId="1" type="noConversion"/>
  </si>
  <si>
    <t>总计实力数/军团</t>
    <phoneticPr fontId="1" type="noConversion"/>
  </si>
  <si>
    <t>预估造成的城防伤害/单个玩家*一次行军（无守军）</t>
    <phoneticPr fontId="1" type="noConversion"/>
  </si>
  <si>
    <t>守军等级</t>
    <phoneticPr fontId="1" type="noConversion"/>
  </si>
  <si>
    <t>守军兵力</t>
    <phoneticPr fontId="1" type="noConversion"/>
  </si>
  <si>
    <t>城池等级</t>
    <phoneticPr fontId="1" type="noConversion"/>
  </si>
  <si>
    <t>需求npc部队数</t>
    <phoneticPr fontId="1" type="noConversion"/>
  </si>
  <si>
    <t>每支队伍实力数</t>
    <phoneticPr fontId="1" type="noConversion"/>
  </si>
  <si>
    <t>预估击杀的守军/单个玩家*一次行军</t>
    <phoneticPr fontId="1" type="noConversion"/>
  </si>
  <si>
    <t>城防功勋系数</t>
    <phoneticPr fontId="1" type="noConversion"/>
  </si>
  <si>
    <t>守军功勋系数</t>
    <phoneticPr fontId="1" type="noConversion"/>
  </si>
  <si>
    <t>非R占比</t>
    <phoneticPr fontId="1" type="noConversion"/>
  </si>
  <si>
    <t>预估击杀的玩家守军/单个玩家*一次行军</t>
    <phoneticPr fontId="1" type="noConversion"/>
  </si>
  <si>
    <t>城防伤害/一次行军（无守军）获得的功勋</t>
    <phoneticPr fontId="1" type="noConversion"/>
  </si>
  <si>
    <t>击杀的守军/一次行军获得的功勋</t>
    <phoneticPr fontId="1" type="noConversion"/>
  </si>
  <si>
    <t>城防伤害/击杀守军</t>
    <phoneticPr fontId="1" type="noConversion"/>
  </si>
  <si>
    <t>预估攻打npc次数/1次城战</t>
    <phoneticPr fontId="1" type="noConversion"/>
  </si>
  <si>
    <t>玩家城防</t>
    <phoneticPr fontId="1" type="noConversion"/>
  </si>
  <si>
    <t>玩家守军</t>
    <phoneticPr fontId="1" type="noConversion"/>
  </si>
  <si>
    <t>攻城产出的功勋/单个玩家*一次城战</t>
    <phoneticPr fontId="1" type="noConversion"/>
  </si>
  <si>
    <t>击杀守军产出的功勋/单个玩家*一次城战</t>
    <phoneticPr fontId="1" type="noConversion"/>
  </si>
  <si>
    <t>非r（各个行为比值）</t>
    <phoneticPr fontId="1" type="noConversion"/>
  </si>
  <si>
    <t>攻城城防</t>
    <phoneticPr fontId="1" type="noConversion"/>
  </si>
  <si>
    <t>攻城守军</t>
    <phoneticPr fontId="1" type="noConversion"/>
  </si>
  <si>
    <t>攻打玩家士兵次数</t>
    <phoneticPr fontId="1" type="noConversion"/>
  </si>
  <si>
    <t>行为预估/每日</t>
    <phoneticPr fontId="1" type="noConversion"/>
  </si>
  <si>
    <t>攻打玩家士兵效率</t>
    <phoneticPr fontId="1" type="noConversion"/>
  </si>
  <si>
    <t>击杀的玩家守军/一次行军获得的功勋</t>
    <phoneticPr fontId="1" type="noConversion"/>
  </si>
  <si>
    <t>城池</t>
    <phoneticPr fontId="1" type="noConversion"/>
  </si>
  <si>
    <t>玩家</t>
    <phoneticPr fontId="1" type="noConversion"/>
  </si>
  <si>
    <t>档位</t>
    <phoneticPr fontId="1" type="noConversion"/>
  </si>
  <si>
    <t>天下大势阶段</t>
    <phoneticPr fontId="1" type="noConversion"/>
  </si>
  <si>
    <t>对应需要功勋</t>
    <phoneticPr fontId="1" type="noConversion"/>
  </si>
  <si>
    <t>天下大势预估天数</t>
    <phoneticPr fontId="1" type="noConversion"/>
  </si>
  <si>
    <t>天下大势会解锁新的档位</t>
    <phoneticPr fontId="1" type="noConversion"/>
  </si>
  <si>
    <t>国家币</t>
    <phoneticPr fontId="1" type="noConversion"/>
  </si>
  <si>
    <t>阶段奖励</t>
    <phoneticPr fontId="1" type="noConversion"/>
  </si>
  <si>
    <t>累计奖励</t>
    <phoneticPr fontId="1" type="noConversion"/>
  </si>
  <si>
    <t>阶段获得资源宝箱（折算木石铜粮）</t>
  </si>
  <si>
    <t>累计获得资源宝箱（折算木石铜粮）</t>
  </si>
  <si>
    <t>功勋每周档位奖励（每周一 5点）</t>
    <phoneticPr fontId="1" type="noConversion"/>
  </si>
  <si>
    <t>产出的功勋/天</t>
    <phoneticPr fontId="1" type="noConversion"/>
  </si>
  <si>
    <t>产出的功勋累计</t>
    <phoneticPr fontId="1" type="noConversion"/>
  </si>
  <si>
    <t>等级对应能达到的档位</t>
    <phoneticPr fontId="1" type="noConversion"/>
  </si>
  <si>
    <t>解锁天数</t>
    <phoneticPr fontId="1" type="noConversion"/>
  </si>
  <si>
    <t>等级对应需求的功勋</t>
    <phoneticPr fontId="1" type="noConversion"/>
  </si>
  <si>
    <t>预估产出功勋效率/周</t>
    <phoneticPr fontId="1" type="noConversion"/>
  </si>
  <si>
    <t>npc</t>
    <phoneticPr fontId="1" type="noConversion"/>
  </si>
  <si>
    <t>设计思路</t>
    <phoneticPr fontId="1" type="noConversion"/>
  </si>
  <si>
    <t>按照养成表中不同付费层的等效情况将不同付费层的玩家数分布全部折算为中r对应的队伍数</t>
    <phoneticPr fontId="1" type="noConversion"/>
  </si>
  <si>
    <t>特殊城池则划分一部分为超r对应</t>
    <phoneticPr fontId="1" type="noConversion"/>
  </si>
  <si>
    <t>按输赢原则而非战损原则设定难度</t>
    <phoneticPr fontId="1" type="noConversion"/>
  </si>
  <si>
    <t>天数对应极限需求npc部队数</t>
    <phoneticPr fontId="1" type="noConversion"/>
  </si>
  <si>
    <t>天数对应极限需求npc难度等级</t>
    <phoneticPr fontId="1" type="noConversion"/>
  </si>
  <si>
    <t>每次战斗最大扣除比例</t>
    <phoneticPr fontId="1" type="noConversion"/>
  </si>
  <si>
    <t>每次战斗攻城时长</t>
    <phoneticPr fontId="1" type="noConversion"/>
  </si>
  <si>
    <t>每次标准战斗时长</t>
    <phoneticPr fontId="1" type="noConversion"/>
  </si>
  <si>
    <t>攻打平均次数/每个队伍</t>
    <phoneticPr fontId="1" type="noConversion"/>
  </si>
  <si>
    <t>限制时间</t>
    <phoneticPr fontId="1" type="noConversion"/>
  </si>
  <si>
    <t>攻打标准时长</t>
    <phoneticPr fontId="1" type="noConversion"/>
  </si>
  <si>
    <t>max</t>
    <phoneticPr fontId="1" type="noConversion"/>
  </si>
  <si>
    <t>min</t>
    <phoneticPr fontId="1" type="noConversion"/>
  </si>
  <si>
    <t>预估攻打时的行军时间</t>
    <phoneticPr fontId="1" type="noConversion"/>
  </si>
  <si>
    <t>城池长度</t>
    <phoneticPr fontId="1" type="noConversion"/>
  </si>
  <si>
    <t>补兵cd</t>
    <phoneticPr fontId="1" type="noConversion"/>
  </si>
  <si>
    <t>驻军上限倍率</t>
    <phoneticPr fontId="1" type="noConversion"/>
  </si>
  <si>
    <t>按1个玩家来计算</t>
    <phoneticPr fontId="1" type="noConversion"/>
  </si>
  <si>
    <t>一般城池</t>
    <phoneticPr fontId="1" type="noConversion"/>
  </si>
  <si>
    <t>基本信息</t>
    <phoneticPr fontId="1" type="noConversion"/>
  </si>
  <si>
    <t>每秒攻城伤害预估/单队伍</t>
    <phoneticPr fontId="1" type="noConversion"/>
  </si>
  <si>
    <t>预估参与攻城队伍数</t>
    <phoneticPr fontId="1" type="noConversion"/>
  </si>
  <si>
    <t>产需比</t>
    <phoneticPr fontId="1" type="noConversion"/>
  </si>
  <si>
    <t>装备经验</t>
    <phoneticPr fontId="1" type="noConversion"/>
  </si>
  <si>
    <t>（11，20）</t>
    <phoneticPr fontId="1" type="noConversion"/>
  </si>
  <si>
    <t>（21，+++）</t>
    <phoneticPr fontId="1" type="noConversion"/>
  </si>
  <si>
    <t>（---，10）</t>
    <phoneticPr fontId="1" type="noConversion"/>
  </si>
  <si>
    <t>阶段获得装备经验</t>
    <phoneticPr fontId="1" type="noConversion"/>
  </si>
  <si>
    <t>累计获得装备经验</t>
    <phoneticPr fontId="1" type="noConversion"/>
  </si>
  <si>
    <t>非r日均</t>
    <phoneticPr fontId="1" type="noConversion"/>
  </si>
  <si>
    <t>累计获得国家币价值</t>
    <phoneticPr fontId="1" type="noConversion"/>
  </si>
  <si>
    <t>阶段获得国家币价值</t>
    <phoneticPr fontId="1" type="noConversion"/>
  </si>
  <si>
    <t>1国家币</t>
    <phoneticPr fontId="1" type="noConversion"/>
  </si>
  <si>
    <t>=</t>
    <phoneticPr fontId="1" type="noConversion"/>
  </si>
  <si>
    <t>钻石</t>
    <phoneticPr fontId="1" type="noConversion"/>
  </si>
  <si>
    <t>资源宝箱奖励明细</t>
    <phoneticPr fontId="1" type="noConversion"/>
  </si>
  <si>
    <t>合计</t>
    <phoneticPr fontId="1" type="noConversion"/>
  </si>
  <si>
    <t xml:space="preserve"> </t>
    <phoneticPr fontId="1" type="noConversion"/>
  </si>
  <si>
    <t>木石铜粮宝箱</t>
    <phoneticPr fontId="1" type="noConversion"/>
  </si>
  <si>
    <t>铁宝箱</t>
    <phoneticPr fontId="1" type="noConversion"/>
  </si>
  <si>
    <t>阶段获得资源宝箱（折算铁）</t>
    <phoneticPr fontId="1" type="noConversion"/>
  </si>
  <si>
    <t>累计获得资源宝箱（折算铁）</t>
    <phoneticPr fontId="1" type="noConversion"/>
  </si>
  <si>
    <t>阶段获得声望</t>
    <phoneticPr fontId="1" type="noConversion"/>
  </si>
  <si>
    <t>累计获得声望</t>
    <phoneticPr fontId="1" type="noConversion"/>
  </si>
  <si>
    <t>定义等级</t>
  </si>
  <si>
    <t>定义等级累积停留天数（天）</t>
  </si>
  <si>
    <t>定义等级阶段停留天数（天）</t>
  </si>
  <si>
    <t>天数对应定义等级</t>
  </si>
  <si>
    <t>非r累积时长定义等级标准</t>
  </si>
  <si>
    <t>定义等级差值调整系数1（等级差&lt;10）</t>
  </si>
  <si>
    <t>定义等级差值调整系数2（等级差&gt;20）</t>
  </si>
  <si>
    <t>定义等级差值调整系数3(20&gt;=等级差&gt;=10)</t>
  </si>
  <si>
    <t>县城</t>
    <phoneticPr fontId="1" type="noConversion"/>
  </si>
  <si>
    <t>县城等级</t>
    <phoneticPr fontId="1" type="noConversion"/>
  </si>
  <si>
    <t>中R占比</t>
    <phoneticPr fontId="1" type="noConversion"/>
  </si>
  <si>
    <t>产出的功勋/单个玩家*攻打玩家*天</t>
    <phoneticPr fontId="1" type="noConversion"/>
  </si>
  <si>
    <t>定义等级</t>
    <phoneticPr fontId="1" type="noConversion"/>
  </si>
  <si>
    <t>攻打npc次数</t>
    <phoneticPr fontId="1" type="noConversion"/>
  </si>
  <si>
    <t>攻打城墙次数</t>
    <phoneticPr fontId="1" type="noConversion"/>
  </si>
  <si>
    <t>攻城产出的功勋/单个玩家*天</t>
    <phoneticPr fontId="1" type="noConversion"/>
  </si>
  <si>
    <t>击杀守军产出的功勋/单个玩家*天</t>
    <phoneticPr fontId="1" type="noConversion"/>
  </si>
  <si>
    <t>产出的功勋/单个玩家*天</t>
    <phoneticPr fontId="1" type="noConversion"/>
  </si>
  <si>
    <t>每天攻打国家城池</t>
    <phoneticPr fontId="1" type="noConversion"/>
  </si>
  <si>
    <t>每天攻打军团领地</t>
    <phoneticPr fontId="1" type="noConversion"/>
  </si>
  <si>
    <t>每天保底攻打信息</t>
    <phoneticPr fontId="1" type="noConversion"/>
  </si>
  <si>
    <t>每天保底攻打信息</t>
    <phoneticPr fontId="1" type="noConversion"/>
  </si>
  <si>
    <t>定义等级</t>
    <phoneticPr fontId="1" type="noConversion"/>
  </si>
  <si>
    <t>声望</t>
    <phoneticPr fontId="1" type="noConversion"/>
  </si>
  <si>
    <t>每天攻打玩家</t>
    <phoneticPr fontId="1" type="noConversion"/>
  </si>
  <si>
    <t>攻打玩家城墙次数</t>
    <phoneticPr fontId="1" type="noConversion"/>
  </si>
  <si>
    <t>攻打玩家守军/攻打玩家守军（一次行军）</t>
    <phoneticPr fontId="1" type="noConversion"/>
  </si>
  <si>
    <t>攻打玩家城防/攻打玩家守军（一次行军）</t>
    <phoneticPr fontId="1" type="noConversion"/>
  </si>
  <si>
    <t>攻城守军/攻打玩家守军（一次行军）</t>
    <phoneticPr fontId="1" type="noConversion"/>
  </si>
  <si>
    <t>攻城城防/攻打玩家守军（一次行军）</t>
    <phoneticPr fontId="1" type="noConversion"/>
  </si>
  <si>
    <t>目前只计算死兵和重伤兵</t>
    <phoneticPr fontId="1" type="noConversion"/>
  </si>
  <si>
    <t>3赛季由于没有国家币捐献奖励，所以功勋奖励的国家币需要补充一部分，此处额外增加</t>
    <phoneticPr fontId="1" type="noConversion"/>
  </si>
  <si>
    <t>国家币奖励，折算每日奖励</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</si>
</sst>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_);[Red]\(0.0\)"/>
  </numFmts>
  <fonts count="9" x14ac:knownFonts="1">
    <font>
      <sz val="11"/>
      <color theme="1"/>
      <name val="宋体"/>
      <family val="2"/>
      <scheme val="minor"/>
    </font>
    <font>
      <sz val="9"/>
      <name val="宋体"/>
      <family val="3"/>
      <charset val="134"/>
      <scheme val="minor"/>
    </font>
    <font>
      <sz val="10"/>
      <color theme="1"/>
      <name val="宋体"/>
      <family val="2"/>
      <scheme val="minor"/>
    </font>
    <font>
      <sz val="10"/>
      <color theme="1"/>
      <name val="宋体"/>
      <family val="3"/>
      <charset val="134"/>
      <scheme val="minor"/>
    </font>
    <font>
      <sz val="9"/>
      <color theme="1"/>
      <name val="宋体"/>
      <family val="3"/>
      <charset val="134"/>
      <scheme val="minor"/>
    </font>
    <font>
      <sz val="9"/>
      <color theme="1"/>
      <name val="宋体"/>
      <family val="2"/>
      <scheme val="minor"/>
    </font>
    <font>
      <b/>
      <sz val="9"/>
      <color indexed="81"/>
      <name val="宋体"/>
      <family val="3"/>
      <charset val="134"/>
    </font>
    <font>
      <sz val="9"/>
      <color indexed="81"/>
      <name val="宋体"/>
      <family val="3"/>
      <charset val="134"/>
    </font>
    <font>
      <sz val="9"/>
      <color rgb="FFFF0000"/>
      <name val="宋体"/>
      <family val="2"/>
      <scheme val="minor"/>
    </font>
  </fonts>
  <fills count="4">
    <fill>
      <patternFill patternType="none"/>
    </fill>
    <fill>
      <patternFill patternType="gray125"/>
    </fill>
    <fill>
      <patternFill patternType="solid">
        <fgColor theme="1"/>
        <bgColor indexed="64"/>
      </patternFill>
    </fill>
    <fill>
      <patternFill patternType="solid">
        <fgColor rgb="FFFF0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94">
    <xf numFmtId="0" fontId="0" fillId="0" borderId="0" xfId="0"/>
    <xf numFmtId="0" fontId="2" fillId="0" borderId="0" xfId="0" applyFont="1" applyAlignment="1">
      <alignment horizontal="center"/>
    </xf>
    <xf numFmtId="0" fontId="3" fillId="0" borderId="0" xfId="0" applyFont="1" applyAlignment="1">
      <alignment horizontal="center" vertical="center"/>
    </xf>
    <xf numFmtId="0" fontId="2" fillId="0" borderId="0" xfId="0" applyFont="1" applyAlignment="1">
      <alignment horizontal="center"/>
    </xf>
    <xf numFmtId="0" fontId="3" fillId="0" borderId="0" xfId="0" applyFont="1" applyAlignment="1">
      <alignment horizontal="center" vertical="center"/>
    </xf>
    <xf numFmtId="0" fontId="4" fillId="0" borderId="0" xfId="0" applyFont="1" applyAlignment="1">
      <alignment horizontal="center" vertical="center"/>
    </xf>
    <xf numFmtId="0" fontId="4" fillId="0" borderId="5" xfId="0" applyFont="1" applyBorder="1" applyAlignment="1">
      <alignment horizontal="center" vertical="center"/>
    </xf>
    <xf numFmtId="0" fontId="5" fillId="2" borderId="0" xfId="0" applyFont="1" applyFill="1" applyAlignment="1">
      <alignment horizontal="center"/>
    </xf>
    <xf numFmtId="0" fontId="5" fillId="0" borderId="0" xfId="0" applyFont="1"/>
    <xf numFmtId="9" fontId="5" fillId="0" borderId="0" xfId="0" applyNumberFormat="1" applyFont="1" applyAlignment="1">
      <alignment horizontal="center"/>
    </xf>
    <xf numFmtId="0" fontId="5" fillId="0" borderId="0" xfId="0" applyFont="1" applyAlignment="1">
      <alignment horizontal="center" vertical="center"/>
    </xf>
    <xf numFmtId="0" fontId="5" fillId="2" borderId="0" xfId="0" applyFont="1" applyFill="1"/>
    <xf numFmtId="10" fontId="5" fillId="0" borderId="0" xfId="0" applyNumberFormat="1" applyFont="1" applyAlignment="1">
      <alignment horizontal="center" vertical="center"/>
    </xf>
    <xf numFmtId="0" fontId="5" fillId="0" borderId="0" xfId="0" applyFont="1" applyAlignment="1">
      <alignment horizont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0" xfId="0" applyFont="1" applyAlignment="1">
      <alignment horizontal="center"/>
    </xf>
    <xf numFmtId="0" fontId="4" fillId="0" borderId="1" xfId="0" applyFont="1" applyBorder="1" applyAlignment="1">
      <alignment horizontal="center" vertical="center"/>
    </xf>
    <xf numFmtId="0" fontId="4" fillId="0" borderId="0" xfId="0" applyFont="1"/>
    <xf numFmtId="0" fontId="4" fillId="3" borderId="0" xfId="0" applyFont="1" applyFill="1" applyAlignment="1">
      <alignment horizontal="center" vertical="center"/>
    </xf>
    <xf numFmtId="10" fontId="4" fillId="0" borderId="1" xfId="0" applyNumberFormat="1" applyFont="1" applyBorder="1" applyAlignment="1">
      <alignment horizontal="center" vertical="center"/>
    </xf>
    <xf numFmtId="10" fontId="5" fillId="0" borderId="0" xfId="0" applyNumberFormat="1" applyFont="1"/>
    <xf numFmtId="1" fontId="5" fillId="0" borderId="0" xfId="0" applyNumberFormat="1" applyFont="1" applyAlignment="1">
      <alignment horizontal="center" vertical="center"/>
    </xf>
    <xf numFmtId="0" fontId="5" fillId="0" borderId="0" xfId="0" applyFont="1" applyAlignment="1">
      <alignment horizontal="right"/>
    </xf>
    <xf numFmtId="0" fontId="5" fillId="2" borderId="0" xfId="0" applyFont="1" applyFill="1" applyAlignment="1">
      <alignment horizontal="center" vertical="center"/>
    </xf>
    <xf numFmtId="0" fontId="5" fillId="0" borderId="0" xfId="0" applyFont="1" applyAlignment="1">
      <alignment horizontal="left" vertical="center"/>
    </xf>
    <xf numFmtId="0" fontId="4" fillId="0" borderId="0" xfId="0" applyFont="1" applyBorder="1" applyAlignment="1">
      <alignment horizontal="center" vertical="center"/>
    </xf>
    <xf numFmtId="0" fontId="4" fillId="2" borderId="0" xfId="0" applyFont="1" applyFill="1" applyBorder="1" applyAlignment="1">
      <alignment horizontal="center" vertical="center"/>
    </xf>
    <xf numFmtId="0" fontId="5" fillId="0" borderId="0" xfId="0" applyFont="1" applyAlignment="1">
      <alignment horizontal="center"/>
    </xf>
    <xf numFmtId="0" fontId="4" fillId="0" borderId="0" xfId="0" applyFont="1" applyAlignment="1">
      <alignment horizontal="center" vertical="center"/>
    </xf>
    <xf numFmtId="0" fontId="4" fillId="0" borderId="1" xfId="0" applyFont="1" applyBorder="1" applyAlignment="1">
      <alignment horizontal="center" vertical="center"/>
    </xf>
    <xf numFmtId="0" fontId="5" fillId="0" borderId="0" xfId="0" applyFont="1" applyAlignment="1">
      <alignment horizontal="center"/>
    </xf>
    <xf numFmtId="0" fontId="4"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right" vertical="center"/>
    </xf>
    <xf numFmtId="0" fontId="5" fillId="0" borderId="0" xfId="0" applyFont="1" applyAlignment="1">
      <alignment horizontal="center"/>
    </xf>
    <xf numFmtId="0" fontId="8"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center" vertical="center"/>
    </xf>
    <xf numFmtId="0" fontId="4" fillId="0" borderId="1" xfId="0" applyFont="1" applyBorder="1" applyAlignment="1">
      <alignment horizontal="center" vertical="center"/>
    </xf>
    <xf numFmtId="0" fontId="5" fillId="0" borderId="0" xfId="0" applyFont="1" applyAlignment="1">
      <alignment horizontal="center" vertical="center"/>
    </xf>
    <xf numFmtId="0" fontId="4" fillId="0" borderId="0" xfId="0" applyFont="1" applyAlignment="1">
      <alignment horizontal="center"/>
    </xf>
    <xf numFmtId="0" fontId="5" fillId="0" borderId="0" xfId="0" applyFont="1" applyAlignment="1">
      <alignment horizontal="center" vertical="center"/>
    </xf>
    <xf numFmtId="0" fontId="4" fillId="0" borderId="1" xfId="0" applyFont="1" applyBorder="1" applyAlignment="1">
      <alignment horizontal="center" vertical="center"/>
    </xf>
    <xf numFmtId="0" fontId="5" fillId="0" borderId="0" xfId="0" applyFont="1" applyAlignment="1">
      <alignment horizontal="center" vertical="center"/>
    </xf>
    <xf numFmtId="0" fontId="4" fillId="0" borderId="1" xfId="0" applyFont="1" applyBorder="1" applyAlignment="1">
      <alignment horizontal="center" vertical="center"/>
    </xf>
    <xf numFmtId="0" fontId="5" fillId="0" borderId="0" xfId="0" applyFont="1" applyAlignment="1">
      <alignment horizontal="center" vertical="center"/>
    </xf>
    <xf numFmtId="0" fontId="5" fillId="0" borderId="1" xfId="0" applyFont="1" applyBorder="1" applyAlignment="1">
      <alignment horizontal="center" vertical="center"/>
    </xf>
    <xf numFmtId="0" fontId="5" fillId="0" borderId="0" xfId="0" applyFont="1" applyAlignment="1">
      <alignment vertical="center"/>
    </xf>
    <xf numFmtId="0" fontId="5" fillId="0" borderId="5"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xf>
    <xf numFmtId="0" fontId="4" fillId="0" borderId="1" xfId="0" applyFont="1" applyBorder="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xf>
    <xf numFmtId="0" fontId="4" fillId="0" borderId="1" xfId="0" applyFont="1" applyBorder="1" applyAlignment="1">
      <alignment horizontal="center" vertical="center"/>
    </xf>
    <xf numFmtId="0" fontId="5" fillId="0" borderId="0" xfId="0" applyFont="1" applyAlignment="1">
      <alignment horizontal="center" vertical="center"/>
    </xf>
    <xf numFmtId="0" fontId="5" fillId="0" borderId="1" xfId="0" applyFont="1" applyBorder="1" applyAlignment="1">
      <alignment horizontal="center" vertical="center"/>
    </xf>
    <xf numFmtId="0" fontId="5" fillId="0" borderId="0" xfId="0" applyFont="1" applyAlignment="1">
      <alignment horizontal="center" vertical="center"/>
    </xf>
    <xf numFmtId="10" fontId="5" fillId="0" borderId="0" xfId="0" applyNumberFormat="1" applyFont="1" applyAlignment="1">
      <alignment horizontal="center"/>
    </xf>
    <xf numFmtId="0" fontId="5" fillId="0" borderId="1" xfId="0" applyFont="1" applyBorder="1" applyAlignment="1">
      <alignment horizontal="left" vertical="center"/>
    </xf>
    <xf numFmtId="0" fontId="5" fillId="0" borderId="0" xfId="0" applyFont="1" applyBorder="1" applyAlignment="1">
      <alignment horizontal="center" vertical="center"/>
    </xf>
    <xf numFmtId="0" fontId="5" fillId="0" borderId="0" xfId="0" applyFont="1" applyAlignment="1">
      <alignment horizontal="center" vertical="center"/>
    </xf>
    <xf numFmtId="0" fontId="4"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wrapText="1"/>
    </xf>
    <xf numFmtId="0" fontId="4" fillId="0" borderId="1" xfId="0" applyFont="1" applyBorder="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5" fillId="0" borderId="1" xfId="0" applyFont="1" applyBorder="1" applyAlignment="1">
      <alignment horizont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2" fillId="0" borderId="0" xfId="0" applyFont="1" applyAlignment="1">
      <alignment horizontal="center"/>
    </xf>
    <xf numFmtId="0" fontId="8" fillId="0" borderId="0" xfId="0" applyFont="1" applyAlignment="1">
      <alignment horizontal="center" vertical="center"/>
    </xf>
  </cellXfs>
  <cellStyles count="1">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32463;&#27982;&#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5915;&#2247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891;&#2224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859;&#25104;&#3492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2825;&#19979;&#22823;&#2118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进度"/>
      <sheetName val="节奏总纲"/>
      <sheetName val="纲要"/>
      <sheetName val="问题"/>
      <sheetName val="资源-玩家经验"/>
      <sheetName val="资源-武将经验"/>
      <sheetName val="资源-装备经验"/>
      <sheetName val="功能-行军令"/>
      <sheetName val="功能-付费相关"/>
      <sheetName val="功能-采集"/>
      <sheetName val="功能-城建"/>
      <sheetName val="功能-实力"/>
      <sheetName val="资源-银币"/>
      <sheetName val="资源-铁"/>
      <sheetName val="资源-木石铜粮"/>
      <sheetName val="资源-战法经验"/>
      <sheetName val="功能-活动"/>
      <sheetName val="功能-士兵训练"/>
      <sheetName val="资源-士兵训练时间"/>
      <sheetName val="资源-玩家城池建筑时间"/>
      <sheetName val="资源-士兵招募时间"/>
      <sheetName val="资源-圣人研究时间"/>
      <sheetName val="养成buff汇总"/>
      <sheetName val="非养成buff汇总"/>
      <sheetName val="资源-钻石"/>
      <sheetName val="功能-分享问卷社区"/>
      <sheetName val="功能-战损相关"/>
      <sheetName val="服务器生态"/>
      <sheetName val="功能-仓库"/>
      <sheetName val="功能-士兵负重"/>
      <sheetName val="功能-竞技场"/>
      <sheetName val="功能-推荐任务"/>
      <sheetName val="功能-登录奖励"/>
      <sheetName val="功能-子任务"/>
      <sheetName val="功能-日常任务"/>
      <sheetName val="功能-九鼎之争"/>
      <sheetName val="调研"/>
      <sheetName val="资源-贡品"/>
      <sheetName val="资源-圣人好感度（废弃）"/>
      <sheetName val="资源-装备"/>
      <sheetName val="把控"/>
      <sheetName val="资源-时间分配"/>
      <sheetName val="功能-VIP"/>
      <sheetName val="草稿"/>
      <sheetName val="Sheet1"/>
      <sheetName val="Sheet4"/>
      <sheetName val="Sheet5"/>
    </sheetNames>
    <sheetDataSet>
      <sheetData sheetId="0"/>
      <sheetData sheetId="1">
        <row r="3">
          <cell r="N3" t="str">
            <v>对应玩家等级</v>
          </cell>
        </row>
        <row r="4">
          <cell r="N4">
            <v>2</v>
          </cell>
          <cell r="P4">
            <v>7.1773462536293131E-2</v>
          </cell>
          <cell r="Q4">
            <v>5.9787294292732177E-2</v>
          </cell>
          <cell r="R4">
            <v>4.677476553490223E-2</v>
          </cell>
          <cell r="S4">
            <v>3.2585151991477081E-2</v>
          </cell>
          <cell r="T4">
            <v>1.7039020006115988E-2</v>
          </cell>
          <cell r="W4">
            <v>7.1773462536293131E-2</v>
          </cell>
          <cell r="X4">
            <v>5.9787294292732177E-2</v>
          </cell>
          <cell r="Y4">
            <v>4.677476553490223E-2</v>
          </cell>
          <cell r="Z4">
            <v>3.2585151991477081E-2</v>
          </cell>
          <cell r="AA4">
            <v>1.7039020006115988E-2</v>
          </cell>
          <cell r="AD4">
            <v>10</v>
          </cell>
          <cell r="AE4">
            <v>11.148446722089302</v>
          </cell>
          <cell r="AF4">
            <v>12.761737853656415</v>
          </cell>
          <cell r="AG4">
            <v>15.452231935206081</v>
          </cell>
          <cell r="AH4">
            <v>21.291911942729964</v>
          </cell>
          <cell r="AM4">
            <v>7.4349177498517554E-3</v>
          </cell>
          <cell r="AN4">
            <v>5.947934199881405E-3</v>
          </cell>
          <cell r="AO4">
            <v>4.4609506499110529E-3</v>
          </cell>
          <cell r="AP4">
            <v>2.9739670999407025E-3</v>
          </cell>
          <cell r="AQ4">
            <v>1.4869835499703513E-3</v>
          </cell>
          <cell r="AT4">
            <v>7.4349177498517554E-3</v>
          </cell>
          <cell r="AU4">
            <v>5.947934199881405E-3</v>
          </cell>
          <cell r="AV4">
            <v>4.4609506499110529E-3</v>
          </cell>
          <cell r="AW4">
            <v>2.9739670999407025E-3</v>
          </cell>
          <cell r="AX4">
            <v>1.4869835499703513E-3</v>
          </cell>
          <cell r="BA4">
            <v>11.296493250964016</v>
          </cell>
          <cell r="BB4">
            <v>12.361596792946616</v>
          </cell>
          <cell r="BC4">
            <v>13.798091195443488</v>
          </cell>
          <cell r="BD4">
            <v>15.911635365458322</v>
          </cell>
          <cell r="BE4">
            <v>19.707330185578734</v>
          </cell>
        </row>
        <row r="5">
          <cell r="N5">
            <v>4</v>
          </cell>
          <cell r="P5">
            <v>0.1486983549970351</v>
          </cell>
          <cell r="Q5">
            <v>0.12505531655250651</v>
          </cell>
          <cell r="R5">
            <v>9.883979656652922E-2</v>
          </cell>
          <cell r="S5">
            <v>6.9828747506607683E-2</v>
          </cell>
          <cell r="T5">
            <v>3.7085369736260552E-2</v>
          </cell>
          <cell r="W5">
            <v>7.6924892460741967E-2</v>
          </cell>
          <cell r="X5">
            <v>6.5268022259774336E-2</v>
          </cell>
          <cell r="Y5">
            <v>5.206503103162699E-2</v>
          </cell>
          <cell r="Z5">
            <v>3.7243595515130602E-2</v>
          </cell>
          <cell r="AA5">
            <v>2.0046349730144564E-2</v>
          </cell>
          <cell r="AD5">
            <v>15.845161563010114</v>
          </cell>
          <cell r="AE5">
            <v>17.271997130667014</v>
          </cell>
          <cell r="AF5">
            <v>19.263096801323076</v>
          </cell>
          <cell r="AG5">
            <v>22.536681597650272</v>
          </cell>
          <cell r="AH5">
            <v>29.386000042029625</v>
          </cell>
          <cell r="AM5">
            <v>2.3963093307967063E-2</v>
          </cell>
          <cell r="AN5">
            <v>1.9170474646373652E-2</v>
          </cell>
          <cell r="AO5">
            <v>1.4377855984780237E-2</v>
          </cell>
          <cell r="AP5">
            <v>9.5852373231868262E-3</v>
          </cell>
          <cell r="AQ5">
            <v>4.7926186615934131E-3</v>
          </cell>
          <cell r="AT5">
            <v>1.6528175558115307E-2</v>
          </cell>
          <cell r="AU5">
            <v>1.3222540446492247E-2</v>
          </cell>
          <cell r="AV5">
            <v>9.9169053348691846E-3</v>
          </cell>
          <cell r="AW5">
            <v>6.6112702232461237E-3</v>
          </cell>
          <cell r="AX5">
            <v>3.3056351116230618E-3</v>
          </cell>
          <cell r="BA5">
            <v>14.729965238833779</v>
          </cell>
          <cell r="BB5">
            <v>15.911635365458322</v>
          </cell>
          <cell r="BC5">
            <v>17.448850811924295</v>
          </cell>
          <cell r="BD5">
            <v>19.707330185578734</v>
          </cell>
          <cell r="BE5">
            <v>23.710496742673982</v>
          </cell>
        </row>
        <row r="6">
          <cell r="N6">
            <v>6</v>
          </cell>
          <cell r="P6">
            <v>0.23114441334491631</v>
          </cell>
          <cell r="Q6">
            <v>0.19582554698581309</v>
          </cell>
          <cell r="R6">
            <v>0.15616116565582547</v>
          </cell>
          <cell r="S6">
            <v>0.11120357726023924</v>
          </cell>
          <cell r="T6">
            <v>5.9380999788309005E-2</v>
          </cell>
          <cell r="W6">
            <v>8.2446058347881213E-2</v>
          </cell>
          <cell r="X6">
            <v>7.0770230433306575E-2</v>
          </cell>
          <cell r="Y6">
            <v>5.7321369089296248E-2</v>
          </cell>
          <cell r="Z6">
            <v>4.1374829753631562E-2</v>
          </cell>
          <cell r="AA6">
            <v>2.2295630052048453E-2</v>
          </cell>
          <cell r="AD6">
            <v>20</v>
          </cell>
          <cell r="AE6">
            <v>21.543844702365945</v>
          </cell>
          <cell r="AF6">
            <v>23.734615677065324</v>
          </cell>
          <cell r="AG6">
            <v>27.324610510337703</v>
          </cell>
          <cell r="AH6">
            <v>34.517938607173015</v>
          </cell>
          <cell r="AM6">
            <v>5.1571656651039799E-2</v>
          </cell>
          <cell r="AN6">
            <v>4.1257325320831845E-2</v>
          </cell>
          <cell r="AO6">
            <v>3.0942993990623877E-2</v>
          </cell>
          <cell r="AP6">
            <v>2.0628662660415922E-2</v>
          </cell>
          <cell r="AQ6">
            <v>1.0314331330207961E-2</v>
          </cell>
          <cell r="AT6">
            <v>2.7608563343072736E-2</v>
          </cell>
          <cell r="AU6">
            <v>2.2086850674458192E-2</v>
          </cell>
          <cell r="AV6">
            <v>1.6565138005843638E-2</v>
          </cell>
          <cell r="AW6">
            <v>1.1043425337229096E-2</v>
          </cell>
          <cell r="AX6">
            <v>5.5217126686145481E-3</v>
          </cell>
          <cell r="BA6">
            <v>16.888397947066121</v>
          </cell>
          <cell r="BB6">
            <v>18.108391417375849</v>
          </cell>
          <cell r="BC6">
            <v>19.707330185578734</v>
          </cell>
          <cell r="BD6">
            <v>22.041972908628715</v>
          </cell>
          <cell r="BE6">
            <v>26.127796402772656</v>
          </cell>
        </row>
        <row r="7">
          <cell r="N7">
            <v>8</v>
          </cell>
          <cell r="P7">
            <v>0.3195079107728942</v>
          </cell>
          <cell r="Q7">
            <v>0.2719651336498875</v>
          </cell>
          <cell r="R7">
            <v>0.21816000147573214</v>
          </cell>
          <cell r="S7">
            <v>0.15607961441255883</v>
          </cell>
          <cell r="T7">
            <v>8.4062531324348461E-2</v>
          </cell>
          <cell r="W7">
            <v>8.8363497427977888E-2</v>
          </cell>
          <cell r="X7">
            <v>7.6139586664074416E-2</v>
          </cell>
          <cell r="Y7">
            <v>6.1998835819906672E-2</v>
          </cell>
          <cell r="Z7">
            <v>4.4876037152319581E-2</v>
          </cell>
          <cell r="AA7">
            <v>2.4681531536039455E-2</v>
          </cell>
          <cell r="AD7">
            <v>23.213386604241784</v>
          </cell>
          <cell r="AE7">
            <v>24.836966034810484</v>
          </cell>
          <cell r="AF7">
            <v>27.155717181399513</v>
          </cell>
          <cell r="AG7">
            <v>30.831257561377125</v>
          </cell>
          <cell r="AH7">
            <v>38.431365705145346</v>
          </cell>
          <cell r="AM7">
            <v>9.2637640824031031E-2</v>
          </cell>
          <cell r="AN7">
            <v>7.4110112659224833E-2</v>
          </cell>
          <cell r="AO7">
            <v>5.5582584494418615E-2</v>
          </cell>
          <cell r="AP7">
            <v>3.7055056329612417E-2</v>
          </cell>
          <cell r="AQ7">
            <v>1.8527528164806208E-2</v>
          </cell>
          <cell r="AT7">
            <v>4.1065984172991232E-2</v>
          </cell>
          <cell r="AU7">
            <v>3.2852787338392989E-2</v>
          </cell>
          <cell r="AV7">
            <v>2.4639590503794738E-2</v>
          </cell>
          <cell r="AW7">
            <v>1.6426393669196494E-2</v>
          </cell>
          <cell r="AX7">
            <v>8.2131968345982471E-3</v>
          </cell>
          <cell r="BA7">
            <v>18.453550676044042</v>
          </cell>
          <cell r="BB7">
            <v>19.707330185578734</v>
          </cell>
          <cell r="BC7">
            <v>21.34613466141565</v>
          </cell>
          <cell r="BD7">
            <v>23.710496742673982</v>
          </cell>
          <cell r="BE7">
            <v>27.863030247590562</v>
          </cell>
        </row>
        <row r="8">
          <cell r="N8">
            <v>10</v>
          </cell>
          <cell r="P8">
            <v>0.41421356237309515</v>
          </cell>
          <cell r="Q8">
            <v>0.35241289886702937</v>
          </cell>
          <cell r="R8">
            <v>0.28315639123824782</v>
          </cell>
          <cell r="S8">
            <v>0.20296464556281663</v>
          </cell>
          <cell r="T8">
            <v>0.10951806589144637</v>
          </cell>
          <cell r="W8">
            <v>9.4705651600200946E-2</v>
          </cell>
          <cell r="X8">
            <v>8.0447765217141864E-2</v>
          </cell>
          <cell r="Y8">
            <v>6.4996389762515677E-2</v>
          </cell>
          <cell r="Z8">
            <v>4.68850311502578E-2</v>
          </cell>
          <cell r="AA8">
            <v>2.5455534567097912E-2</v>
          </cell>
          <cell r="AD8">
            <v>25.845161563010112</v>
          </cell>
          <cell r="AE8">
            <v>27.525245270311611</v>
          </cell>
          <cell r="AF8">
            <v>29.892344464157688</v>
          </cell>
          <cell r="AG8">
            <v>33.672145166817529</v>
          </cell>
          <cell r="AH8">
            <v>41.359260538726978</v>
          </cell>
          <cell r="AM8">
            <v>0.15</v>
          </cell>
          <cell r="AN8">
            <v>0.12</v>
          </cell>
          <cell r="AO8">
            <v>0.09</v>
          </cell>
          <cell r="AP8">
            <v>0.06</v>
          </cell>
          <cell r="AQ8">
            <v>0.03</v>
          </cell>
          <cell r="AT8">
            <v>5.7362359175968963E-2</v>
          </cell>
          <cell r="AU8">
            <v>4.5889887340775162E-2</v>
          </cell>
          <cell r="AV8">
            <v>3.4417415505581382E-2</v>
          </cell>
          <cell r="AW8">
            <v>2.2944943670387581E-2</v>
          </cell>
          <cell r="AX8">
            <v>1.1472471835193791E-2</v>
          </cell>
          <cell r="BA8">
            <v>19.707330185578734</v>
          </cell>
          <cell r="BB8">
            <v>20.993539484876777</v>
          </cell>
          <cell r="BC8">
            <v>22.639743033177162</v>
          </cell>
          <cell r="BD8">
            <v>25.044229735272328</v>
          </cell>
          <cell r="BE8">
            <v>29.216428548527322</v>
          </cell>
        </row>
        <row r="9">
          <cell r="N9">
            <v>12</v>
          </cell>
          <cell r="P9">
            <v>0.51571656651039799</v>
          </cell>
          <cell r="Q9">
            <v>0.43939051466685908</v>
          </cell>
          <cell r="R9">
            <v>0.35336899137292471</v>
          </cell>
          <cell r="S9">
            <v>0.25440298225957936</v>
          </cell>
          <cell r="T9">
            <v>0.13836675479473978</v>
          </cell>
          <cell r="W9">
            <v>0.10150300413730284</v>
          </cell>
          <cell r="X9">
            <v>8.6977615799829711E-2</v>
          </cell>
          <cell r="Y9">
            <v>7.0212600134676895E-2</v>
          </cell>
          <cell r="Z9">
            <v>5.1438336696762732E-2</v>
          </cell>
          <cell r="AA9">
            <v>2.884868890329341E-2</v>
          </cell>
          <cell r="AD9">
            <v>28.071211008105138</v>
          </cell>
          <cell r="AE9">
            <v>29.78183527117605</v>
          </cell>
          <cell r="AF9">
            <v>32.202183458664891</v>
          </cell>
          <cell r="AG9">
            <v>36.067019846099676</v>
          </cell>
          <cell r="AH9">
            <v>43.870275262019007</v>
          </cell>
          <cell r="AM9">
            <v>0.22055744069899194</v>
          </cell>
          <cell r="AN9">
            <v>0.17644595255919357</v>
          </cell>
          <cell r="AO9">
            <v>0.13233446441939517</v>
          </cell>
          <cell r="AP9">
            <v>8.8222976279596785E-2</v>
          </cell>
          <cell r="AQ9">
            <v>4.4111488139798392E-2</v>
          </cell>
          <cell r="AT9">
            <v>7.0557440698991947E-2</v>
          </cell>
          <cell r="AU9">
            <v>5.6445952559193574E-2</v>
          </cell>
          <cell r="AV9">
            <v>4.2334464419395174E-2</v>
          </cell>
          <cell r="AW9">
            <v>2.8222976279596787E-2</v>
          </cell>
          <cell r="AX9">
            <v>1.4111488139798394E-2</v>
          </cell>
          <cell r="BA9">
            <v>20.745154613657583</v>
          </cell>
          <cell r="BB9">
            <v>22.041972908628715</v>
          </cell>
          <cell r="BC9">
            <v>23.710496742673982</v>
          </cell>
          <cell r="BD9">
            <v>26.127796402772656</v>
          </cell>
          <cell r="BE9">
            <v>30.329493925593439</v>
          </cell>
        </row>
        <row r="10">
          <cell r="N10">
            <v>14</v>
          </cell>
          <cell r="P10">
            <v>0.62450479271247095</v>
          </cell>
          <cell r="Q10">
            <v>0.53413894920697635</v>
          </cell>
          <cell r="R10">
            <v>0.43072095553379119</v>
          </cell>
          <cell r="S10">
            <v>0.30950457526830061</v>
          </cell>
          <cell r="T10">
            <v>0.16699258157131475</v>
          </cell>
          <cell r="W10">
            <v>0.10878822620207296</v>
          </cell>
          <cell r="X10">
            <v>9.4748434540117277E-2</v>
          </cell>
          <cell r="Y10">
            <v>7.7351964160866482E-2</v>
          </cell>
          <cell r="Z10">
            <v>5.510159300872125E-2</v>
          </cell>
          <cell r="AA10">
            <v>2.8625826776574964E-2</v>
          </cell>
          <cell r="AD10">
            <v>30</v>
          </cell>
          <cell r="AE10">
            <v>31.718819483847451</v>
          </cell>
          <cell r="AF10">
            <v>34.192155176139416</v>
          </cell>
          <cell r="AG10">
            <v>38.19822972207853</v>
          </cell>
          <cell r="AH10">
            <v>46.093186357957826</v>
          </cell>
          <cell r="AM10">
            <v>0.31141300609369982</v>
          </cell>
          <cell r="AN10">
            <v>0.24913040487495985</v>
          </cell>
          <cell r="AO10">
            <v>0.18684780365621989</v>
          </cell>
          <cell r="AP10">
            <v>0.12456520243747993</v>
          </cell>
          <cell r="AQ10">
            <v>6.2282601218739964E-2</v>
          </cell>
          <cell r="AT10">
            <v>9.0855565394707877E-2</v>
          </cell>
          <cell r="AU10">
            <v>7.2684452315766285E-2</v>
          </cell>
          <cell r="AV10">
            <v>5.451333923682472E-2</v>
          </cell>
          <cell r="AW10">
            <v>3.6342226157883142E-2</v>
          </cell>
          <cell r="AX10">
            <v>1.8171113078941571E-2</v>
          </cell>
          <cell r="BA10">
            <v>21.627432338833255</v>
          </cell>
          <cell r="BB10">
            <v>22.938628095451385</v>
          </cell>
          <cell r="BC10">
            <v>24.619152272059132</v>
          </cell>
          <cell r="BD10">
            <v>27.059707353051884</v>
          </cell>
          <cell r="BE10">
            <v>31.280110398778046</v>
          </cell>
        </row>
        <row r="11">
          <cell r="N11">
            <v>16</v>
          </cell>
          <cell r="P11">
            <v>0.74110112659224825</v>
          </cell>
          <cell r="Q11">
            <v>0.63089938906798093</v>
          </cell>
          <cell r="R11">
            <v>0.50550507844857251</v>
          </cell>
          <cell r="S11">
            <v>0.36195379022765406</v>
          </cell>
          <cell r="T11">
            <v>0.19579891764567198</v>
          </cell>
          <cell r="W11">
            <v>0.1165963338797773</v>
          </cell>
          <cell r="X11">
            <v>9.6760439861004577E-2</v>
          </cell>
          <cell r="Y11">
            <v>7.4784122914781315E-2</v>
          </cell>
          <cell r="Z11">
            <v>5.2449214959353452E-2</v>
          </cell>
          <cell r="AA11">
            <v>2.8806336074357231E-2</v>
          </cell>
          <cell r="AD11">
            <v>31.691928656135214</v>
          </cell>
          <cell r="AE11">
            <v>33.465251056098396</v>
          </cell>
          <cell r="AF11">
            <v>35.930751746472978</v>
          </cell>
          <cell r="AG11">
            <v>39.998279638578282</v>
          </cell>
          <cell r="AH11">
            <v>48.067140183443534</v>
          </cell>
          <cell r="AM11">
            <v>0.42660095793436714</v>
          </cell>
          <cell r="AN11">
            <v>0.34128076634749371</v>
          </cell>
          <cell r="AO11">
            <v>0.25596057476062029</v>
          </cell>
          <cell r="AP11">
            <v>0.17064038317374686</v>
          </cell>
          <cell r="AQ11">
            <v>8.5320191586873428E-2</v>
          </cell>
          <cell r="AT11">
            <v>0.11518795184066732</v>
          </cell>
          <cell r="AU11">
            <v>9.2150361472533859E-2</v>
          </cell>
          <cell r="AV11">
            <v>6.9112771104400395E-2</v>
          </cell>
          <cell r="AW11">
            <v>4.607518073626693E-2</v>
          </cell>
          <cell r="AX11">
            <v>2.3037590368133465E-2</v>
          </cell>
          <cell r="BA11">
            <v>22.400634983357783</v>
          </cell>
          <cell r="BB11">
            <v>23.710496742673982</v>
          </cell>
          <cell r="BC11">
            <v>25.412810862541733</v>
          </cell>
          <cell r="BD11">
            <v>27.863030247590562</v>
          </cell>
          <cell r="BE11">
            <v>32.113552950216736</v>
          </cell>
        </row>
        <row r="12">
          <cell r="N12">
            <v>18</v>
          </cell>
          <cell r="P12">
            <v>0.86606598307361482</v>
          </cell>
          <cell r="Q12">
            <v>0.73702215159564621</v>
          </cell>
          <cell r="R12">
            <v>0.59282216541388932</v>
          </cell>
          <cell r="S12">
            <v>0.42766338244175101</v>
          </cell>
          <cell r="T12">
            <v>0.23193247026711403</v>
          </cell>
          <cell r="W12">
            <v>0.12496485648136657</v>
          </cell>
          <cell r="X12">
            <v>0.10612276252766528</v>
          </cell>
          <cell r="Y12">
            <v>8.7317086965316815E-2</v>
          </cell>
          <cell r="Z12">
            <v>6.5709592214096946E-2</v>
          </cell>
          <cell r="AA12">
            <v>3.613355262144205E-2</v>
          </cell>
          <cell r="AD12">
            <v>33.213386604241784</v>
          </cell>
          <cell r="AE12">
            <v>34.992730785174565</v>
          </cell>
          <cell r="AF12">
            <v>37.510565846691456</v>
          </cell>
          <cell r="AG12">
            <v>41.534743419557365</v>
          </cell>
          <cell r="AH12">
            <v>49.706056771838036</v>
          </cell>
          <cell r="AM12">
            <v>0.57090651823243421</v>
          </cell>
          <cell r="AN12">
            <v>0.45672521458594739</v>
          </cell>
          <cell r="AO12">
            <v>0.34254391093946052</v>
          </cell>
          <cell r="AP12">
            <v>0.2283626072929737</v>
          </cell>
          <cell r="AQ12">
            <v>0.11418130364648685</v>
          </cell>
          <cell r="AT12">
            <v>0.14430556029806707</v>
          </cell>
          <cell r="AU12">
            <v>0.11544444823845368</v>
          </cell>
          <cell r="AV12">
            <v>8.6583336178840231E-2</v>
          </cell>
          <cell r="AW12">
            <v>5.7722224119226839E-2</v>
          </cell>
          <cell r="AX12">
            <v>2.886111205961342E-2</v>
          </cell>
          <cell r="BA12">
            <v>23.100336713798686</v>
          </cell>
          <cell r="BB12">
            <v>24.402761517547276</v>
          </cell>
          <cell r="BC12">
            <v>26.127796402772656</v>
          </cell>
          <cell r="BD12">
            <v>28.568390277483555</v>
          </cell>
          <cell r="BE12">
            <v>32.842201900114915</v>
          </cell>
        </row>
        <row r="13">
          <cell r="N13">
            <v>20</v>
          </cell>
          <cell r="P13">
            <v>1</v>
          </cell>
          <cell r="Q13">
            <v>0.8548</v>
          </cell>
          <cell r="R13">
            <v>0.6895</v>
          </cell>
          <cell r="S13">
            <v>0.49980000000000002</v>
          </cell>
          <cell r="T13">
            <v>0.2732</v>
          </cell>
          <cell r="W13">
            <v>0.13393401692638518</v>
          </cell>
          <cell r="X13">
            <v>0.11777784840435379</v>
          </cell>
          <cell r="Y13">
            <v>9.6677834586110678E-2</v>
          </cell>
          <cell r="Z13">
            <v>7.2136617558249017E-2</v>
          </cell>
          <cell r="AA13">
            <v>4.1267529732885971E-2</v>
          </cell>
          <cell r="AD13">
            <v>34.585942742481357</v>
          </cell>
          <cell r="AE13">
            <v>36.36169634498642</v>
          </cell>
          <cell r="AF13">
            <v>38.977035507933373</v>
          </cell>
          <cell r="AG13">
            <v>42.970748198558951</v>
          </cell>
          <cell r="AH13">
            <v>51.212821897464167</v>
          </cell>
          <cell r="AM13">
            <v>0.75</v>
          </cell>
          <cell r="AN13">
            <v>0.60000000000000009</v>
          </cell>
          <cell r="AO13">
            <v>0.44999999999999996</v>
          </cell>
          <cell r="AP13">
            <v>0.30000000000000004</v>
          </cell>
          <cell r="AQ13">
            <v>0.15000000000000002</v>
          </cell>
          <cell r="AT13">
            <v>0.17909348176756579</v>
          </cell>
          <cell r="AU13">
            <v>0.1432747854140527</v>
          </cell>
          <cell r="AV13">
            <v>0.10745608906053944</v>
          </cell>
          <cell r="AW13">
            <v>7.1637392707026348E-2</v>
          </cell>
          <cell r="AX13">
            <v>3.5818696353513174E-2</v>
          </cell>
          <cell r="BA13">
            <v>23.710496742673982</v>
          </cell>
          <cell r="BB13">
            <v>25.044229735272328</v>
          </cell>
          <cell r="BC13">
            <v>26.755953543357073</v>
          </cell>
          <cell r="BD13">
            <v>29.216428548527322</v>
          </cell>
          <cell r="BE13">
            <v>33.487933395889513</v>
          </cell>
        </row>
        <row r="14">
          <cell r="N14">
            <v>21</v>
          </cell>
          <cell r="P14">
            <v>1.1435469250725863</v>
          </cell>
          <cell r="Q14">
            <v>0.98036277886472811</v>
          </cell>
          <cell r="R14">
            <v>0.79453640354043287</v>
          </cell>
          <cell r="S14">
            <v>0.57577587677404707</v>
          </cell>
          <cell r="T14">
            <v>0.31767733578516444</v>
          </cell>
          <cell r="W14">
            <v>0.14354692507258626</v>
          </cell>
          <cell r="X14">
            <v>0.12556277886472811</v>
          </cell>
          <cell r="Y14">
            <v>0.10503640354043287</v>
          </cell>
          <cell r="Z14">
            <v>7.5975876774047046E-2</v>
          </cell>
          <cell r="AA14">
            <v>4.447733578516444E-2</v>
          </cell>
          <cell r="AD14">
            <v>35.845161563010116</v>
          </cell>
          <cell r="AE14">
            <v>37.6388925299823</v>
          </cell>
          <cell r="AF14">
            <v>40.259528204263837</v>
          </cell>
          <cell r="AG14">
            <v>44.288230531994081</v>
          </cell>
          <cell r="AH14">
            <v>52.559419343629337</v>
          </cell>
          <cell r="AM14">
            <v>0.93464628919691628</v>
          </cell>
          <cell r="AN14">
            <v>0.74771703135753309</v>
          </cell>
          <cell r="AO14">
            <v>0.56078777351814979</v>
          </cell>
          <cell r="AP14">
            <v>0.37385851567876655</v>
          </cell>
          <cell r="AQ14">
            <v>0.18692925783938327</v>
          </cell>
          <cell r="AT14">
            <v>0.18464628919691628</v>
          </cell>
          <cell r="AU14">
            <v>0.147717031357533</v>
          </cell>
          <cell r="AV14">
            <v>0.11078777351814983</v>
          </cell>
          <cell r="AW14">
            <v>7.3858515678766501E-2</v>
          </cell>
          <cell r="AX14">
            <v>3.692925783938325E-2</v>
          </cell>
          <cell r="BA14">
            <v>24.272927064840161</v>
          </cell>
          <cell r="BB14">
            <v>25.597101426176433</v>
          </cell>
          <cell r="BC14">
            <v>27.327481651231444</v>
          </cell>
          <cell r="BD14">
            <v>29.80118336305917</v>
          </cell>
          <cell r="BE14">
            <v>34.09469189131628</v>
          </cell>
        </row>
        <row r="15">
          <cell r="N15">
            <v>22</v>
          </cell>
          <cell r="P15">
            <v>1.2973967099940702</v>
          </cell>
          <cell r="Q15">
            <v>1.1126474184909145</v>
          </cell>
          <cell r="R15">
            <v>0.9058423829178599</v>
          </cell>
          <cell r="S15">
            <v>0.66219128078097333</v>
          </cell>
          <cell r="T15">
            <v>0.36560639287632896</v>
          </cell>
          <cell r="W15">
            <v>0.15384978492148393</v>
          </cell>
          <cell r="X15">
            <v>0.13228463962618642</v>
          </cell>
          <cell r="Y15">
            <v>0.11130597937742703</v>
          </cell>
          <cell r="Z15">
            <v>8.6415404006926266E-2</v>
          </cell>
          <cell r="AA15">
            <v>4.7929057091164518E-2</v>
          </cell>
          <cell r="AD15">
            <v>37.004247194324648</v>
          </cell>
          <cell r="AE15">
            <v>38.827998824669805</v>
          </cell>
          <cell r="AF15">
            <v>41.408320762540754</v>
          </cell>
          <cell r="AG15">
            <v>45.500930067545958</v>
          </cell>
          <cell r="AH15">
            <v>53.855547243088772</v>
          </cell>
          <cell r="AM15">
            <v>1.1550685436347259</v>
          </cell>
          <cell r="AN15">
            <v>0.92405483490778073</v>
          </cell>
          <cell r="AO15">
            <v>0.69304112618083547</v>
          </cell>
          <cell r="AP15">
            <v>0.46202741745389037</v>
          </cell>
          <cell r="AQ15">
            <v>0.23101370872694518</v>
          </cell>
          <cell r="AT15">
            <v>0.22042225443780961</v>
          </cell>
          <cell r="AU15">
            <v>0.17633780355024764</v>
          </cell>
          <cell r="AV15">
            <v>0.13225335266268567</v>
          </cell>
          <cell r="AW15">
            <v>8.816890177512382E-2</v>
          </cell>
          <cell r="AX15">
            <v>4.408445088756191E-2</v>
          </cell>
          <cell r="BA15">
            <v>24.792264875668618</v>
          </cell>
          <cell r="BB15">
            <v>26.127796402772656</v>
          </cell>
          <cell r="BC15">
            <v>27.863030247590562</v>
          </cell>
          <cell r="BD15">
            <v>30.329493925593439</v>
          </cell>
          <cell r="BE15">
            <v>34.627226072894942</v>
          </cell>
        </row>
        <row r="16">
          <cell r="N16">
            <v>23</v>
          </cell>
          <cell r="P16">
            <v>1.4622888266898326</v>
          </cell>
          <cell r="Q16">
            <v>1.2628326307293396</v>
          </cell>
          <cell r="R16">
            <v>1.0294513339896421</v>
          </cell>
          <cell r="S16">
            <v>0.75556463675063656</v>
          </cell>
          <cell r="T16">
            <v>0.41865329108129906</v>
          </cell>
          <cell r="W16">
            <v>0.16489211669576243</v>
          </cell>
          <cell r="X16">
            <v>0.15018521223842507</v>
          </cell>
          <cell r="Y16">
            <v>0.12360895107178216</v>
          </cell>
          <cell r="Z16">
            <v>9.337335596966323E-2</v>
          </cell>
          <cell r="AA16">
            <v>5.3046898204970105E-2</v>
          </cell>
          <cell r="AD16">
            <v>38.071211008105138</v>
          </cell>
          <cell r="AE16">
            <v>39.935302111946527</v>
          </cell>
          <cell r="AF16">
            <v>42.470214785133983</v>
          </cell>
          <cell r="AG16">
            <v>46.631096344914496</v>
          </cell>
          <cell r="AH16">
            <v>55.062101953238496</v>
          </cell>
          <cell r="AM16">
            <v>1.417602554491646</v>
          </cell>
          <cell r="AN16">
            <v>1.1340820435933168</v>
          </cell>
          <cell r="AO16">
            <v>0.85056153269498758</v>
          </cell>
          <cell r="AP16">
            <v>0.56704102179665838</v>
          </cell>
          <cell r="AQ16">
            <v>0.28352051089832919</v>
          </cell>
          <cell r="AT16">
            <v>0.26253401085692007</v>
          </cell>
          <cell r="AU16">
            <v>0.21002720868553604</v>
          </cell>
          <cell r="AV16">
            <v>0.15752040651415211</v>
          </cell>
          <cell r="AW16">
            <v>0.10501360434276802</v>
          </cell>
          <cell r="AX16">
            <v>5.2506802171384009E-2</v>
          </cell>
          <cell r="BA16">
            <v>25.265378411633971</v>
          </cell>
          <cell r="BB16">
            <v>26.598914258210968</v>
          </cell>
          <cell r="BC16">
            <v>28.339982398803929</v>
          </cell>
          <cell r="BD16">
            <v>30.828727146189561</v>
          </cell>
          <cell r="BE16">
            <v>35.146386283795508</v>
          </cell>
        </row>
        <row r="17">
          <cell r="N17">
            <v>24</v>
          </cell>
          <cell r="P17">
            <v>1.6390158215457884</v>
          </cell>
          <cell r="Q17">
            <v>1.4136511460832426</v>
          </cell>
          <cell r="R17">
            <v>1.1545227446968533</v>
          </cell>
          <cell r="S17">
            <v>0.84605996708193598</v>
          </cell>
          <cell r="T17">
            <v>0.46810291863347719</v>
          </cell>
          <cell r="W17">
            <v>0.17672699485595578</v>
          </cell>
          <cell r="X17">
            <v>0.150818515353903</v>
          </cell>
          <cell r="Y17">
            <v>0.12507141070721128</v>
          </cell>
          <cell r="Z17">
            <v>9.0495330331299417E-2</v>
          </cell>
          <cell r="AA17">
            <v>4.9449627552178133E-2</v>
          </cell>
          <cell r="AD17">
            <v>39.066704614192943</v>
          </cell>
          <cell r="AE17">
            <v>40.935169244165145</v>
          </cell>
          <cell r="AF17">
            <v>43.484929789964411</v>
          </cell>
          <cell r="AG17">
            <v>47.711408234944486</v>
          </cell>
          <cell r="AH17">
            <v>56.165983112651688</v>
          </cell>
          <cell r="AM17">
            <v>1.7296773068470075</v>
          </cell>
          <cell r="AN17">
            <v>1.383741845477606</v>
          </cell>
          <cell r="AO17">
            <v>1.0378063841082044</v>
          </cell>
          <cell r="AP17">
            <v>0.69187092273880302</v>
          </cell>
          <cell r="AQ17">
            <v>0.34593546136940151</v>
          </cell>
          <cell r="AT17">
            <v>0.31207475235536153</v>
          </cell>
          <cell r="AU17">
            <v>0.24965980188428927</v>
          </cell>
          <cell r="AV17">
            <v>0.18724485141321678</v>
          </cell>
          <cell r="AW17">
            <v>0.12482990094214463</v>
          </cell>
          <cell r="AX17">
            <v>6.2414950471072317E-2</v>
          </cell>
          <cell r="BA17">
            <v>25.707675764357255</v>
          </cell>
          <cell r="BB17">
            <v>27.059707353051884</v>
          </cell>
          <cell r="BC17">
            <v>28.796798156163181</v>
          </cell>
          <cell r="BD17">
            <v>31.280110398778046</v>
          </cell>
          <cell r="BE17">
            <v>35.634340563113874</v>
          </cell>
        </row>
        <row r="18">
          <cell r="N18">
            <v>25</v>
          </cell>
          <cell r="P18">
            <v>1.8284271247461898</v>
          </cell>
          <cell r="Q18">
            <v>1.5793953503557587</v>
          </cell>
          <cell r="R18">
            <v>1.2928808199080308</v>
          </cell>
          <cell r="S18">
            <v>0.94895367774327255</v>
          </cell>
          <cell r="T18">
            <v>0.5271355400643265</v>
          </cell>
          <cell r="W18">
            <v>0.18941130320040145</v>
          </cell>
          <cell r="X18">
            <v>0.16574420427251613</v>
          </cell>
          <cell r="Y18">
            <v>0.13835807521117749</v>
          </cell>
          <cell r="Z18">
            <v>0.10289371066133657</v>
          </cell>
          <cell r="AA18">
            <v>5.9032621430849308E-2</v>
          </cell>
          <cell r="AD18">
            <v>40</v>
          </cell>
          <cell r="AE18">
            <v>41.83669503626701</v>
          </cell>
          <cell r="AF18">
            <v>44.442238853326032</v>
          </cell>
          <cell r="AG18">
            <v>48.731413734867289</v>
          </cell>
          <cell r="AH18">
            <v>57.176846218996921</v>
          </cell>
          <cell r="AM18">
            <v>2.1</v>
          </cell>
          <cell r="AN18">
            <v>1.6800000000000002</v>
          </cell>
          <cell r="AO18">
            <v>1.26</v>
          </cell>
          <cell r="AP18">
            <v>0.84000000000000008</v>
          </cell>
          <cell r="AQ18">
            <v>0.42000000000000004</v>
          </cell>
          <cell r="AT18">
            <v>0.3703226931529926</v>
          </cell>
          <cell r="AU18">
            <v>0.29625815452239412</v>
          </cell>
          <cell r="AV18">
            <v>0.22219361589179565</v>
          </cell>
          <cell r="AW18">
            <v>0.14812907726119706</v>
          </cell>
          <cell r="AX18">
            <v>7.4064538630598531E-2</v>
          </cell>
          <cell r="BA18">
            <v>26.127796402772656</v>
          </cell>
          <cell r="BB18">
            <v>27.461368800321225</v>
          </cell>
          <cell r="BC18">
            <v>29.216428548527322</v>
          </cell>
          <cell r="BD18">
            <v>31.706504654507764</v>
          </cell>
          <cell r="BE18">
            <v>36.105477566569242</v>
          </cell>
        </row>
        <row r="19">
          <cell r="N19">
            <v>26</v>
          </cell>
          <cell r="P19">
            <v>2.031433133020796</v>
          </cell>
          <cell r="Q19">
            <v>1.7586116632561031</v>
          </cell>
          <cell r="R19">
            <v>1.4398798046851402</v>
          </cell>
          <cell r="S19">
            <v>1.0618300986299702</v>
          </cell>
          <cell r="T19">
            <v>0.59460047803518701</v>
          </cell>
          <cell r="W19">
            <v>0.20300600827460613</v>
          </cell>
          <cell r="X19">
            <v>0.17921631290034434</v>
          </cell>
          <cell r="Y19">
            <v>0.14699898477710938</v>
          </cell>
          <cell r="Z19">
            <v>0.11287642088669769</v>
          </cell>
          <cell r="AA19">
            <v>6.7464937970860506E-2</v>
          </cell>
          <cell r="AD19">
            <v>40.870795385807064</v>
          </cell>
          <cell r="AE19">
            <v>42.707142308553742</v>
          </cell>
          <cell r="AF19">
            <v>45.343250058486468</v>
          </cell>
          <cell r="AG19">
            <v>49.654306534727205</v>
          </cell>
          <cell r="AH19">
            <v>58.12511610143563</v>
          </cell>
          <cell r="AM19">
            <v>2.5387719203926467</v>
          </cell>
          <cell r="AN19">
            <v>2.0310175363141174</v>
          </cell>
          <cell r="AO19">
            <v>1.5232631522355879</v>
          </cell>
          <cell r="AP19">
            <v>1.0155087681570587</v>
          </cell>
          <cell r="AQ19">
            <v>0.50775438407852935</v>
          </cell>
          <cell r="AT19">
            <v>0.43877192039264656</v>
          </cell>
          <cell r="AU19">
            <v>0.35101753631411725</v>
          </cell>
          <cell r="AV19">
            <v>0.26326315223558794</v>
          </cell>
          <cell r="AW19">
            <v>0.17550876815705863</v>
          </cell>
          <cell r="AX19">
            <v>8.7754384078529313E-2</v>
          </cell>
          <cell r="BA19">
            <v>26.504690687123308</v>
          </cell>
          <cell r="BB19">
            <v>27.863030247590562</v>
          </cell>
          <cell r="BC19">
            <v>29.606265091548554</v>
          </cell>
          <cell r="BD19">
            <v>32.113552950216736</v>
          </cell>
          <cell r="BE19">
            <v>36.526331209747774</v>
          </cell>
        </row>
        <row r="20">
          <cell r="N20">
            <v>27</v>
          </cell>
          <cell r="P20">
            <v>2.2490095854249419</v>
          </cell>
          <cell r="Q20">
            <v>1.9433691827656923</v>
          </cell>
          <cell r="R20">
            <v>1.5904995788125189</v>
          </cell>
          <cell r="S20">
            <v>1.1742079045503622</v>
          </cell>
          <cell r="T20">
            <v>0.65311238360740309</v>
          </cell>
          <cell r="W20">
            <v>0.21757645240414591</v>
          </cell>
          <cell r="X20">
            <v>0.18475751950958919</v>
          </cell>
          <cell r="Y20">
            <v>0.1506197741273787</v>
          </cell>
          <cell r="Z20">
            <v>0.11237780592039193</v>
          </cell>
          <cell r="AA20">
            <v>5.8511905572216083E-2</v>
          </cell>
          <cell r="AD20">
            <v>41.691928656135218</v>
          </cell>
          <cell r="AE20">
            <v>43.535389560453282</v>
          </cell>
          <cell r="AF20">
            <v>46.195785611164197</v>
          </cell>
          <cell r="AG20">
            <v>50.510850036206186</v>
          </cell>
          <cell r="AH20">
            <v>58.996855914896834</v>
          </cell>
          <cell r="AM20">
            <v>3.0579402515786085</v>
          </cell>
          <cell r="AN20">
            <v>2.4463522012628869</v>
          </cell>
          <cell r="AO20">
            <v>1.8347641509471651</v>
          </cell>
          <cell r="AP20">
            <v>1.2231761006314434</v>
          </cell>
          <cell r="AQ20">
            <v>0.61158805031572172</v>
          </cell>
          <cell r="AT20">
            <v>0.51916833118596184</v>
          </cell>
          <cell r="AU20">
            <v>0.41533466494876947</v>
          </cell>
          <cell r="AV20">
            <v>0.3115009987115771</v>
          </cell>
          <cell r="AW20">
            <v>0.20766733247438474</v>
          </cell>
          <cell r="AX20">
            <v>0.10383366623719237</v>
          </cell>
          <cell r="BA20">
            <v>26.881584971473956</v>
          </cell>
          <cell r="BB20">
            <v>28.225778459464117</v>
          </cell>
          <cell r="BC20">
            <v>29.996101634569786</v>
          </cell>
          <cell r="BD20">
            <v>32.477877425165822</v>
          </cell>
          <cell r="BE20">
            <v>36.947184852926306</v>
          </cell>
        </row>
        <row r="21">
          <cell r="N21">
            <v>28</v>
          </cell>
          <cell r="P21">
            <v>2.4822022531844965</v>
          </cell>
          <cell r="Q21">
            <v>2.1515729130603214</v>
          </cell>
          <cell r="R21">
            <v>1.7690655458445907</v>
          </cell>
          <cell r="S21">
            <v>1.3066312660763189</v>
          </cell>
          <cell r="T21">
            <v>0.72554771860582834</v>
          </cell>
          <cell r="W21">
            <v>0.23319266775955461</v>
          </cell>
          <cell r="X21">
            <v>0.20820373029462913</v>
          </cell>
          <cell r="Y21">
            <v>0.17856596703207184</v>
          </cell>
          <cell r="Z21">
            <v>0.13242336152595668</v>
          </cell>
          <cell r="AA21">
            <v>7.2435334998425249E-2</v>
          </cell>
          <cell r="AD21">
            <v>42.470630686057078</v>
          </cell>
          <cell r="AE21">
            <v>44.32123076997032</v>
          </cell>
          <cell r="AF21">
            <v>47.002405448181747</v>
          </cell>
          <cell r="AG21">
            <v>51.307235833425089</v>
          </cell>
          <cell r="AH21">
            <v>59.782901351568675</v>
          </cell>
          <cell r="AM21">
            <v>3.671491735587451</v>
          </cell>
          <cell r="AN21">
            <v>2.9371933884699608</v>
          </cell>
          <cell r="AO21">
            <v>2.2028950413524706</v>
          </cell>
          <cell r="AP21">
            <v>1.4685966942349804</v>
          </cell>
          <cell r="AQ21">
            <v>0.7342983471174902</v>
          </cell>
          <cell r="AT21">
            <v>0.61355148400884252</v>
          </cell>
          <cell r="AU21">
            <v>0.49084118720707393</v>
          </cell>
          <cell r="AV21">
            <v>0.36813089040530556</v>
          </cell>
          <cell r="AW21">
            <v>0.24542059360353696</v>
          </cell>
          <cell r="AX21">
            <v>0.12271029680176848</v>
          </cell>
          <cell r="BA21">
            <v>27.220371931959619</v>
          </cell>
          <cell r="BB21">
            <v>28.568390277483555</v>
          </cell>
          <cell r="BC21">
            <v>30.329493925593439</v>
          </cell>
          <cell r="BD21">
            <v>32.842201900114915</v>
          </cell>
          <cell r="BE21">
            <v>37.317457773889828</v>
          </cell>
        </row>
        <row r="22">
          <cell r="N22">
            <v>29</v>
          </cell>
          <cell r="P22">
            <v>2.7321319661472296</v>
          </cell>
          <cell r="Q22">
            <v>2.3734030389920986</v>
          </cell>
          <cell r="R22">
            <v>1.9510154370257367</v>
          </cell>
          <cell r="S22">
            <v>1.4395603329629754</v>
          </cell>
          <cell r="T22">
            <v>0.80270037165405606</v>
          </cell>
          <cell r="W22">
            <v>0.24992971296273314</v>
          </cell>
          <cell r="X22">
            <v>0.2218301259317772</v>
          </cell>
          <cell r="Y22">
            <v>0.18194989118114591</v>
          </cell>
          <cell r="Z22">
            <v>0.13292906688665651</v>
          </cell>
          <cell r="AA22">
            <v>7.7152653048227715E-2</v>
          </cell>
          <cell r="AD22">
            <v>43.213386604241784</v>
          </cell>
          <cell r="AE22">
            <v>45.070782602372333</v>
          </cell>
          <cell r="AF22">
            <v>47.752799438858894</v>
          </cell>
          <cell r="AG22">
            <v>52.050057424983954</v>
          </cell>
          <cell r="AH22">
            <v>60.54585273688761</v>
          </cell>
          <cell r="AM22">
            <v>4.3957950643309154</v>
          </cell>
          <cell r="AN22">
            <v>3.5166360514647326</v>
          </cell>
          <cell r="AO22">
            <v>2.6374770385985493</v>
          </cell>
          <cell r="AP22">
            <v>1.7583180257323663</v>
          </cell>
          <cell r="AQ22">
            <v>0.87915901286618314</v>
          </cell>
          <cell r="AT22">
            <v>0.72430332874346437</v>
          </cell>
          <cell r="AU22">
            <v>0.57944266299477176</v>
          </cell>
          <cell r="AV22">
            <v>0.43458199724607871</v>
          </cell>
          <cell r="AW22">
            <v>0.28972133149738588</v>
          </cell>
          <cell r="AX22">
            <v>0.14486066574869294</v>
          </cell>
          <cell r="BA22">
            <v>27.541701089775092</v>
          </cell>
          <cell r="BB22">
            <v>28.911002095502997</v>
          </cell>
          <cell r="BC22">
            <v>30.662316072657521</v>
          </cell>
          <cell r="BD22">
            <v>33.176527924103851</v>
          </cell>
          <cell r="BE22">
            <v>37.680472138177471</v>
          </cell>
        </row>
        <row r="23">
          <cell r="N23">
            <v>30</v>
          </cell>
          <cell r="P23">
            <v>3</v>
          </cell>
          <cell r="Q23">
            <v>2.6036999999999999</v>
          </cell>
          <cell r="R23">
            <v>2.1372</v>
          </cell>
          <cell r="S23">
            <v>1.5800999999999998</v>
          </cell>
          <cell r="T23">
            <v>0.87990000000000002</v>
          </cell>
          <cell r="W23">
            <v>0.26786803385277036</v>
          </cell>
          <cell r="X23">
            <v>0.23029696100790131</v>
          </cell>
          <cell r="Y23">
            <v>0.18618456297426333</v>
          </cell>
          <cell r="Z23">
            <v>0.14053966703702447</v>
          </cell>
          <cell r="AA23">
            <v>7.719962834594396E-2</v>
          </cell>
          <cell r="AD23">
            <v>43.920692243099523</v>
          </cell>
          <cell r="AE23">
            <v>45.780025086357675</v>
          </cell>
          <cell r="AF23">
            <v>48.482447528152484</v>
          </cell>
          <cell r="AG23">
            <v>52.769987980532711</v>
          </cell>
          <cell r="AH23">
            <v>61.261422558944936</v>
          </cell>
          <cell r="AM23">
            <v>5.25</v>
          </cell>
          <cell r="AN23">
            <v>4.2</v>
          </cell>
          <cell r="AO23">
            <v>3.15</v>
          </cell>
          <cell r="AP23">
            <v>2.1</v>
          </cell>
          <cell r="AQ23">
            <v>1.05</v>
          </cell>
          <cell r="AT23">
            <v>0.85420493566908462</v>
          </cell>
          <cell r="AU23">
            <v>0.68336394853526761</v>
          </cell>
          <cell r="AV23">
            <v>0.51252296140145059</v>
          </cell>
          <cell r="AW23">
            <v>0.3416819742676338</v>
          </cell>
          <cell r="AX23">
            <v>0.1708409871338169</v>
          </cell>
          <cell r="BA23">
            <v>27.863030247590562</v>
          </cell>
          <cell r="BB23">
            <v>29.216428548527322</v>
          </cell>
          <cell r="BC23">
            <v>30.995138219721603</v>
          </cell>
          <cell r="BD23">
            <v>33.487933395889513</v>
          </cell>
          <cell r="BE23">
            <v>38.037513426486328</v>
          </cell>
        </row>
        <row r="24">
          <cell r="N24">
            <v>31</v>
          </cell>
          <cell r="P24">
            <v>3.2870938501451725</v>
          </cell>
          <cell r="Q24">
            <v>2.8518826243859516</v>
          </cell>
          <cell r="R24">
            <v>2.3466562996186386</v>
          </cell>
          <cell r="S24">
            <v>1.7365716810316947</v>
          </cell>
          <cell r="T24">
            <v>0.97166494210291288</v>
          </cell>
          <cell r="W24">
            <v>0.28709385014517252</v>
          </cell>
          <cell r="X24">
            <v>0.24818262438595173</v>
          </cell>
          <cell r="Y24">
            <v>0.20945629961863865</v>
          </cell>
          <cell r="Z24">
            <v>0.15647168103169484</v>
          </cell>
          <cell r="AA24">
            <v>9.1764942102912861E-2</v>
          </cell>
          <cell r="AD24">
            <v>44.585942742481357</v>
          </cell>
          <cell r="AE24">
            <v>46.455967430551723</v>
          </cell>
          <cell r="AF24">
            <v>49.18886033229559</v>
          </cell>
          <cell r="AG24">
            <v>53.471660769826336</v>
          </cell>
          <cell r="AH24">
            <v>61.918453772109508</v>
          </cell>
          <cell r="AM24">
            <v>6.2565025247829205</v>
          </cell>
          <cell r="AN24">
            <v>5.0052020198263367</v>
          </cell>
          <cell r="AO24">
            <v>3.7539015148697521</v>
          </cell>
          <cell r="AP24">
            <v>2.5026010099131684</v>
          </cell>
          <cell r="AQ24">
            <v>1.2513005049565842</v>
          </cell>
          <cell r="AT24">
            <v>1.0065025247829205</v>
          </cell>
          <cell r="AU24">
            <v>0.80520201982633655</v>
          </cell>
          <cell r="AV24">
            <v>0.60390151486975219</v>
          </cell>
          <cell r="AW24">
            <v>0.40260100991316827</v>
          </cell>
          <cell r="AX24">
            <v>0.20130050495658414</v>
          </cell>
          <cell r="BA24">
            <v>28.157256095860227</v>
          </cell>
          <cell r="BB24">
            <v>29.508805955793246</v>
          </cell>
          <cell r="BC24">
            <v>31.280110398778046</v>
          </cell>
          <cell r="BD24">
            <v>33.799338867675175</v>
          </cell>
          <cell r="BE24">
            <v>38.35066605767593</v>
          </cell>
        </row>
        <row r="25">
          <cell r="N25">
            <v>32</v>
          </cell>
          <cell r="P25">
            <v>3.5947934199881395</v>
          </cell>
          <cell r="Q25">
            <v>3.124234961311692</v>
          </cell>
          <cell r="R25">
            <v>2.5749505267375046</v>
          </cell>
          <cell r="S25">
            <v>1.9077568679877055</v>
          </cell>
          <cell r="T25">
            <v>1.0687320837624739</v>
          </cell>
          <cell r="W25">
            <v>0.30769956984296698</v>
          </cell>
          <cell r="X25">
            <v>0.27235233692574035</v>
          </cell>
          <cell r="Y25">
            <v>0.22829422711886593</v>
          </cell>
          <cell r="Z25">
            <v>0.17118518695601082</v>
          </cell>
          <cell r="AA25">
            <v>9.7067141659560985E-2</v>
          </cell>
          <cell r="AD25">
            <v>45.229416240679988</v>
          </cell>
          <cell r="AE25">
            <v>47.110426931480873</v>
          </cell>
          <cell r="AF25">
            <v>49.861837738505173</v>
          </cell>
          <cell r="AG25">
            <v>54.15637358335789</v>
          </cell>
          <cell r="AH25">
            <v>62.555781631668886</v>
          </cell>
          <cell r="AM25">
            <v>7.4414868317755332</v>
          </cell>
          <cell r="AN25">
            <v>5.9531894654204267</v>
          </cell>
          <cell r="AO25">
            <v>4.4648920990653194</v>
          </cell>
          <cell r="AP25">
            <v>2.9765947327102134</v>
          </cell>
          <cell r="AQ25">
            <v>1.4882973663551067</v>
          </cell>
          <cell r="AT25">
            <v>1.1849843069926127</v>
          </cell>
          <cell r="AU25">
            <v>0.94798744559408998</v>
          </cell>
          <cell r="AV25">
            <v>0.71099058419556727</v>
          </cell>
          <cell r="AW25">
            <v>0.47399372279704499</v>
          </cell>
          <cell r="AX25">
            <v>0.2369968613985225</v>
          </cell>
          <cell r="BA25">
            <v>28.431345550275779</v>
          </cell>
          <cell r="BB25">
            <v>29.80118336305917</v>
          </cell>
          <cell r="BC25">
            <v>31.564373235931193</v>
          </cell>
          <cell r="BD25">
            <v>34.09469189131628</v>
          </cell>
          <cell r="BE25">
            <v>38.663818688865533</v>
          </cell>
        </row>
        <row r="26">
          <cell r="N26">
            <v>33</v>
          </cell>
          <cell r="P26">
            <v>3.9245776533796644</v>
          </cell>
          <cell r="Q26">
            <v>3.4081032341949005</v>
          </cell>
          <cell r="R26">
            <v>2.8064654799317976</v>
          </cell>
          <cell r="S26">
            <v>2.0796336985258841</v>
          </cell>
          <cell r="T26">
            <v>1.1608900698697047</v>
          </cell>
          <cell r="W26">
            <v>0.32978423339152485</v>
          </cell>
          <cell r="X26">
            <v>0.28386827288320848</v>
          </cell>
          <cell r="Y26">
            <v>0.23151495319429305</v>
          </cell>
          <cell r="Z26">
            <v>0.17187683053817859</v>
          </cell>
          <cell r="AA26">
            <v>9.2157986107230805E-2</v>
          </cell>
          <cell r="AD26">
            <v>45.845161563010116</v>
          </cell>
          <cell r="AE26">
            <v>47.734594805743399</v>
          </cell>
          <cell r="AF26">
            <v>50.503430607741265</v>
          </cell>
          <cell r="AG26">
            <v>54.814188287451351</v>
          </cell>
          <cell r="AH26">
            <v>63.182677965405439</v>
          </cell>
          <cell r="AM26">
            <v>8.8355567243832152</v>
          </cell>
          <cell r="AN26">
            <v>7.0684453795065725</v>
          </cell>
          <cell r="AO26">
            <v>5.3013340346299289</v>
          </cell>
          <cell r="AP26">
            <v>3.5342226897532862</v>
          </cell>
          <cell r="AQ26">
            <v>1.7671113448766431</v>
          </cell>
          <cell r="AT26">
            <v>1.394069892607682</v>
          </cell>
          <cell r="AU26">
            <v>1.1152559140861458</v>
          </cell>
          <cell r="AV26">
            <v>0.83644193556460955</v>
          </cell>
          <cell r="AW26">
            <v>0.55762795704307289</v>
          </cell>
          <cell r="AX26">
            <v>0.27881397852153644</v>
          </cell>
          <cell r="BA26">
            <v>28.705435004691331</v>
          </cell>
          <cell r="BB26">
            <v>30.079877315295377</v>
          </cell>
          <cell r="BC26">
            <v>31.848636073084339</v>
          </cell>
          <cell r="BD26">
            <v>34.360958982105608</v>
          </cell>
          <cell r="BE26">
            <v>38.976971320055128</v>
          </cell>
        </row>
        <row r="27">
          <cell r="N27">
            <v>34</v>
          </cell>
          <cell r="P27">
            <v>4.2780316430915768</v>
          </cell>
          <cell r="Q27">
            <v>3.7214597263253628</v>
          </cell>
          <cell r="R27">
            <v>3.0699155070825155</v>
          </cell>
          <cell r="S27">
            <v>2.2742016214674821</v>
          </cell>
          <cell r="T27">
            <v>1.2692919885052709</v>
          </cell>
          <cell r="W27">
            <v>0.35345398971191244</v>
          </cell>
          <cell r="X27">
            <v>0.31335649213046235</v>
          </cell>
          <cell r="Y27">
            <v>0.26345002715071786</v>
          </cell>
          <cell r="Z27">
            <v>0.19456792294159797</v>
          </cell>
          <cell r="AA27">
            <v>0.10840191863556625</v>
          </cell>
          <cell r="AD27">
            <v>46.430041330048923</v>
          </cell>
          <cell r="AE27">
            <v>48.330142263709867</v>
          </cell>
          <cell r="AF27">
            <v>51.118578408701396</v>
          </cell>
          <cell r="AG27">
            <v>55.44072585486321</v>
          </cell>
          <cell r="AH27">
            <v>63.791742872142052</v>
          </cell>
          <cell r="AM27">
            <v>10.47447102993563</v>
          </cell>
          <cell r="AN27">
            <v>8.3795768239485042</v>
          </cell>
          <cell r="AO27">
            <v>6.2846826179613782</v>
          </cell>
          <cell r="AP27">
            <v>4.1897884119742521</v>
          </cell>
          <cell r="AQ27">
            <v>2.0948942059871261</v>
          </cell>
          <cell r="AT27">
            <v>1.6389143055524151</v>
          </cell>
          <cell r="AU27">
            <v>1.3111314444419317</v>
          </cell>
          <cell r="AV27">
            <v>0.98334858333144926</v>
          </cell>
          <cell r="AW27">
            <v>0.65556572222096587</v>
          </cell>
          <cell r="AX27">
            <v>0.32778286111048294</v>
          </cell>
          <cell r="BA27">
            <v>28.979524459106884</v>
          </cell>
          <cell r="BB27">
            <v>30.329493925593439</v>
          </cell>
          <cell r="BC27">
            <v>32.113552950216736</v>
          </cell>
          <cell r="BD27">
            <v>34.627226072894942</v>
          </cell>
          <cell r="BE27">
            <v>39.250296194358178</v>
          </cell>
        </row>
        <row r="28">
          <cell r="N28">
            <v>35</v>
          </cell>
          <cell r="P28">
            <v>4.6568542494923806</v>
          </cell>
          <cell r="Q28">
            <v>4.054257309608067</v>
          </cell>
          <cell r="R28">
            <v>3.3445527219854276</v>
          </cell>
          <cell r="S28">
            <v>2.478377831579845</v>
          </cell>
          <cell r="T28">
            <v>1.3802915995495415</v>
          </cell>
          <cell r="W28">
            <v>0.37882260640080379</v>
          </cell>
          <cell r="X28">
            <v>0.33279758328270415</v>
          </cell>
          <cell r="Y28">
            <v>0.27463721490291215</v>
          </cell>
          <cell r="Z28">
            <v>0.20417621011236298</v>
          </cell>
          <cell r="AA28">
            <v>0.11099961104427059</v>
          </cell>
          <cell r="AD28">
            <v>47.004247194324648</v>
          </cell>
          <cell r="AE28">
            <v>48.904516930942819</v>
          </cell>
          <cell r="AF28">
            <v>51.667220029142385</v>
          </cell>
          <cell r="AG28">
            <v>56.05100027504308</v>
          </cell>
          <cell r="AH28">
            <v>64.398425477456215</v>
          </cell>
          <cell r="AM28">
            <v>12.4</v>
          </cell>
          <cell r="AN28">
            <v>9.9200000000000017</v>
          </cell>
          <cell r="AO28">
            <v>7.4399999999999995</v>
          </cell>
          <cell r="AP28">
            <v>4.9600000000000009</v>
          </cell>
          <cell r="AQ28">
            <v>2.4800000000000004</v>
          </cell>
          <cell r="AT28">
            <v>1.9255289700643701</v>
          </cell>
          <cell r="AU28">
            <v>1.5404231760514975</v>
          </cell>
          <cell r="AV28">
            <v>1.1553173820386213</v>
          </cell>
          <cell r="AW28">
            <v>0.77021158802574874</v>
          </cell>
          <cell r="AX28">
            <v>0.38510579401287437</v>
          </cell>
          <cell r="BA28">
            <v>29.216428548527322</v>
          </cell>
          <cell r="BB28">
            <v>30.579110535891502</v>
          </cell>
          <cell r="BC28">
            <v>32.356435933516131</v>
          </cell>
          <cell r="BD28">
            <v>34.893493163684269</v>
          </cell>
          <cell r="BE28">
            <v>39.520459727922798</v>
          </cell>
        </row>
        <row r="29">
          <cell r="N29">
            <v>36</v>
          </cell>
          <cell r="P29">
            <v>5.062866266041592</v>
          </cell>
          <cell r="Q29">
            <v>4.408743944469018</v>
          </cell>
          <cell r="R29">
            <v>3.63716312552428</v>
          </cell>
          <cell r="S29">
            <v>2.6914197070277099</v>
          </cell>
          <cell r="T29">
            <v>1.4996209880015197</v>
          </cell>
          <cell r="W29">
            <v>0.40601201654921137</v>
          </cell>
          <cell r="X29">
            <v>0.354486634860951</v>
          </cell>
          <cell r="Y29">
            <v>0.29261040353885237</v>
          </cell>
          <cell r="Z29">
            <v>0.2130418754478649</v>
          </cell>
          <cell r="AA29">
            <v>0.11932938845197816</v>
          </cell>
          <cell r="AD29">
            <v>47.540284631526092</v>
          </cell>
          <cell r="AE29">
            <v>49.446133440059114</v>
          </cell>
          <cell r="AF29">
            <v>52.199341027338768</v>
          </cell>
          <cell r="AG29">
            <v>56.621068614050692</v>
          </cell>
          <cell r="AH29">
            <v>65.00344105132713</v>
          </cell>
          <cell r="AM29">
            <v>14.6609224175611</v>
          </cell>
          <cell r="AN29">
            <v>11.72873793404888</v>
          </cell>
          <cell r="AO29">
            <v>8.7965534505366598</v>
          </cell>
          <cell r="AP29">
            <v>5.8643689670244399</v>
          </cell>
          <cell r="AQ29">
            <v>2.9321844835122199</v>
          </cell>
          <cell r="AT29">
            <v>2.2609224175610994</v>
          </cell>
          <cell r="AU29">
            <v>1.8087379340488781</v>
          </cell>
          <cell r="AV29">
            <v>1.3565534505366603</v>
          </cell>
          <cell r="AW29">
            <v>0.90436896702443903</v>
          </cell>
          <cell r="AX29">
            <v>0.45218448351221951</v>
          </cell>
          <cell r="BA29">
            <v>29.45033047434006</v>
          </cell>
          <cell r="BB29">
            <v>30.828727146189561</v>
          </cell>
          <cell r="BC29">
            <v>32.59931891681552</v>
          </cell>
          <cell r="BD29">
            <v>35.146386283795508</v>
          </cell>
          <cell r="BE29">
            <v>39.790623261487418</v>
          </cell>
        </row>
        <row r="30">
          <cell r="N30">
            <v>37</v>
          </cell>
          <cell r="P30">
            <v>5.4980191708498847</v>
          </cell>
          <cell r="Q30">
            <v>4.7882248958931646</v>
          </cell>
          <cell r="R30">
            <v>3.9492271704214725</v>
          </cell>
          <cell r="S30">
            <v>2.9205477835554587</v>
          </cell>
          <cell r="T30">
            <v>1.6290630803228208</v>
          </cell>
          <cell r="W30">
            <v>0.43515290480829272</v>
          </cell>
          <cell r="X30">
            <v>0.37948095142414662</v>
          </cell>
          <cell r="Y30">
            <v>0.31206404489719253</v>
          </cell>
          <cell r="Z30">
            <v>0.2291280765277488</v>
          </cell>
          <cell r="AA30">
            <v>0.12944209232130111</v>
          </cell>
          <cell r="AD30">
            <v>48.071211008105138</v>
          </cell>
          <cell r="AE30">
            <v>49.981218513907905</v>
          </cell>
          <cell r="AF30">
            <v>52.705993248660157</v>
          </cell>
          <cell r="AG30">
            <v>57.175765669822162</v>
          </cell>
          <cell r="AH30">
            <v>65.541743280100334</v>
          </cell>
          <cell r="AM30">
            <v>17.314186320787698</v>
          </cell>
          <cell r="AN30">
            <v>13.851349056630159</v>
          </cell>
          <cell r="AO30">
            <v>10.388511792472618</v>
          </cell>
          <cell r="AP30">
            <v>6.9256745283150796</v>
          </cell>
          <cell r="AQ30">
            <v>3.4628372641575398</v>
          </cell>
          <cell r="AT30">
            <v>2.6532639032265983</v>
          </cell>
          <cell r="AU30">
            <v>2.1226111225812794</v>
          </cell>
          <cell r="AV30">
            <v>1.5919583419359586</v>
          </cell>
          <cell r="AW30">
            <v>1.0613055612906397</v>
          </cell>
          <cell r="AX30">
            <v>0.53065278064531984</v>
          </cell>
          <cell r="BA30">
            <v>29.684232400152801</v>
          </cell>
          <cell r="BB30">
            <v>31.066913270913183</v>
          </cell>
          <cell r="BC30">
            <v>32.842201900114915</v>
          </cell>
          <cell r="BD30">
            <v>35.390363423454687</v>
          </cell>
          <cell r="BE30">
            <v>40.052446592012309</v>
          </cell>
        </row>
        <row r="31">
          <cell r="N31">
            <v>38</v>
          </cell>
          <cell r="P31">
            <v>5.9644045063689921</v>
          </cell>
          <cell r="Q31">
            <v>5.1914176823435705</v>
          </cell>
          <cell r="R31">
            <v>4.2752851501652938</v>
          </cell>
          <cell r="S31">
            <v>3.1653094715300236</v>
          </cell>
          <cell r="T31">
            <v>1.7738139001941382</v>
          </cell>
          <cell r="W31">
            <v>0.46638533551910744</v>
          </cell>
          <cell r="X31">
            <v>0.4031927864504059</v>
          </cell>
          <cell r="Y31">
            <v>0.32605797974382122</v>
          </cell>
          <cell r="Z31">
            <v>0.24476168797456488</v>
          </cell>
          <cell r="AA31">
            <v>0.14475081987131744</v>
          </cell>
          <cell r="AD31">
            <v>48.571351621712928</v>
          </cell>
          <cell r="AE31">
            <v>50.509688493127967</v>
          </cell>
          <cell r="AF31">
            <v>53.212684955585161</v>
          </cell>
          <cell r="AG31">
            <v>57.699988965458331</v>
          </cell>
          <cell r="AH31">
            <v>66.076345334947405</v>
          </cell>
          <cell r="AM31">
            <v>20.42625995518307</v>
          </cell>
          <cell r="AN31">
            <v>16.341007964146456</v>
          </cell>
          <cell r="AO31">
            <v>12.255755973109842</v>
          </cell>
          <cell r="AP31">
            <v>8.1705039820732281</v>
          </cell>
          <cell r="AQ31">
            <v>4.0852519910366141</v>
          </cell>
          <cell r="AT31">
            <v>3.1120736343953723</v>
          </cell>
          <cell r="AU31">
            <v>2.4896589075162971</v>
          </cell>
          <cell r="AV31">
            <v>1.8672441806372237</v>
          </cell>
          <cell r="AW31">
            <v>1.2448294537581486</v>
          </cell>
          <cell r="AX31">
            <v>0.62241472687907429</v>
          </cell>
          <cell r="BA31">
            <v>29.918134325965539</v>
          </cell>
          <cell r="BB31">
            <v>31.280110398778046</v>
          </cell>
          <cell r="BC31">
            <v>33.072726100175295</v>
          </cell>
          <cell r="BD31">
            <v>35.634340563113874</v>
          </cell>
          <cell r="BE31">
            <v>40.28554255651148</v>
          </cell>
        </row>
        <row r="32">
          <cell r="N32">
            <v>39</v>
          </cell>
          <cell r="P32">
            <v>6.4642639322944575</v>
          </cell>
          <cell r="Q32">
            <v>5.6323131642081607</v>
          </cell>
          <cell r="R32">
            <v>4.6510378992858623</v>
          </cell>
          <cell r="S32">
            <v>3.4532097926316991</v>
          </cell>
          <cell r="T32">
            <v>1.9366934741154194</v>
          </cell>
          <cell r="W32">
            <v>0.49985942592546539</v>
          </cell>
          <cell r="X32">
            <v>0.44089548186459027</v>
          </cell>
          <cell r="Y32">
            <v>0.37575274912056855</v>
          </cell>
          <cell r="Z32">
            <v>0.28790032110167552</v>
          </cell>
          <cell r="AA32">
            <v>0.16287957392128116</v>
          </cell>
          <cell r="AD32">
            <v>49.066704614192936</v>
          </cell>
          <cell r="AE32">
            <v>51.033341828534468</v>
          </cell>
          <cell r="AF32">
            <v>53.719431255885922</v>
          </cell>
          <cell r="AG32">
            <v>58.210135614815364</v>
          </cell>
          <cell r="AH32">
            <v>66.589764070576265</v>
          </cell>
          <cell r="AM32">
            <v>24.074703862418847</v>
          </cell>
          <cell r="AN32">
            <v>19.259763089935078</v>
          </cell>
          <cell r="AO32">
            <v>14.444822317451308</v>
          </cell>
          <cell r="AP32">
            <v>9.6298815449675388</v>
          </cell>
          <cell r="AQ32">
            <v>4.8149407724837694</v>
          </cell>
          <cell r="AT32">
            <v>3.6484439072357766</v>
          </cell>
          <cell r="AU32">
            <v>2.9187551257886213</v>
          </cell>
          <cell r="AV32">
            <v>2.189066344341466</v>
          </cell>
          <cell r="AW32">
            <v>1.4593775628943106</v>
          </cell>
          <cell r="AX32">
            <v>0.72968878144715532</v>
          </cell>
          <cell r="BA32">
            <v>30.12980063735499</v>
          </cell>
          <cell r="BB32">
            <v>31.493307526642905</v>
          </cell>
          <cell r="BC32">
            <v>33.280329748032408</v>
          </cell>
          <cell r="BD32">
            <v>35.878317702773053</v>
          </cell>
          <cell r="BE32">
            <v>40.518638521010644</v>
          </cell>
        </row>
        <row r="33">
          <cell r="N33">
            <v>40</v>
          </cell>
          <cell r="P33">
            <v>7</v>
          </cell>
          <cell r="Q33">
            <v>6.1025999999999998</v>
          </cell>
          <cell r="R33">
            <v>5.0421000000000005</v>
          </cell>
          <cell r="S33">
            <v>3.7428999999999997</v>
          </cell>
          <cell r="T33">
            <v>2.1006999999999998</v>
          </cell>
          <cell r="W33">
            <v>0.5357360677055425</v>
          </cell>
          <cell r="X33">
            <v>0.47028683579183905</v>
          </cell>
          <cell r="Y33">
            <v>0.39106210071413816</v>
          </cell>
          <cell r="Z33">
            <v>0.28969020736830053</v>
          </cell>
          <cell r="AA33">
            <v>0.16400652588458042</v>
          </cell>
          <cell r="AD33">
            <v>49.533352307096472</v>
          </cell>
          <cell r="AE33">
            <v>51.497823295559343</v>
          </cell>
          <cell r="AF33">
            <v>54.213705787583436</v>
          </cell>
          <cell r="AG33">
            <v>58.701446767877648</v>
          </cell>
          <cell r="AH33">
            <v>67.097551508592701</v>
          </cell>
          <cell r="AM33">
            <v>28.35</v>
          </cell>
          <cell r="AN33">
            <v>22.680000000000003</v>
          </cell>
          <cell r="AO33">
            <v>17.010000000000002</v>
          </cell>
          <cell r="AP33">
            <v>11.340000000000002</v>
          </cell>
          <cell r="AQ33">
            <v>5.6700000000000008</v>
          </cell>
          <cell r="AT33">
            <v>4.2752961375811545</v>
          </cell>
          <cell r="AU33">
            <v>3.4202369100649257</v>
          </cell>
          <cell r="AV33">
            <v>2.5651776825486934</v>
          </cell>
          <cell r="AW33">
            <v>1.7101184550324628</v>
          </cell>
          <cell r="AX33">
            <v>0.85505922751623142</v>
          </cell>
          <cell r="BA33">
            <v>30.329493925593439</v>
          </cell>
          <cell r="BB33">
            <v>31.706504654507764</v>
          </cell>
          <cell r="BC33">
            <v>33.487933395889513</v>
          </cell>
          <cell r="BD33">
            <v>36.105477566569242</v>
          </cell>
          <cell r="BE33">
            <v>40.751734485509814</v>
          </cell>
        </row>
        <row r="34">
          <cell r="N34">
            <v>41</v>
          </cell>
          <cell r="P34">
            <v>7.5741877002903433</v>
          </cell>
          <cell r="Q34">
            <v>6.6115084435834408</v>
          </cell>
          <cell r="R34">
            <v>5.4632615882194253</v>
          </cell>
          <cell r="S34">
            <v>4.052190419655334</v>
          </cell>
          <cell r="T34">
            <v>2.2783156602473356</v>
          </cell>
          <cell r="W34">
            <v>0.57418770029034327</v>
          </cell>
          <cell r="X34">
            <v>0.50890844358344101</v>
          </cell>
          <cell r="Y34">
            <v>0.42116158821942484</v>
          </cell>
          <cell r="Z34">
            <v>0.30929041965533433</v>
          </cell>
          <cell r="AA34">
            <v>0.17761566024733577</v>
          </cell>
          <cell r="AD34">
            <v>50</v>
          </cell>
          <cell r="AE34">
            <v>51.96230476258421</v>
          </cell>
          <cell r="AF34">
            <v>54.692509339255828</v>
          </cell>
          <cell r="AG34">
            <v>59.178112178215827</v>
          </cell>
          <cell r="AH34">
            <v>67.582949939226467</v>
          </cell>
          <cell r="AM34">
            <v>33.357679571112705</v>
          </cell>
          <cell r="AN34">
            <v>26.686143656890167</v>
          </cell>
          <cell r="AO34">
            <v>20.014607742667621</v>
          </cell>
          <cell r="AP34">
            <v>13.343071828445083</v>
          </cell>
          <cell r="AQ34">
            <v>6.6715359142225417</v>
          </cell>
          <cell r="AT34">
            <v>5.0076795711127033</v>
          </cell>
          <cell r="AU34">
            <v>4.0061436568901634</v>
          </cell>
          <cell r="AV34">
            <v>3.0046077426676199</v>
          </cell>
          <cell r="AW34">
            <v>2.0030718284450817</v>
          </cell>
          <cell r="AX34">
            <v>1.0015359142225408</v>
          </cell>
          <cell r="BA34">
            <v>30.529187213831889</v>
          </cell>
          <cell r="BB34">
            <v>31.919701782372627</v>
          </cell>
          <cell r="BC34">
            <v>33.695537043746626</v>
          </cell>
          <cell r="BD34">
            <v>36.315904388158508</v>
          </cell>
          <cell r="BE34">
            <v>40.984830450008978</v>
          </cell>
        </row>
        <row r="35">
          <cell r="N35">
            <v>42</v>
          </cell>
          <cell r="P35">
            <v>8.189586839976279</v>
          </cell>
          <cell r="Q35">
            <v>7.1519661873512845</v>
          </cell>
          <cell r="R35">
            <v>5.906330028990892</v>
          </cell>
          <cell r="S35">
            <v>4.3855237528072974</v>
          </cell>
          <cell r="T35">
            <v>2.46506563883286</v>
          </cell>
          <cell r="W35">
            <v>0.61539913968593574</v>
          </cell>
          <cell r="X35">
            <v>0.54045774376784372</v>
          </cell>
          <cell r="Y35">
            <v>0.44306844077146668</v>
          </cell>
          <cell r="Z35">
            <v>0.33333333315196345</v>
          </cell>
          <cell r="AA35">
            <v>0.18674997858552445</v>
          </cell>
          <cell r="AD35">
            <v>50.435397692903535</v>
          </cell>
          <cell r="AE35">
            <v>52.391506955233744</v>
          </cell>
          <cell r="AF35">
            <v>55.159275389027101</v>
          </cell>
          <cell r="AG35">
            <v>59.632093520341421</v>
          </cell>
          <cell r="AH35">
            <v>68.063981730538742</v>
          </cell>
          <cell r="AM35">
            <v>39.220797956048642</v>
          </cell>
          <cell r="AN35">
            <v>31.376638364838914</v>
          </cell>
          <cell r="AO35">
            <v>23.532478773629183</v>
          </cell>
          <cell r="AP35">
            <v>15.688319182419457</v>
          </cell>
          <cell r="AQ35">
            <v>7.8441595912097286</v>
          </cell>
          <cell r="AT35">
            <v>5.8631183849359374</v>
          </cell>
          <cell r="AU35">
            <v>4.6904947079487478</v>
          </cell>
          <cell r="AV35">
            <v>3.5178710309615617</v>
          </cell>
          <cell r="AW35">
            <v>2.3452473539743739</v>
          </cell>
          <cell r="AX35">
            <v>1.1726236769871869</v>
          </cell>
          <cell r="BA35">
            <v>30.728880502070336</v>
          </cell>
          <cell r="BB35">
            <v>32.113552950216736</v>
          </cell>
          <cell r="BC35">
            <v>33.903140691603731</v>
          </cell>
          <cell r="BD35">
            <v>36.526331209747774</v>
          </cell>
          <cell r="BE35">
            <v>41.188041754455355</v>
          </cell>
        </row>
        <row r="36">
          <cell r="N36">
            <v>43</v>
          </cell>
          <cell r="P36">
            <v>8.8491553067593287</v>
          </cell>
          <cell r="Q36">
            <v>7.7120388498407557</v>
          </cell>
          <cell r="R36">
            <v>6.3696219898053652</v>
          </cell>
          <cell r="S36">
            <v>4.736067920177593</v>
          </cell>
          <cell r="T36">
            <v>2.6627108318038819</v>
          </cell>
          <cell r="W36">
            <v>0.6595684667830497</v>
          </cell>
          <cell r="X36">
            <v>0.56007266248947118</v>
          </cell>
          <cell r="Y36">
            <v>0.46329196081447321</v>
          </cell>
          <cell r="Z36">
            <v>0.35054416737029559</v>
          </cell>
          <cell r="AA36">
            <v>0.1976451929710219</v>
          </cell>
          <cell r="AD36">
            <v>50.870795385807064</v>
          </cell>
          <cell r="AE36">
            <v>52.81759316022675</v>
          </cell>
          <cell r="AF36">
            <v>55.604435245632025</v>
          </cell>
          <cell r="AG36">
            <v>60.078368706270226</v>
          </cell>
          <cell r="AH36">
            <v>68.518369035696878</v>
          </cell>
          <cell r="AM36">
            <v>46.082812923199413</v>
          </cell>
          <cell r="AN36">
            <v>36.866250338559531</v>
          </cell>
          <cell r="AO36">
            <v>27.649687753919647</v>
          </cell>
          <cell r="AP36">
            <v>18.433125169279766</v>
          </cell>
          <cell r="AQ36">
            <v>9.2165625846398829</v>
          </cell>
          <cell r="AT36">
            <v>6.8620149671507704</v>
          </cell>
          <cell r="AU36">
            <v>5.489611973720617</v>
          </cell>
          <cell r="AV36">
            <v>4.1172089802904637</v>
          </cell>
          <cell r="AW36">
            <v>2.7448059868603085</v>
          </cell>
          <cell r="AX36">
            <v>1.3724029934301543</v>
          </cell>
          <cell r="BA36">
            <v>30.928573790308786</v>
          </cell>
          <cell r="BB36">
            <v>32.295715187691279</v>
          </cell>
          <cell r="BC36">
            <v>34.09469189131628</v>
          </cell>
          <cell r="BD36">
            <v>36.73675803133704</v>
          </cell>
          <cell r="BE36">
            <v>41.389172829914081</v>
          </cell>
        </row>
        <row r="37">
          <cell r="N37">
            <v>44</v>
          </cell>
          <cell r="P37">
            <v>9.5560632861831518</v>
          </cell>
          <cell r="Q37">
            <v>8.3309759728944712</v>
          </cell>
          <cell r="R37">
            <v>6.8918328419952886</v>
          </cell>
          <cell r="S37">
            <v>5.1287391656944967</v>
          </cell>
          <cell r="T37">
            <v>2.8811530807842201</v>
          </cell>
          <cell r="W37">
            <v>0.70690797942382311</v>
          </cell>
          <cell r="X37">
            <v>0.61893712305371551</v>
          </cell>
          <cell r="Y37">
            <v>0.52221085218992336</v>
          </cell>
          <cell r="Z37">
            <v>0.39267124551690369</v>
          </cell>
          <cell r="AA37">
            <v>0.21844224898033815</v>
          </cell>
          <cell r="AD37">
            <v>51.285688244217212</v>
          </cell>
          <cell r="AE37">
            <v>53.226994578658328</v>
          </cell>
          <cell r="AF37">
            <v>56.045896281048073</v>
          </cell>
          <cell r="AG37">
            <v>60.491705764657482</v>
          </cell>
          <cell r="AH37">
            <v>68.972756340855</v>
          </cell>
          <cell r="AM37">
            <v>54.110931329932889</v>
          </cell>
          <cell r="AN37">
            <v>43.288745063946315</v>
          </cell>
          <cell r="AO37">
            <v>32.466558797959735</v>
          </cell>
          <cell r="AP37">
            <v>21.644372531973158</v>
          </cell>
          <cell r="AQ37">
            <v>10.822186265986579</v>
          </cell>
          <cell r="AT37">
            <v>8.0281184067334763</v>
          </cell>
          <cell r="AU37">
            <v>6.4224947253867839</v>
          </cell>
          <cell r="AV37">
            <v>4.8168710440400879</v>
          </cell>
          <cell r="AW37">
            <v>3.2112473626933919</v>
          </cell>
          <cell r="AX37">
            <v>1.605623681346696</v>
          </cell>
          <cell r="BA37">
            <v>31.109552696486158</v>
          </cell>
          <cell r="BB37">
            <v>32.477877425165822</v>
          </cell>
          <cell r="BC37">
            <v>34.272203285175834</v>
          </cell>
          <cell r="BD37">
            <v>36.947184852926306</v>
          </cell>
          <cell r="BE37">
            <v>41.590303905372799</v>
          </cell>
        </row>
        <row r="38">
          <cell r="N38">
            <v>45</v>
          </cell>
          <cell r="P38">
            <v>10.313708498984759</v>
          </cell>
          <cell r="Q38">
            <v>9.0048988904635934</v>
          </cell>
          <cell r="R38">
            <v>7.4547485030661838</v>
          </cell>
          <cell r="S38">
            <v>5.5405242056546129</v>
          </cell>
          <cell r="T38">
            <v>3.1106144832938032</v>
          </cell>
          <cell r="W38">
            <v>0.75764521280160757</v>
          </cell>
          <cell r="X38">
            <v>0.67392291756912215</v>
          </cell>
          <cell r="Y38">
            <v>0.56291566107089519</v>
          </cell>
          <cell r="Z38">
            <v>0.41178503996011617</v>
          </cell>
          <cell r="AA38">
            <v>0.22946140250958313</v>
          </cell>
          <cell r="AD38">
            <v>51.691928656135211</v>
          </cell>
          <cell r="AE38">
            <v>53.623906555539456</v>
          </cell>
          <cell r="AF38">
            <v>56.457855949816349</v>
          </cell>
          <cell r="AG38">
            <v>60.905042823044738</v>
          </cell>
          <cell r="AH38">
            <v>69.385288338144662</v>
          </cell>
          <cell r="AM38">
            <v>63.5</v>
          </cell>
          <cell r="AN38">
            <v>50.800000000000004</v>
          </cell>
          <cell r="AO38">
            <v>38.1</v>
          </cell>
          <cell r="AP38">
            <v>25.400000000000002</v>
          </cell>
          <cell r="AQ38">
            <v>12.700000000000001</v>
          </cell>
          <cell r="AT38">
            <v>9.3890686700671111</v>
          </cell>
          <cell r="AU38">
            <v>7.5112549360536889</v>
          </cell>
          <cell r="AV38">
            <v>5.6334412020402667</v>
          </cell>
          <cell r="AW38">
            <v>3.7556274680268444</v>
          </cell>
          <cell r="AX38">
            <v>1.8778137340134222</v>
          </cell>
          <cell r="BA38">
            <v>31.280110398778046</v>
          </cell>
          <cell r="BB38">
            <v>32.660039662640372</v>
          </cell>
          <cell r="BC38">
            <v>34.449714679035388</v>
          </cell>
          <cell r="BD38">
            <v>37.135950591746003</v>
          </cell>
          <cell r="BE38">
            <v>41.791434980831518</v>
          </cell>
        </row>
        <row r="39">
          <cell r="N39">
            <v>46</v>
          </cell>
          <cell r="P39">
            <v>11.125732532083184</v>
          </cell>
          <cell r="Q39">
            <v>9.7261153795471191</v>
          </cell>
          <cell r="R39">
            <v>8.0405669009365166</v>
          </cell>
          <cell r="S39">
            <v>5.9700680767158358</v>
          </cell>
          <cell r="T39">
            <v>3.3388323328781633</v>
          </cell>
          <cell r="W39">
            <v>0.81202403309842452</v>
          </cell>
          <cell r="X39">
            <v>0.72121648908352576</v>
          </cell>
          <cell r="Y39">
            <v>0.58581839787033285</v>
          </cell>
          <cell r="Z39">
            <v>0.42954387106122294</v>
          </cell>
          <cell r="AA39">
            <v>0.22821784958436009</v>
          </cell>
          <cell r="AD39">
            <v>52.091594979242075</v>
          </cell>
          <cell r="AE39">
            <v>54.020289560649204</v>
          </cell>
          <cell r="AF39">
            <v>56.869815618584624</v>
          </cell>
          <cell r="AG39">
            <v>61.294362422865476</v>
          </cell>
          <cell r="AH39">
            <v>69.795150761037945</v>
          </cell>
          <cell r="AM39">
            <v>73.746861667008318</v>
          </cell>
          <cell r="AN39">
            <v>58.997489333606659</v>
          </cell>
          <cell r="AO39">
            <v>44.248117000204992</v>
          </cell>
          <cell r="AP39">
            <v>29.498744666803329</v>
          </cell>
          <cell r="AQ39">
            <v>14.749372333401665</v>
          </cell>
          <cell r="AT39">
            <v>10.246861667008318</v>
          </cell>
          <cell r="AU39">
            <v>8.1974893336066543</v>
          </cell>
          <cell r="AV39">
            <v>6.1481170002049907</v>
          </cell>
          <cell r="AW39">
            <v>4.0987446668033272</v>
          </cell>
          <cell r="AX39">
            <v>2.0493723334016636</v>
          </cell>
          <cell r="BA39">
            <v>31.450668101069933</v>
          </cell>
          <cell r="BB39">
            <v>32.842201900114915</v>
          </cell>
          <cell r="BC39">
            <v>34.627226072894942</v>
          </cell>
          <cell r="BD39">
            <v>37.317457773889828</v>
          </cell>
          <cell r="BE39">
            <v>41.992566056290244</v>
          </cell>
        </row>
        <row r="40">
          <cell r="N40">
            <v>47</v>
          </cell>
          <cell r="P40">
            <v>11.996038341699768</v>
          </cell>
          <cell r="Q40">
            <v>10.483337906811427</v>
          </cell>
          <cell r="R40">
            <v>8.6671377018780831</v>
          </cell>
          <cell r="S40">
            <v>6.4166809089752066</v>
          </cell>
          <cell r="T40">
            <v>3.6000111063441</v>
          </cell>
          <cell r="W40">
            <v>0.87030580961658366</v>
          </cell>
          <cell r="X40">
            <v>0.75722252726430739</v>
          </cell>
          <cell r="Y40">
            <v>0.62657080094156647</v>
          </cell>
          <cell r="Z40">
            <v>0.44661283225937076</v>
          </cell>
          <cell r="AA40">
            <v>0.26117877346593676</v>
          </cell>
          <cell r="AD40">
            <v>52.470630686057078</v>
          </cell>
          <cell r="AE40">
            <v>54.407116521581436</v>
          </cell>
          <cell r="AF40">
            <v>57.263329041432932</v>
          </cell>
          <cell r="AG40">
            <v>61.676518787205197</v>
          </cell>
          <cell r="AH40">
            <v>70.190427169053478</v>
          </cell>
          <cell r="AM40">
            <v>85.62747641525452</v>
          </cell>
          <cell r="AN40">
            <v>68.501981132203625</v>
          </cell>
          <cell r="AO40">
            <v>51.376485849152708</v>
          </cell>
          <cell r="AP40">
            <v>34.250990566101812</v>
          </cell>
          <cell r="AQ40">
            <v>17.125495283050906</v>
          </cell>
          <cell r="AT40">
            <v>11.880614748246202</v>
          </cell>
          <cell r="AU40">
            <v>9.5044917985969661</v>
          </cell>
          <cell r="AV40">
            <v>7.1283688489477157</v>
          </cell>
          <cell r="AW40">
            <v>4.7522458992984831</v>
          </cell>
          <cell r="AX40">
            <v>2.3761229496492415</v>
          </cell>
          <cell r="BA40">
            <v>31.621225803361821</v>
          </cell>
          <cell r="BB40">
            <v>33.02082518821102</v>
          </cell>
          <cell r="BC40">
            <v>34.804737466754489</v>
          </cell>
          <cell r="BD40">
            <v>37.498964956033646</v>
          </cell>
          <cell r="BE40">
            <v>42.167148737437564</v>
          </cell>
        </row>
        <row r="41">
          <cell r="N41">
            <v>48</v>
          </cell>
          <cell r="P41">
            <v>12.928809012737984</v>
          </cell>
          <cell r="Q41">
            <v>11.292021791725356</v>
          </cell>
          <cell r="R41">
            <v>9.3190855363815395</v>
          </cell>
          <cell r="S41">
            <v>6.8962267273944402</v>
          </cell>
          <cell r="T41">
            <v>3.8708854184137524</v>
          </cell>
          <cell r="W41">
            <v>0.93277067103821665</v>
          </cell>
          <cell r="X41">
            <v>0.80868388491392906</v>
          </cell>
          <cell r="Y41">
            <v>0.65194783450345639</v>
          </cell>
          <cell r="Z41">
            <v>0.4795458184192336</v>
          </cell>
          <cell r="AA41">
            <v>0.2708743120696524</v>
          </cell>
          <cell r="AD41">
            <v>52.849666392872081</v>
          </cell>
          <cell r="AE41">
            <v>54.793943482513676</v>
          </cell>
          <cell r="AF41">
            <v>57.64832002380362</v>
          </cell>
          <cell r="AG41">
            <v>62.054222259937362</v>
          </cell>
          <cell r="AH41">
            <v>70.571129226337533</v>
          </cell>
          <cell r="AM41">
            <v>99.401036064365428</v>
          </cell>
          <cell r="AN41">
            <v>79.520828851492354</v>
          </cell>
          <cell r="AO41">
            <v>59.640621638619251</v>
          </cell>
          <cell r="AP41">
            <v>39.760414425746177</v>
          </cell>
          <cell r="AQ41">
            <v>19.880207212873088</v>
          </cell>
          <cell r="AT41">
            <v>13.773559649110908</v>
          </cell>
          <cell r="AU41">
            <v>11.018847719288729</v>
          </cell>
          <cell r="AV41">
            <v>8.2641357894665433</v>
          </cell>
          <cell r="AW41">
            <v>5.5094238596443645</v>
          </cell>
          <cell r="AX41">
            <v>2.7547119298221823</v>
          </cell>
          <cell r="BA41">
            <v>31.791783505653711</v>
          </cell>
          <cell r="BB41">
            <v>33.176527924103851</v>
          </cell>
          <cell r="BC41">
            <v>34.982248860614042</v>
          </cell>
          <cell r="BD41">
            <v>37.680472138177471</v>
          </cell>
          <cell r="BE41">
            <v>42.340712512072891</v>
          </cell>
        </row>
        <row r="42">
          <cell r="N42">
            <v>49</v>
          </cell>
          <cell r="P42">
            <v>13.928527864588917</v>
          </cell>
          <cell r="Q42">
            <v>12.147069150707994</v>
          </cell>
          <cell r="R42">
            <v>10.016004387425889</v>
          </cell>
          <cell r="S42">
            <v>7.4197267934665154</v>
          </cell>
          <cell r="T42">
            <v>4.1702012426579218</v>
          </cell>
          <cell r="W42">
            <v>0.99971885185093257</v>
          </cell>
          <cell r="X42">
            <v>0.85504735898263817</v>
          </cell>
          <cell r="Y42">
            <v>0.69691885104434981</v>
          </cell>
          <cell r="Z42">
            <v>0.52350006607207522</v>
          </cell>
          <cell r="AA42">
            <v>0.29931582424416936</v>
          </cell>
          <cell r="AD42">
            <v>53.213386604241784</v>
          </cell>
          <cell r="AE42">
            <v>55.170390866416149</v>
          </cell>
          <cell r="AF42">
            <v>58.030740707238266</v>
          </cell>
          <cell r="AG42">
            <v>62.407376554018477</v>
          </cell>
          <cell r="AH42">
            <v>70.951831283621587</v>
          </cell>
          <cell r="AM42">
            <v>115.36769098598003</v>
          </cell>
          <cell r="AN42">
            <v>92.294152788784032</v>
          </cell>
          <cell r="AO42">
            <v>69.220614591588017</v>
          </cell>
          <cell r="AP42">
            <v>46.147076394392016</v>
          </cell>
          <cell r="AQ42">
            <v>23.073538197196008</v>
          </cell>
          <cell r="AT42">
            <v>15.966654921614605</v>
          </cell>
          <cell r="AU42">
            <v>12.773323937291678</v>
          </cell>
          <cell r="AV42">
            <v>9.579992952968766</v>
          </cell>
          <cell r="AW42">
            <v>6.3866619686458392</v>
          </cell>
          <cell r="AX42">
            <v>3.1933309843229196</v>
          </cell>
          <cell r="BA42">
            <v>31.962341207945599</v>
          </cell>
          <cell r="BB42">
            <v>33.332230659996682</v>
          </cell>
          <cell r="BC42">
            <v>35.146386283795508</v>
          </cell>
          <cell r="BD42">
            <v>37.861979320321296</v>
          </cell>
          <cell r="BE42">
            <v>42.51427628670821</v>
          </cell>
        </row>
        <row r="43">
          <cell r="N43">
            <v>50</v>
          </cell>
          <cell r="P43">
            <v>15</v>
          </cell>
          <cell r="Q43">
            <v>13.059000000000001</v>
          </cell>
          <cell r="R43">
            <v>10.782</v>
          </cell>
          <cell r="S43">
            <v>8.0009999999999994</v>
          </cell>
          <cell r="T43">
            <v>4.5</v>
          </cell>
          <cell r="W43">
            <v>1.0714721354110832</v>
          </cell>
          <cell r="X43">
            <v>0.9119308492920073</v>
          </cell>
          <cell r="Y43">
            <v>0.76599561257411075</v>
          </cell>
          <cell r="Z43">
            <v>0.58127320653348402</v>
          </cell>
          <cell r="AA43">
            <v>0.3297987573420782</v>
          </cell>
          <cell r="AD43">
            <v>53.567039423670657</v>
          </cell>
          <cell r="AE43">
            <v>55.535006783542492</v>
          </cell>
          <cell r="AF43">
            <v>58.38602553461638</v>
          </cell>
          <cell r="AG43">
            <v>62.760530848099599</v>
          </cell>
          <cell r="AH43">
            <v>71.315281959371688</v>
          </cell>
          <cell r="AM43">
            <v>133.875</v>
          </cell>
          <cell r="AN43">
            <v>107.10000000000001</v>
          </cell>
          <cell r="AO43">
            <v>80.325000000000003</v>
          </cell>
          <cell r="AP43">
            <v>53.550000000000004</v>
          </cell>
          <cell r="AQ43">
            <v>26.775000000000002</v>
          </cell>
          <cell r="AT43">
            <v>18.507309014019967</v>
          </cell>
          <cell r="AU43">
            <v>14.805847211215976</v>
          </cell>
          <cell r="AV43">
            <v>11.104385408411986</v>
          </cell>
          <cell r="AW43">
            <v>7.4029236056079881</v>
          </cell>
          <cell r="AX43">
            <v>3.7014618028039941</v>
          </cell>
          <cell r="BA43">
            <v>32.113552950216736</v>
          </cell>
          <cell r="BB43">
            <v>33.487933395889513</v>
          </cell>
          <cell r="BC43">
            <v>35.309037710234961</v>
          </cell>
          <cell r="BD43">
            <v>38.037513426486328</v>
          </cell>
          <cell r="BE43">
            <v>42.687840061343536</v>
          </cell>
        </row>
        <row r="44">
          <cell r="N44">
            <v>51</v>
          </cell>
          <cell r="P44">
            <v>16.148375400580683</v>
          </cell>
          <cell r="Q44">
            <v>14.065234973905774</v>
          </cell>
          <cell r="R44">
            <v>11.621985775797917</v>
          </cell>
          <cell r="S44">
            <v>8.6296918140703163</v>
          </cell>
          <cell r="T44">
            <v>4.8606609955747855</v>
          </cell>
          <cell r="W44">
            <v>1.148375400580683</v>
          </cell>
          <cell r="X44">
            <v>1.006234973905773</v>
          </cell>
          <cell r="Y44">
            <v>0.839985775797917</v>
          </cell>
          <cell r="Z44">
            <v>0.62869181407031682</v>
          </cell>
          <cell r="AA44">
            <v>0.36066099557478548</v>
          </cell>
          <cell r="AD44">
            <v>53.920692243099523</v>
          </cell>
          <cell r="AE44">
            <v>55.899622700668843</v>
          </cell>
          <cell r="AF44">
            <v>58.741310361994486</v>
          </cell>
          <cell r="AG44">
            <v>63.10587219844583</v>
          </cell>
          <cell r="AH44">
            <v>71.676233707038421</v>
          </cell>
          <cell r="AM44">
            <v>155.32539280599755</v>
          </cell>
          <cell r="AN44">
            <v>124.26031424479805</v>
          </cell>
          <cell r="AO44">
            <v>93.195235683598526</v>
          </cell>
          <cell r="AP44">
            <v>62.130157122399027</v>
          </cell>
          <cell r="AQ44">
            <v>31.065078561199513</v>
          </cell>
          <cell r="AT44">
            <v>21.450392805997552</v>
          </cell>
          <cell r="AU44">
            <v>17.160314244798045</v>
          </cell>
          <cell r="AV44">
            <v>12.870235683598523</v>
          </cell>
          <cell r="AW44">
            <v>8.5801571223990223</v>
          </cell>
          <cell r="AX44">
            <v>4.2900785611995111</v>
          </cell>
          <cell r="BA44">
            <v>32.259282740196369</v>
          </cell>
          <cell r="BB44">
            <v>33.643636131782344</v>
          </cell>
          <cell r="BC44">
            <v>35.471689136674414</v>
          </cell>
          <cell r="BD44">
            <v>38.194089742081125</v>
          </cell>
          <cell r="BE44">
            <v>42.861403835978855</v>
          </cell>
        </row>
        <row r="45">
          <cell r="N45">
            <v>52</v>
          </cell>
          <cell r="P45">
            <v>17.379173679952558</v>
          </cell>
          <cell r="Q45">
            <v>15.182446126806555</v>
          </cell>
          <cell r="R45">
            <v>12.547763396925747</v>
          </cell>
          <cell r="S45">
            <v>9.3221887619265527</v>
          </cell>
          <cell r="T45">
            <v>5.2485104513456724</v>
          </cell>
          <cell r="W45">
            <v>1.230798279371875</v>
          </cell>
          <cell r="X45">
            <v>1.1172111529007811</v>
          </cell>
          <cell r="Y45">
            <v>0.92577762112783013</v>
          </cell>
          <cell r="Z45">
            <v>0.69249694785623639</v>
          </cell>
          <cell r="AA45">
            <v>0.38784945577088692</v>
          </cell>
          <cell r="AD45">
            <v>54.255972994404218</v>
          </cell>
          <cell r="AE45">
            <v>56.238779717153008</v>
          </cell>
          <cell r="AF45">
            <v>59.09095196730258</v>
          </cell>
          <cell r="AG45">
            <v>63.434756173851497</v>
          </cell>
          <cell r="AH45">
            <v>72.034562459436771</v>
          </cell>
          <cell r="AM45">
            <v>180.18480345945557</v>
          </cell>
          <cell r="AN45">
            <v>144.14784276756447</v>
          </cell>
          <cell r="AO45">
            <v>108.11088207567333</v>
          </cell>
          <cell r="AP45">
            <v>72.073921383782235</v>
          </cell>
          <cell r="AQ45">
            <v>36.036960691891117</v>
          </cell>
          <cell r="AT45">
            <v>24.859410653458013</v>
          </cell>
          <cell r="AU45">
            <v>19.887528522766416</v>
          </cell>
          <cell r="AV45">
            <v>14.915646392074805</v>
          </cell>
          <cell r="AW45">
            <v>9.9437642613832082</v>
          </cell>
          <cell r="AX45">
            <v>4.9718821306916041</v>
          </cell>
          <cell r="BA45">
            <v>32.405012530176009</v>
          </cell>
          <cell r="BB45">
            <v>33.799338867675175</v>
          </cell>
          <cell r="BC45">
            <v>35.634340563113874</v>
          </cell>
          <cell r="BD45">
            <v>38.35066605767593</v>
          </cell>
          <cell r="BE45">
            <v>43.030177309109042</v>
          </cell>
        </row>
        <row r="46">
          <cell r="N46">
            <v>53</v>
          </cell>
          <cell r="P46">
            <v>18.698310613518661</v>
          </cell>
          <cell r="Q46">
            <v>16.338583814092605</v>
          </cell>
          <cell r="R46">
            <v>13.509529418267233</v>
          </cell>
          <cell r="S46">
            <v>10.020424657784652</v>
          </cell>
          <cell r="T46">
            <v>5.6394104810372276</v>
          </cell>
          <cell r="W46">
            <v>1.319136933566103</v>
          </cell>
          <cell r="X46">
            <v>1.1561376872860496</v>
          </cell>
          <cell r="Y46">
            <v>0.96176602134148581</v>
          </cell>
          <cell r="Z46">
            <v>0.6982358958580992</v>
          </cell>
          <cell r="AA46">
            <v>0.39090002969155524</v>
          </cell>
          <cell r="AD46">
            <v>54.585942742481357</v>
          </cell>
          <cell r="AE46">
            <v>56.568265567054013</v>
          </cell>
          <cell r="AF46">
            <v>59.425480572843689</v>
          </cell>
          <cell r="AG46">
            <v>63.763640149257171</v>
          </cell>
          <cell r="AH46">
            <v>72.370053318329937</v>
          </cell>
          <cell r="AM46">
            <v>208.99265815439742</v>
          </cell>
          <cell r="AN46">
            <v>167.19412652351795</v>
          </cell>
          <cell r="AO46">
            <v>125.39559489263844</v>
          </cell>
          <cell r="AP46">
            <v>83.597063261758976</v>
          </cell>
          <cell r="AQ46">
            <v>41.798531630879488</v>
          </cell>
          <cell r="AT46">
            <v>28.807854694941852</v>
          </cell>
          <cell r="AU46">
            <v>23.046283755953482</v>
          </cell>
          <cell r="AV46">
            <v>17.284712816965111</v>
          </cell>
          <cell r="AW46">
            <v>11.523141877976741</v>
          </cell>
          <cell r="AX46">
            <v>5.7615709389883705</v>
          </cell>
          <cell r="BA46">
            <v>32.550742320155642</v>
          </cell>
          <cell r="BB46">
            <v>33.955041603568006</v>
          </cell>
          <cell r="BC46">
            <v>35.796991989553327</v>
          </cell>
          <cell r="BD46">
            <v>38.507242373270728</v>
          </cell>
          <cell r="BE46">
            <v>43.179964142847631</v>
          </cell>
        </row>
        <row r="47">
          <cell r="N47">
            <v>54</v>
          </cell>
          <cell r="P47">
            <v>20.112126572366307</v>
          </cell>
          <cell r="Q47">
            <v>17.573976198933678</v>
          </cell>
          <cell r="R47">
            <v>14.520955385248474</v>
          </cell>
          <cell r="S47">
            <v>10.768032566844921</v>
          </cell>
          <cell r="T47">
            <v>6.0537500982822579</v>
          </cell>
          <cell r="W47">
            <v>1.4138159588476462</v>
          </cell>
          <cell r="X47">
            <v>1.2353923848410737</v>
          </cell>
          <cell r="Y47">
            <v>1.0114259669812409</v>
          </cell>
          <cell r="Z47">
            <v>0.74760790906026919</v>
          </cell>
          <cell r="AA47">
            <v>0.41433961724503021</v>
          </cell>
          <cell r="AD47">
            <v>54.915912490558505</v>
          </cell>
          <cell r="AE47">
            <v>56.897751416955018</v>
          </cell>
          <cell r="AF47">
            <v>59.760009178384806</v>
          </cell>
          <cell r="AG47">
            <v>64.08760696397195</v>
          </cell>
          <cell r="AH47">
            <v>72.705544177223089</v>
          </cell>
          <cell r="AM47">
            <v>242.37342918215046</v>
          </cell>
          <cell r="AN47">
            <v>193.89874334572039</v>
          </cell>
          <cell r="AO47">
            <v>145.42405750929026</v>
          </cell>
          <cell r="AP47">
            <v>96.949371672860195</v>
          </cell>
          <cell r="AQ47">
            <v>48.474685836430098</v>
          </cell>
          <cell r="AT47">
            <v>33.380771027753042</v>
          </cell>
          <cell r="AU47">
            <v>26.704616822202439</v>
          </cell>
          <cell r="AV47">
            <v>20.028462616651822</v>
          </cell>
          <cell r="AW47">
            <v>13.35230841110122</v>
          </cell>
          <cell r="AX47">
            <v>6.6761542055506098</v>
          </cell>
          <cell r="BA47">
            <v>32.696472110135275</v>
          </cell>
          <cell r="BB47">
            <v>34.09469189131628</v>
          </cell>
          <cell r="BC47">
            <v>35.95964341599278</v>
          </cell>
          <cell r="BD47">
            <v>38.663818688865533</v>
          </cell>
          <cell r="BE47">
            <v>43.329750976586219</v>
          </cell>
        </row>
        <row r="48">
          <cell r="N48">
            <v>55</v>
          </cell>
          <cell r="P48">
            <v>21.627416997969519</v>
          </cell>
          <cell r="Q48">
            <v>18.900199714525563</v>
          </cell>
          <cell r="R48">
            <v>15.604181364035009</v>
          </cell>
          <cell r="S48">
            <v>11.572830835613489</v>
          </cell>
          <cell r="T48">
            <v>6.49903880788984</v>
          </cell>
          <cell r="W48">
            <v>1.5152904256032116</v>
          </cell>
          <cell r="X48">
            <v>1.3262235155918844</v>
          </cell>
          <cell r="Y48">
            <v>1.083225978786535</v>
          </cell>
          <cell r="Z48">
            <v>0.80479826876856819</v>
          </cell>
          <cell r="AA48">
            <v>0.44528870960758216</v>
          </cell>
          <cell r="AD48">
            <v>55.229416240679981</v>
          </cell>
          <cell r="AE48">
            <v>57.218966664386244</v>
          </cell>
          <cell r="AF48">
            <v>60.086674688654931</v>
          </cell>
          <cell r="AG48">
            <v>64.399012521055653</v>
          </cell>
          <cell r="AH48">
            <v>73.037155126421851</v>
          </cell>
          <cell r="AM48">
            <v>281.05</v>
          </cell>
          <cell r="AN48">
            <v>224.84000000000003</v>
          </cell>
          <cell r="AO48">
            <v>168.63</v>
          </cell>
          <cell r="AP48">
            <v>112.42000000000002</v>
          </cell>
          <cell r="AQ48">
            <v>56.210000000000008</v>
          </cell>
          <cell r="AT48">
            <v>38.676570817849552</v>
          </cell>
          <cell r="AU48">
            <v>30.941256654279641</v>
          </cell>
          <cell r="AV48">
            <v>23.205942490709731</v>
          </cell>
          <cell r="AW48">
            <v>15.470628327139821</v>
          </cell>
          <cell r="AX48">
            <v>7.7353141635699103</v>
          </cell>
          <cell r="BA48">
            <v>32.842201900114915</v>
          </cell>
          <cell r="BB48">
            <v>34.227825436710944</v>
          </cell>
          <cell r="BC48">
            <v>36.105477566569242</v>
          </cell>
          <cell r="BD48">
            <v>38.82039500446033</v>
          </cell>
          <cell r="BE48">
            <v>43.479537810324807</v>
          </cell>
        </row>
        <row r="49">
          <cell r="N49">
            <v>56</v>
          </cell>
          <cell r="P49">
            <v>23.251465064166357</v>
          </cell>
          <cell r="Q49">
            <v>20.310154733549314</v>
          </cell>
          <cell r="R49">
            <v>16.757330871744692</v>
          </cell>
          <cell r="S49">
            <v>12.425582930290501</v>
          </cell>
          <cell r="T49">
            <v>6.9545132006921566</v>
          </cell>
          <cell r="W49">
            <v>1.6240480661968384</v>
          </cell>
          <cell r="X49">
            <v>1.4099550190237515</v>
          </cell>
          <cell r="Y49">
            <v>1.1531495077096832</v>
          </cell>
          <cell r="Z49">
            <v>0.85275209467701174</v>
          </cell>
          <cell r="AA49">
            <v>0.45547439280231661</v>
          </cell>
          <cell r="AD49">
            <v>55.537288901845052</v>
          </cell>
          <cell r="AE49">
            <v>57.53646043868428</v>
          </cell>
          <cell r="AF49">
            <v>60.393379177879737</v>
          </cell>
          <cell r="AG49">
            <v>64.710418078139355</v>
          </cell>
          <cell r="AH49">
            <v>73.340924940105893</v>
          </cell>
          <cell r="AM49">
            <v>325.85912455595718</v>
          </cell>
          <cell r="AN49">
            <v>260.68729964476574</v>
          </cell>
          <cell r="AO49">
            <v>195.51547473357431</v>
          </cell>
          <cell r="AP49">
            <v>130.34364982238287</v>
          </cell>
          <cell r="AQ49">
            <v>65.171824911191436</v>
          </cell>
          <cell r="AT49">
            <v>44.809124555957169</v>
          </cell>
          <cell r="AU49">
            <v>35.847299644765712</v>
          </cell>
          <cell r="AV49">
            <v>26.885474733574313</v>
          </cell>
          <cell r="AW49">
            <v>17.923649822382856</v>
          </cell>
          <cell r="AX49">
            <v>8.9618249111914281</v>
          </cell>
          <cell r="BA49">
            <v>32.987931690094548</v>
          </cell>
          <cell r="BB49">
            <v>34.360958982105608</v>
          </cell>
          <cell r="BC49">
            <v>36.245762114295424</v>
          </cell>
          <cell r="BD49">
            <v>38.976971320055128</v>
          </cell>
          <cell r="BE49">
            <v>43.629324644063402</v>
          </cell>
        </row>
        <row r="50">
          <cell r="N50">
            <v>57</v>
          </cell>
          <cell r="P50">
            <v>24.992076683399535</v>
          </cell>
          <cell r="Q50">
            <v>21.823081359944474</v>
          </cell>
          <cell r="R50">
            <v>17.996794419716004</v>
          </cell>
          <cell r="S50">
            <v>13.335772118261991</v>
          </cell>
          <cell r="T50">
            <v>7.4426404363163821</v>
          </cell>
          <cell r="W50">
            <v>1.740611619233178</v>
          </cell>
          <cell r="X50">
            <v>1.51292662639516</v>
          </cell>
          <cell r="Y50">
            <v>1.2394635479713116</v>
          </cell>
          <cell r="Z50">
            <v>0.91018918797148984</v>
          </cell>
          <cell r="AA50">
            <v>0.48812723562422544</v>
          </cell>
          <cell r="AD50">
            <v>55.845161563010116</v>
          </cell>
          <cell r="AE50">
            <v>57.853954212982316</v>
          </cell>
          <cell r="AF50">
            <v>60.700083667104536</v>
          </cell>
          <cell r="AG50">
            <v>65.021675833900701</v>
          </cell>
          <cell r="AH50">
            <v>73.644694753789935</v>
          </cell>
          <cell r="AM50">
            <v>377.76930817680426</v>
          </cell>
          <cell r="AN50">
            <v>302.21544654144344</v>
          </cell>
          <cell r="AO50">
            <v>226.66158490608254</v>
          </cell>
          <cell r="AP50">
            <v>151.10772327072172</v>
          </cell>
          <cell r="AQ50">
            <v>75.55386163536086</v>
          </cell>
          <cell r="AT50">
            <v>51.910183620847079</v>
          </cell>
          <cell r="AU50">
            <v>41.528146896677697</v>
          </cell>
          <cell r="AV50">
            <v>31.14611017250823</v>
          </cell>
          <cell r="AW50">
            <v>20.764073448338848</v>
          </cell>
          <cell r="AX50">
            <v>10.382036724169424</v>
          </cell>
          <cell r="BA50">
            <v>33.114246829746719</v>
          </cell>
          <cell r="BB50">
            <v>34.494092527500278</v>
          </cell>
          <cell r="BC50">
            <v>36.386046662021599</v>
          </cell>
          <cell r="BD50">
            <v>39.115214427575864</v>
          </cell>
          <cell r="BE50">
            <v>43.77911147780199</v>
          </cell>
        </row>
        <row r="51">
          <cell r="N51">
            <v>58</v>
          </cell>
          <cell r="P51">
            <v>26.857618025475972</v>
          </cell>
          <cell r="Q51">
            <v>23.425214441820142</v>
          </cell>
          <cell r="R51">
            <v>19.329427692935056</v>
          </cell>
          <cell r="S51">
            <v>14.269452456935383</v>
          </cell>
          <cell r="T51">
            <v>7.9605979827510778</v>
          </cell>
          <cell r="W51">
            <v>1.8655413420764368</v>
          </cell>
          <cell r="X51">
            <v>1.6021330818756674</v>
          </cell>
          <cell r="Y51">
            <v>1.3326332732190522</v>
          </cell>
          <cell r="Z51">
            <v>0.93368033867339228</v>
          </cell>
          <cell r="AA51">
            <v>0.51795754643469571</v>
          </cell>
          <cell r="AD51">
            <v>56.142785979989682</v>
          </cell>
          <cell r="AE51">
            <v>58.155157256402767</v>
          </cell>
          <cell r="AF51">
            <v>61.006268532239034</v>
          </cell>
          <cell r="AG51">
            <v>65.330972386106993</v>
          </cell>
          <cell r="AH51">
            <v>73.948464567473962</v>
          </cell>
          <cell r="AM51">
            <v>437.90148836012787</v>
          </cell>
          <cell r="AN51">
            <v>350.32119068810232</v>
          </cell>
          <cell r="AO51">
            <v>262.74089301607671</v>
          </cell>
          <cell r="AP51">
            <v>175.16059534405116</v>
          </cell>
          <cell r="AQ51">
            <v>87.58029767202558</v>
          </cell>
          <cell r="AT51">
            <v>60.132180183323612</v>
          </cell>
          <cell r="AU51">
            <v>48.105744146658878</v>
          </cell>
          <cell r="AV51">
            <v>36.079308109994173</v>
          </cell>
          <cell r="AW51">
            <v>24.052872073329439</v>
          </cell>
          <cell r="AX51">
            <v>12.02643603666472</v>
          </cell>
          <cell r="BA51">
            <v>33.238809018460984</v>
          </cell>
          <cell r="BB51">
            <v>34.627226072894942</v>
          </cell>
          <cell r="BC51">
            <v>36.526331209747774</v>
          </cell>
          <cell r="BD51">
            <v>39.250296194358178</v>
          </cell>
          <cell r="BE51">
            <v>43.928898311540578</v>
          </cell>
        </row>
        <row r="52">
          <cell r="N52">
            <v>59</v>
          </cell>
          <cell r="P52">
            <v>28.857055729177837</v>
          </cell>
          <cell r="Q52">
            <v>25.166238301415991</v>
          </cell>
          <cell r="R52">
            <v>20.719366013549685</v>
          </cell>
          <cell r="S52">
            <v>15.268268186307994</v>
          </cell>
          <cell r="T52">
            <v>8.5474599069824766</v>
          </cell>
          <cell r="W52">
            <v>1.9994377037018651</v>
          </cell>
          <cell r="X52">
            <v>1.7410238595958489</v>
          </cell>
          <cell r="Y52">
            <v>1.389938320614629</v>
          </cell>
          <cell r="Z52">
            <v>0.99881572937261076</v>
          </cell>
          <cell r="AA52">
            <v>0.58686192423139882</v>
          </cell>
          <cell r="AD52">
            <v>56.430041330048923</v>
          </cell>
          <cell r="AE52">
            <v>58.442483247955479</v>
          </cell>
          <cell r="AF52">
            <v>61.289495211956165</v>
          </cell>
          <cell r="AG52">
            <v>65.640268938313284</v>
          </cell>
          <cell r="AH52">
            <v>74.231558509323534</v>
          </cell>
          <cell r="AM52">
            <v>507.55295278468168</v>
          </cell>
          <cell r="AN52">
            <v>406.04236222774534</v>
          </cell>
          <cell r="AO52">
            <v>304.53177167080901</v>
          </cell>
          <cell r="AP52">
            <v>203.02118111387267</v>
          </cell>
          <cell r="AQ52">
            <v>101.51059055693634</v>
          </cell>
          <cell r="AT52">
            <v>69.651464424553808</v>
          </cell>
          <cell r="AU52">
            <v>55.721171539643024</v>
          </cell>
          <cell r="AV52">
            <v>41.790878654732296</v>
          </cell>
          <cell r="AW52">
            <v>27.860585769821512</v>
          </cell>
          <cell r="AX52">
            <v>13.930292884910756</v>
          </cell>
          <cell r="BA52">
            <v>33.363371207175248</v>
          </cell>
          <cell r="BB52">
            <v>34.760359618289606</v>
          </cell>
          <cell r="BC52">
            <v>36.666615757473956</v>
          </cell>
          <cell r="BD52">
            <v>39.385377961140485</v>
          </cell>
          <cell r="BE52">
            <v>44.067911160744309</v>
          </cell>
        </row>
        <row r="53">
          <cell r="N53">
            <v>60</v>
          </cell>
          <cell r="P53">
            <v>31</v>
          </cell>
          <cell r="Q53">
            <v>27.0351</v>
          </cell>
          <cell r="R53">
            <v>22.205300000000001</v>
          </cell>
          <cell r="S53">
            <v>16.386599999999998</v>
          </cell>
          <cell r="T53">
            <v>9.1883999999999997</v>
          </cell>
          <cell r="W53">
            <v>2.1429442708221629</v>
          </cell>
          <cell r="X53">
            <v>1.8688616985840092</v>
          </cell>
          <cell r="Y53">
            <v>1.4859339864503163</v>
          </cell>
          <cell r="Z53">
            <v>1.118331813692004</v>
          </cell>
          <cell r="AA53">
            <v>0.64094009301752308</v>
          </cell>
          <cell r="AD53">
            <v>56.717296680108156</v>
          </cell>
          <cell r="AE53">
            <v>58.729809239508185</v>
          </cell>
          <cell r="AF53">
            <v>61.572721891673297</v>
          </cell>
          <cell r="AG53">
            <v>65.949565490519575</v>
          </cell>
          <cell r="AH53">
            <v>74.51042804689898</v>
          </cell>
          <cell r="AM53">
            <v>588.22499999999991</v>
          </cell>
          <cell r="AN53">
            <v>470.57999999999993</v>
          </cell>
          <cell r="AO53">
            <v>352.93499999999995</v>
          </cell>
          <cell r="AP53">
            <v>235.28999999999996</v>
          </cell>
          <cell r="AQ53">
            <v>117.64499999999998</v>
          </cell>
          <cell r="AT53">
            <v>80.67204721531823</v>
          </cell>
          <cell r="AU53">
            <v>64.537637772254584</v>
          </cell>
          <cell r="AV53">
            <v>48.403228329190938</v>
          </cell>
          <cell r="AW53">
            <v>32.268818886127292</v>
          </cell>
          <cell r="AX53">
            <v>16.134409443063646</v>
          </cell>
          <cell r="BA53">
            <v>33.487933395889513</v>
          </cell>
          <cell r="BB53">
            <v>34.893493163684269</v>
          </cell>
          <cell r="BC53">
            <v>36.806900305200131</v>
          </cell>
          <cell r="BD53">
            <v>39.520459727922798</v>
          </cell>
          <cell r="BE53">
            <v>44.197188392263818</v>
          </cell>
        </row>
        <row r="54">
          <cell r="N54">
            <v>61</v>
          </cell>
          <cell r="P54">
            <v>33.296750801161366</v>
          </cell>
          <cell r="Q54">
            <v>28.928217096048996</v>
          </cell>
          <cell r="R54">
            <v>23.783869097269566</v>
          </cell>
          <cell r="S54">
            <v>17.587343773173433</v>
          </cell>
          <cell r="T54">
            <v>9.8458492119034169</v>
          </cell>
          <cell r="W54">
            <v>2.296750801161366</v>
          </cell>
          <cell r="X54">
            <v>1.8931170960489965</v>
          </cell>
          <cell r="Y54">
            <v>1.5785690972695647</v>
          </cell>
          <cell r="Z54">
            <v>1.2007437731734356</v>
          </cell>
          <cell r="AA54">
            <v>0.65744921190341721</v>
          </cell>
          <cell r="AD54">
            <v>57.004247194324648</v>
          </cell>
          <cell r="AE54">
            <v>59.016342740868758</v>
          </cell>
          <cell r="AF54">
            <v>61.855948571390428</v>
          </cell>
          <cell r="AG54">
            <v>66.241691764589476</v>
          </cell>
          <cell r="AH54">
            <v>74.789297584474426</v>
          </cell>
        </row>
        <row r="55">
          <cell r="N55">
            <v>62</v>
          </cell>
          <cell r="P55">
            <v>35.758347359905123</v>
          </cell>
          <cell r="Q55">
            <v>31.081155525229534</v>
          </cell>
          <cell r="R55">
            <v>25.606552544428059</v>
          </cell>
          <cell r="S55">
            <v>18.930469092333773</v>
          </cell>
          <cell r="T55">
            <v>10.570167479587953</v>
          </cell>
          <cell r="W55">
            <v>2.4615965587437572</v>
          </cell>
          <cell r="X55">
            <v>2.1529384291805371</v>
          </cell>
          <cell r="Y55">
            <v>1.822683447158493</v>
          </cell>
          <cell r="Z55">
            <v>1.3431253191603396</v>
          </cell>
          <cell r="AA55">
            <v>0.72431826768453611</v>
          </cell>
          <cell r="AD55">
            <v>57.27226591292537</v>
          </cell>
          <cell r="AE55">
            <v>59.290380144164828</v>
          </cell>
          <cell r="AF55">
            <v>62.130298748930763</v>
          </cell>
          <cell r="AG55">
            <v>66.530472725664353</v>
          </cell>
          <cell r="AH55">
            <v>75.062532510920803</v>
          </cell>
        </row>
        <row r="56">
          <cell r="N56">
            <v>63</v>
          </cell>
          <cell r="P56">
            <v>38.396621227037308</v>
          </cell>
          <cell r="Q56">
            <v>33.42809844025868</v>
          </cell>
          <cell r="R56">
            <v>27.5802930273809</v>
          </cell>
          <cell r="S56">
            <v>20.319491953348145</v>
          </cell>
          <cell r="T56">
            <v>11.338522248344118</v>
          </cell>
          <cell r="W56">
            <v>2.6382738671321846</v>
          </cell>
          <cell r="X56">
            <v>2.3469429150291461</v>
          </cell>
          <cell r="Y56">
            <v>1.9737404829528415</v>
          </cell>
          <cell r="Z56">
            <v>1.3890228610143716</v>
          </cell>
          <cell r="AA56">
            <v>0.76835476875616493</v>
          </cell>
          <cell r="AD56">
            <v>57.540284631526099</v>
          </cell>
          <cell r="AE56">
            <v>59.564417547460899</v>
          </cell>
          <cell r="AF56">
            <v>62.395461425033538</v>
          </cell>
          <cell r="AG56">
            <v>66.819253686739231</v>
          </cell>
          <cell r="AH56">
            <v>75.318351032805268</v>
          </cell>
        </row>
        <row r="57">
          <cell r="N57">
            <v>64</v>
          </cell>
          <cell r="P57">
            <v>41.224253144732614</v>
          </cell>
          <cell r="Q57">
            <v>35.947548742206841</v>
          </cell>
          <cell r="R57">
            <v>29.553667079458812</v>
          </cell>
          <cell r="S57">
            <v>21.762283235104348</v>
          </cell>
          <cell r="T57">
            <v>12.111685573922442</v>
          </cell>
          <cell r="W57">
            <v>2.8276319176953066</v>
          </cell>
          <cell r="X57">
            <v>2.5194503019481616</v>
          </cell>
          <cell r="Y57">
            <v>1.9733740520779115</v>
          </cell>
          <cell r="Z57">
            <v>1.4427912817562039</v>
          </cell>
          <cell r="AA57">
            <v>0.77316332557832368</v>
          </cell>
          <cell r="AD57">
            <v>57.80830335012682</v>
          </cell>
          <cell r="AE57">
            <v>59.838454950756969</v>
          </cell>
          <cell r="AF57">
            <v>62.660624101136307</v>
          </cell>
          <cell r="AG57">
            <v>67.098789255934349</v>
          </cell>
          <cell r="AH57">
            <v>75.574169554689718</v>
          </cell>
        </row>
        <row r="58">
          <cell r="N58">
            <v>65</v>
          </cell>
          <cell r="P58">
            <v>44.254833995939045</v>
          </cell>
          <cell r="Q58">
            <v>38.53268396026413</v>
          </cell>
          <cell r="R58">
            <v>31.642206307096416</v>
          </cell>
          <cell r="S58">
            <v>23.282468165263531</v>
          </cell>
          <cell r="T58">
            <v>12.944538943812169</v>
          </cell>
          <cell r="W58">
            <v>3.0305808512064303</v>
          </cell>
          <cell r="X58">
            <v>2.5851352180572889</v>
          </cell>
          <cell r="Y58">
            <v>2.0885392276376038</v>
          </cell>
          <cell r="Z58">
            <v>1.5201849301591821</v>
          </cell>
          <cell r="AA58">
            <v>0.8328533698897278</v>
          </cell>
          <cell r="AD58">
            <v>58.071211008105138</v>
          </cell>
          <cell r="AE58">
            <v>60.102437883401088</v>
          </cell>
          <cell r="AF58">
            <v>62.925786777239075</v>
          </cell>
          <cell r="AG58">
            <v>67.36285691246691</v>
          </cell>
          <cell r="AH58">
            <v>75.829988076574182</v>
          </cell>
        </row>
        <row r="59">
          <cell r="N59">
            <v>66</v>
          </cell>
          <cell r="P59">
            <v>47.502930128332721</v>
          </cell>
          <cell r="Q59">
            <v>41.275295988508304</v>
          </cell>
          <cell r="R59">
            <v>33.888590353552566</v>
          </cell>
          <cell r="S59">
            <v>24.910536559297679</v>
          </cell>
          <cell r="T59">
            <v>13.837603546383322</v>
          </cell>
          <cell r="W59">
            <v>3.2480961323936768</v>
          </cell>
          <cell r="X59">
            <v>2.7426120282441744</v>
          </cell>
          <cell r="Y59">
            <v>2.24638404645615</v>
          </cell>
          <cell r="Z59">
            <v>1.6280683940341483</v>
          </cell>
          <cell r="AA59">
            <v>0.89306460257115283</v>
          </cell>
          <cell r="AD59">
            <v>58.321281314909029</v>
          </cell>
          <cell r="AE59">
            <v>60.351982057337977</v>
          </cell>
          <cell r="AF59">
            <v>63.17626763611517</v>
          </cell>
          <cell r="AG59">
            <v>67.626924568999456</v>
          </cell>
          <cell r="AH59">
            <v>76.086647524934079</v>
          </cell>
        </row>
        <row r="60">
          <cell r="N60">
            <v>67</v>
          </cell>
          <cell r="P60">
            <v>50.984153366799077</v>
          </cell>
          <cell r="Q60">
            <v>44.310327691085078</v>
          </cell>
          <cell r="R60">
            <v>36.316012443170983</v>
          </cell>
          <cell r="S60">
            <v>26.664712210835919</v>
          </cell>
          <cell r="T60">
            <v>14.815994968391813</v>
          </cell>
          <cell r="W60">
            <v>3.481223238466356</v>
          </cell>
          <cell r="X60">
            <v>3.0350317025767737</v>
          </cell>
          <cell r="Y60">
            <v>2.4274220896184175</v>
          </cell>
          <cell r="Z60">
            <v>1.7541756515382403</v>
          </cell>
          <cell r="AA60">
            <v>0.97839142200849061</v>
          </cell>
          <cell r="AD60">
            <v>58.571351621712921</v>
          </cell>
          <cell r="AE60">
            <v>60.60152623127486</v>
          </cell>
          <cell r="AF60">
            <v>63.421042351541736</v>
          </cell>
          <cell r="AG60">
            <v>67.890992225532017</v>
          </cell>
          <cell r="AH60">
            <v>76.344973133357612</v>
          </cell>
        </row>
        <row r="61">
          <cell r="N61">
            <v>68</v>
          </cell>
          <cell r="P61">
            <v>54.715236050951923</v>
          </cell>
          <cell r="Q61">
            <v>47.459995750595695</v>
          </cell>
          <cell r="R61">
            <v>38.913475879437009</v>
          </cell>
          <cell r="S61">
            <v>28.572296265807093</v>
          </cell>
          <cell r="T61">
            <v>15.856475407565867</v>
          </cell>
          <cell r="W61">
            <v>3.7310826841528453</v>
          </cell>
          <cell r="X61">
            <v>3.149668059510617</v>
          </cell>
          <cell r="Y61">
            <v>2.5974634362660254</v>
          </cell>
          <cell r="Z61">
            <v>1.9075840549711742</v>
          </cell>
          <cell r="AA61">
            <v>1.0404804391740541</v>
          </cell>
          <cell r="AD61">
            <v>58.821421928516813</v>
          </cell>
          <cell r="AE61">
            <v>60.851070405211743</v>
          </cell>
          <cell r="AF61">
            <v>63.665817066968295</v>
          </cell>
          <cell r="AG61">
            <v>68.142437172458173</v>
          </cell>
          <cell r="AH61">
            <v>76.60329874178116</v>
          </cell>
        </row>
        <row r="62">
          <cell r="N62">
            <v>69</v>
          </cell>
          <cell r="P62">
            <v>58.714111458355703</v>
          </cell>
          <cell r="Q62">
            <v>50.940363101269412</v>
          </cell>
          <cell r="R62">
            <v>41.728119013453394</v>
          </cell>
          <cell r="S62">
            <v>30.607666303240826</v>
          </cell>
          <cell r="T62">
            <v>17.003606678339814</v>
          </cell>
          <cell r="W62">
            <v>3.99887540740378</v>
          </cell>
          <cell r="X62">
            <v>3.4803673506737169</v>
          </cell>
          <cell r="Y62">
            <v>2.8146431340163858</v>
          </cell>
          <cell r="Z62">
            <v>2.0353700374337329</v>
          </cell>
          <cell r="AA62">
            <v>1.1471312707739472</v>
          </cell>
          <cell r="AD62">
            <v>59.066704614192936</v>
          </cell>
          <cell r="AE62">
            <v>61.094954819415335</v>
          </cell>
          <cell r="AF62">
            <v>63.91059178239486</v>
          </cell>
          <cell r="AG62">
            <v>68.385008299388929</v>
          </cell>
          <cell r="AH62">
            <v>76.861624350204693</v>
          </cell>
        </row>
        <row r="63">
          <cell r="N63">
            <v>70</v>
          </cell>
          <cell r="P63">
            <v>63</v>
          </cell>
          <cell r="Q63">
            <v>54.589500000000001</v>
          </cell>
          <cell r="R63">
            <v>44.717399999999998</v>
          </cell>
          <cell r="S63">
            <v>32.810400000000001</v>
          </cell>
          <cell r="T63">
            <v>18.276300000000003</v>
          </cell>
          <cell r="W63">
            <v>4.2858885416442973</v>
          </cell>
          <cell r="X63">
            <v>3.649136898730589</v>
          </cell>
          <cell r="Y63">
            <v>2.9892809865466035</v>
          </cell>
          <cell r="Z63">
            <v>2.2027336967591751</v>
          </cell>
          <cell r="AA63">
            <v>1.2726933216601886</v>
          </cell>
          <cell r="AD63">
            <v>59.300028460644697</v>
          </cell>
          <cell r="AE63">
            <v>61.330461663183208</v>
          </cell>
          <cell r="AF63">
            <v>64.14304723627319</v>
          </cell>
          <cell r="AG63">
            <v>68.627579426319684</v>
          </cell>
          <cell r="AH63">
            <v>77.112805903056142</v>
          </cell>
        </row>
        <row r="64">
          <cell r="N64">
            <v>71</v>
          </cell>
          <cell r="P64">
            <v>67.593501602322732</v>
          </cell>
          <cell r="Q64">
            <v>58.596806539053574</v>
          </cell>
          <cell r="R64">
            <v>47.977867437328676</v>
          </cell>
          <cell r="S64">
            <v>35.229733035130607</v>
          </cell>
          <cell r="T64">
            <v>19.602115464673592</v>
          </cell>
          <cell r="W64">
            <v>4.593501602322732</v>
          </cell>
          <cell r="X64">
            <v>4.0073065390535731</v>
          </cell>
          <cell r="Y64">
            <v>3.2604674373286784</v>
          </cell>
          <cell r="Z64">
            <v>2.4193330351306059</v>
          </cell>
          <cell r="AA64">
            <v>1.3258154646735889</v>
          </cell>
          <cell r="AD64">
            <v>59.533352307096465</v>
          </cell>
          <cell r="AE64">
            <v>61.56596850695108</v>
          </cell>
          <cell r="AF64">
            <v>64.368413367596901</v>
          </cell>
          <cell r="AG64">
            <v>68.870150553250454</v>
          </cell>
          <cell r="AH64">
            <v>77.355745991356301</v>
          </cell>
        </row>
        <row r="65">
          <cell r="N65">
            <v>72</v>
          </cell>
          <cell r="P65">
            <v>72.516694719810218</v>
          </cell>
          <cell r="Q65">
            <v>62.842967644187539</v>
          </cell>
          <cell r="R65">
            <v>51.5086082594812</v>
          </cell>
          <cell r="S65">
            <v>37.846462974268952</v>
          </cell>
          <cell r="T65">
            <v>21.124113171880715</v>
          </cell>
          <cell r="W65">
            <v>4.9231931174874859</v>
          </cell>
          <cell r="X65">
            <v>4.2461611051339645</v>
          </cell>
          <cell r="Y65">
            <v>3.5307408221525236</v>
          </cell>
          <cell r="Z65">
            <v>2.6167299391383452</v>
          </cell>
          <cell r="AA65">
            <v>1.5219977072071238</v>
          </cell>
          <cell r="AD65">
            <v>59.766676153548232</v>
          </cell>
          <cell r="AE65">
            <v>61.801475350718952</v>
          </cell>
          <cell r="AF65">
            <v>64.593779498920611</v>
          </cell>
          <cell r="AG65">
            <v>69.105843627521551</v>
          </cell>
          <cell r="AH65">
            <v>77.59868607965646</v>
          </cell>
        </row>
        <row r="66">
          <cell r="N66">
            <v>73</v>
          </cell>
          <cell r="P66">
            <v>77.793242454074615</v>
          </cell>
          <cell r="Q66">
            <v>67.470079180418907</v>
          </cell>
          <cell r="R66">
            <v>55.27987808786542</v>
          </cell>
          <cell r="S66">
            <v>40.678086479235617</v>
          </cell>
          <cell r="T66">
            <v>22.700068148098975</v>
          </cell>
          <cell r="W66">
            <v>5.2765477342643976</v>
          </cell>
          <cell r="X66">
            <v>4.6271115362313679</v>
          </cell>
          <cell r="Y66">
            <v>3.7712698283842201</v>
          </cell>
          <cell r="Z66">
            <v>2.8316235049666645</v>
          </cell>
          <cell r="AA66">
            <v>1.5759549762182594</v>
          </cell>
          <cell r="AD66">
            <v>60</v>
          </cell>
          <cell r="AE66">
            <v>62.033937447710706</v>
          </cell>
          <cell r="AF66">
            <v>64.819145630244321</v>
          </cell>
          <cell r="AG66">
            <v>69.333613546893503</v>
          </cell>
          <cell r="AH66">
            <v>77.841626167956619</v>
          </cell>
        </row>
        <row r="67">
          <cell r="N67">
            <v>74</v>
          </cell>
          <cell r="P67">
            <v>83.4485062894652</v>
          </cell>
          <cell r="Q67">
            <v>72.399924056740005</v>
          </cell>
          <cell r="R67">
            <v>59.365267374325548</v>
          </cell>
          <cell r="S67">
            <v>43.718672445050821</v>
          </cell>
          <cell r="T67">
            <v>24.341929284637001</v>
          </cell>
          <cell r="W67">
            <v>5.6552638353905849</v>
          </cell>
          <cell r="X67">
            <v>4.9298448763210985</v>
          </cell>
          <cell r="Y67">
            <v>4.0853892864601278</v>
          </cell>
          <cell r="Z67">
            <v>3.0405859658152039</v>
          </cell>
          <cell r="AA67">
            <v>1.6418611365380258</v>
          </cell>
          <cell r="AD67">
            <v>60.217698846451768</v>
          </cell>
          <cell r="AE67">
            <v>62.250054995811666</v>
          </cell>
          <cell r="AF67">
            <v>65.042129882798193</v>
          </cell>
          <cell r="AG67">
            <v>69.56138346626544</v>
          </cell>
          <cell r="AH67">
            <v>78.077870469399883</v>
          </cell>
        </row>
        <row r="68">
          <cell r="N68">
            <v>75</v>
          </cell>
          <cell r="P68">
            <v>89.509667991878061</v>
          </cell>
          <cell r="Q68">
            <v>77.64963698295422</v>
          </cell>
          <cell r="R68">
            <v>63.802491344610679</v>
          </cell>
          <cell r="S68">
            <v>46.929918928141667</v>
          </cell>
          <cell r="T68">
            <v>25.993607584841389</v>
          </cell>
          <cell r="W68">
            <v>6.0611617024128606</v>
          </cell>
          <cell r="X68">
            <v>5.2497129262142153</v>
          </cell>
          <cell r="Y68">
            <v>4.4372239702851317</v>
          </cell>
          <cell r="Z68">
            <v>3.2112464830908465</v>
          </cell>
          <cell r="AA68">
            <v>1.651678300204388</v>
          </cell>
          <cell r="AD68">
            <v>60.435397692903535</v>
          </cell>
          <cell r="AE68">
            <v>62.466172543912634</v>
          </cell>
          <cell r="AF68">
            <v>65.255436396961542</v>
          </cell>
          <cell r="AG68">
            <v>69.789153385637391</v>
          </cell>
          <cell r="AH68">
            <v>78.301575047908599</v>
          </cell>
        </row>
        <row r="69">
          <cell r="N69">
            <v>76</v>
          </cell>
          <cell r="P69">
            <v>96.005860256665443</v>
          </cell>
          <cell r="Q69">
            <v>83.352287874836932</v>
          </cell>
          <cell r="R69">
            <v>68.490580707105124</v>
          </cell>
          <cell r="S69">
            <v>50.163061984107692</v>
          </cell>
          <cell r="T69">
            <v>27.851300060458648</v>
          </cell>
          <cell r="W69">
            <v>6.496192264787382</v>
          </cell>
          <cell r="X69">
            <v>5.7026508918827119</v>
          </cell>
          <cell r="Y69">
            <v>4.6880893624944449</v>
          </cell>
          <cell r="Z69">
            <v>3.2331430559660248</v>
          </cell>
          <cell r="AA69">
            <v>1.8576924756172595</v>
          </cell>
          <cell r="AD69">
            <v>60.653096539355303</v>
          </cell>
          <cell r="AE69">
            <v>62.682290092013595</v>
          </cell>
          <cell r="AF69">
            <v>65.468742911124906</v>
          </cell>
          <cell r="AG69">
            <v>70.015851474333999</v>
          </cell>
          <cell r="AH69">
            <v>78.525279626417301</v>
          </cell>
        </row>
        <row r="70">
          <cell r="N70">
            <v>77</v>
          </cell>
          <cell r="P70">
            <v>102.96830673359811</v>
          </cell>
          <cell r="Q70">
            <v>89.469161720823394</v>
          </cell>
          <cell r="R70">
            <v>73.292840732975137</v>
          </cell>
          <cell r="S70">
            <v>53.625894146857902</v>
          </cell>
          <cell r="T70">
            <v>29.799027968703292</v>
          </cell>
          <cell r="W70">
            <v>6.9624464769326693</v>
          </cell>
          <cell r="X70">
            <v>6.1168738459864613</v>
          </cell>
          <cell r="Y70">
            <v>4.8022600258700123</v>
          </cell>
          <cell r="Z70">
            <v>3.4628321627502103</v>
          </cell>
          <cell r="AA70">
            <v>1.9477279082446444</v>
          </cell>
          <cell r="AD70">
            <v>60.870795385807064</v>
          </cell>
          <cell r="AE70">
            <v>62.898407640114556</v>
          </cell>
          <cell r="AF70">
            <v>65.682049425288255</v>
          </cell>
          <cell r="AG70">
            <v>70.229195678021767</v>
          </cell>
          <cell r="AH70">
            <v>78.748984204926018</v>
          </cell>
        </row>
        <row r="71">
          <cell r="N71">
            <v>78</v>
          </cell>
          <cell r="P71">
            <v>110.43047210190386</v>
          </cell>
          <cell r="Q71">
            <v>95.831563690032169</v>
          </cell>
          <cell r="R71">
            <v>78.251032531409081</v>
          </cell>
          <cell r="S71">
            <v>57.412802445779818</v>
          </cell>
          <cell r="T71">
            <v>31.859191201399263</v>
          </cell>
          <cell r="W71">
            <v>7.4621653683057474</v>
          </cell>
          <cell r="X71">
            <v>6.3624019692087757</v>
          </cell>
          <cell r="Y71">
            <v>4.9581917984339441</v>
          </cell>
          <cell r="Z71">
            <v>3.7869082989219152</v>
          </cell>
          <cell r="AA71">
            <v>2.0601632326959702</v>
          </cell>
          <cell r="AD71">
            <v>61.082568038258209</v>
          </cell>
          <cell r="AE71">
            <v>63.107492392331935</v>
          </cell>
          <cell r="AF71">
            <v>65.895355939451605</v>
          </cell>
          <cell r="AG71">
            <v>70.442539881709536</v>
          </cell>
          <cell r="AH71">
            <v>78.972688783434734</v>
          </cell>
        </row>
        <row r="72">
          <cell r="N72">
            <v>79</v>
          </cell>
          <cell r="P72">
            <v>118.42822291671132</v>
          </cell>
          <cell r="Q72">
            <v>102.51146975670532</v>
          </cell>
          <cell r="R72">
            <v>83.894553114198303</v>
          </cell>
          <cell r="S72">
            <v>61.535304627523196</v>
          </cell>
          <cell r="T72">
            <v>34.059956910846175</v>
          </cell>
          <cell r="W72">
            <v>7.9977508148074605</v>
          </cell>
          <cell r="X72">
            <v>6.6799060666731549</v>
          </cell>
          <cell r="Y72">
            <v>5.6435205827892219</v>
          </cell>
          <cell r="Z72">
            <v>4.1225021817433785</v>
          </cell>
          <cell r="AA72">
            <v>2.2007657094469124</v>
          </cell>
          <cell r="AD72">
            <v>61.285688244217212</v>
          </cell>
          <cell r="AE72">
            <v>63.310338531528565</v>
          </cell>
          <cell r="AF72">
            <v>66.106079073217742</v>
          </cell>
          <cell r="AG72">
            <v>70.655884085397304</v>
          </cell>
          <cell r="AH72">
            <v>79.188599387584361</v>
          </cell>
        </row>
        <row r="73">
          <cell r="N73">
            <v>80</v>
          </cell>
          <cell r="P73">
            <v>127</v>
          </cell>
          <cell r="Q73">
            <v>109.9693</v>
          </cell>
          <cell r="R73">
            <v>90.106499999999997</v>
          </cell>
          <cell r="S73">
            <v>65.925700000000006</v>
          </cell>
          <cell r="T73">
            <v>36.4998</v>
          </cell>
          <cell r="W73">
            <v>8.5717770832886799</v>
          </cell>
          <cell r="X73">
            <v>7.4578302432946799</v>
          </cell>
          <cell r="Y73">
            <v>6.2119468858016944</v>
          </cell>
          <cell r="Z73">
            <v>4.3903953724768101</v>
          </cell>
          <cell r="AA73">
            <v>2.4398430891538254</v>
          </cell>
          <cell r="AD73">
            <v>61.488808450176215</v>
          </cell>
          <cell r="AE73">
            <v>63.513184670725188</v>
          </cell>
          <cell r="AF73">
            <v>66.314314361313961</v>
          </cell>
          <cell r="AG73">
            <v>70.869228289085072</v>
          </cell>
          <cell r="AH73">
            <v>79.403426131671111</v>
          </cell>
        </row>
        <row r="74">
          <cell r="N74">
            <v>81</v>
          </cell>
          <cell r="P74">
            <v>136.18700320464549</v>
          </cell>
          <cell r="Q74">
            <v>118.03327567746625</v>
          </cell>
          <cell r="R74">
            <v>96.583822672734584</v>
          </cell>
          <cell r="S74">
            <v>70.612961161608681</v>
          </cell>
          <cell r="T74">
            <v>39.126526020694648</v>
          </cell>
          <cell r="W74">
            <v>9.1870032046454924</v>
          </cell>
          <cell r="X74">
            <v>8.0639756774662459</v>
          </cell>
          <cell r="Y74">
            <v>6.4773226727345872</v>
          </cell>
          <cell r="Z74">
            <v>4.6872611616086743</v>
          </cell>
          <cell r="AA74">
            <v>2.6267260206946474</v>
          </cell>
          <cell r="AD74">
            <v>61.691928656135218</v>
          </cell>
          <cell r="AE74">
            <v>63.716030809921811</v>
          </cell>
          <cell r="AF74">
            <v>66.52254964941018</v>
          </cell>
          <cell r="AG74">
            <v>71.07781362467729</v>
          </cell>
          <cell r="AH74">
            <v>79.618252875757847</v>
          </cell>
        </row>
        <row r="75">
          <cell r="N75">
            <v>82</v>
          </cell>
          <cell r="P75">
            <v>146.03338943962044</v>
          </cell>
          <cell r="Q75">
            <v>126.581741966263</v>
          </cell>
          <cell r="R75">
            <v>103.31862302853146</v>
          </cell>
          <cell r="S75">
            <v>75.586882373947532</v>
          </cell>
          <cell r="T75">
            <v>41.896979430227098</v>
          </cell>
          <cell r="W75">
            <v>9.8463862349749434</v>
          </cell>
          <cell r="X75">
            <v>8.548466288796746</v>
          </cell>
          <cell r="Y75">
            <v>6.7348003557968781</v>
          </cell>
          <cell r="Z75">
            <v>4.9739212123388512</v>
          </cell>
          <cell r="AA75">
            <v>2.7704534095324505</v>
          </cell>
          <cell r="AD75">
            <v>61.895048862094221</v>
          </cell>
          <cell r="AE75">
            <v>63.918876949118435</v>
          </cell>
          <cell r="AF75">
            <v>66.7307849375064</v>
          </cell>
          <cell r="AG75">
            <v>71.278862245535876</v>
          </cell>
          <cell r="AH75">
            <v>79.833079619844597</v>
          </cell>
        </row>
        <row r="76">
          <cell r="N76">
            <v>83</v>
          </cell>
          <cell r="P76">
            <v>156.58648490814926</v>
          </cell>
          <cell r="Q76">
            <v>135.41599214856748</v>
          </cell>
          <cell r="R76">
            <v>110.58137564213501</v>
          </cell>
          <cell r="S76">
            <v>80.955212697513176</v>
          </cell>
          <cell r="T76">
            <v>44.877686574675579</v>
          </cell>
          <cell r="W76">
            <v>10.553095468528824</v>
          </cell>
          <cell r="X76">
            <v>8.834250182304487</v>
          </cell>
          <cell r="Y76">
            <v>7.2627526136035527</v>
          </cell>
          <cell r="Z76">
            <v>5.3683303235656439</v>
          </cell>
          <cell r="AA76">
            <v>2.9807071444484805</v>
          </cell>
          <cell r="AD76">
            <v>62.091594979242075</v>
          </cell>
          <cell r="AE76">
            <v>64.114306430026588</v>
          </cell>
          <cell r="AF76">
            <v>66.939020225602619</v>
          </cell>
          <cell r="AG76">
            <v>71.479910866394462</v>
          </cell>
          <cell r="AH76">
            <v>80.043898354812981</v>
          </cell>
        </row>
        <row r="77">
          <cell r="N77">
            <v>84</v>
          </cell>
          <cell r="P77">
            <v>167.89701257893043</v>
          </cell>
          <cell r="Q77">
            <v>145.16375707574326</v>
          </cell>
          <cell r="R77">
            <v>118.70318789330381</v>
          </cell>
          <cell r="S77">
            <v>86.869914308338593</v>
          </cell>
          <cell r="T77">
            <v>48.169652908895138</v>
          </cell>
          <cell r="W77">
            <v>11.31052767078117</v>
          </cell>
          <cell r="X77">
            <v>9.7477649271757798</v>
          </cell>
          <cell r="Y77">
            <v>8.1218122511687909</v>
          </cell>
          <cell r="Z77">
            <v>5.9147016108254178</v>
          </cell>
          <cell r="AA77">
            <v>3.2919663342195591</v>
          </cell>
          <cell r="AD77">
            <v>62.281112832649576</v>
          </cell>
          <cell r="AE77">
            <v>64.304793036447776</v>
          </cell>
          <cell r="AF77">
            <v>67.14262442756818</v>
          </cell>
          <cell r="AG77">
            <v>71.680959487253048</v>
          </cell>
          <cell r="AH77">
            <v>80.24075196383977</v>
          </cell>
        </row>
        <row r="78">
          <cell r="N78">
            <v>85</v>
          </cell>
          <cell r="P78">
            <v>180.01933598375612</v>
          </cell>
          <cell r="Q78">
            <v>155.75272949314578</v>
          </cell>
          <cell r="R78">
            <v>127.38168214210583</v>
          </cell>
          <cell r="S78">
            <v>93.214012172388934</v>
          </cell>
          <cell r="T78">
            <v>51.755559095329879</v>
          </cell>
          <cell r="W78">
            <v>12.122323404825693</v>
          </cell>
          <cell r="X78">
            <v>10.588972417402516</v>
          </cell>
          <cell r="Y78">
            <v>8.6784942488020249</v>
          </cell>
          <cell r="Z78">
            <v>6.3440978640503403</v>
          </cell>
          <cell r="AA78">
            <v>3.585906186434741</v>
          </cell>
          <cell r="AD78">
            <v>62.470630686057078</v>
          </cell>
          <cell r="AE78">
            <v>64.495279642868965</v>
          </cell>
          <cell r="AF78">
            <v>67.344310856946692</v>
          </cell>
          <cell r="AG78">
            <v>71.882008108111634</v>
          </cell>
          <cell r="AH78">
            <v>80.437605572866573</v>
          </cell>
        </row>
        <row r="79">
          <cell r="N79">
            <v>86</v>
          </cell>
          <cell r="P79">
            <v>193.01172051333091</v>
          </cell>
          <cell r="Q79">
            <v>166.97443941608256</v>
          </cell>
          <cell r="R79">
            <v>136.51718991907896</v>
          </cell>
          <cell r="S79">
            <v>100.0379747420594</v>
          </cell>
          <cell r="T79">
            <v>55.664580196044632</v>
          </cell>
          <cell r="W79">
            <v>12.992384529574792</v>
          </cell>
          <cell r="X79">
            <v>11.221709922936782</v>
          </cell>
          <cell r="Y79">
            <v>9.1355077769731281</v>
          </cell>
          <cell r="Z79">
            <v>6.8239625696704707</v>
          </cell>
          <cell r="AA79">
            <v>3.9090211007147531</v>
          </cell>
          <cell r="AD79">
            <v>62.660148539464579</v>
          </cell>
          <cell r="AE79">
            <v>64.685766249290154</v>
          </cell>
          <cell r="AF79">
            <v>67.545997286325218</v>
          </cell>
          <cell r="AG79">
            <v>72.076954583856178</v>
          </cell>
          <cell r="AH79">
            <v>80.634459181893376</v>
          </cell>
        </row>
        <row r="80">
          <cell r="N80">
            <v>87</v>
          </cell>
          <cell r="P80">
            <v>206.93661346719625</v>
          </cell>
          <cell r="Q80">
            <v>179.12433261720508</v>
          </cell>
          <cell r="R80">
            <v>146.53181599612165</v>
          </cell>
          <cell r="S80">
            <v>107.42079605082158</v>
          </cell>
          <cell r="T80">
            <v>59.535663694512365</v>
          </cell>
          <cell r="W80">
            <v>13.924892953865339</v>
          </cell>
          <cell r="X80">
            <v>12.149893201122524</v>
          </cell>
          <cell r="Y80">
            <v>10.014626077042692</v>
          </cell>
          <cell r="Z80">
            <v>7.3828213087621748</v>
          </cell>
          <cell r="AA80">
            <v>3.8710834984677334</v>
          </cell>
          <cell r="AD80">
            <v>62.849666392872081</v>
          </cell>
          <cell r="AE80">
            <v>64.876252855711357</v>
          </cell>
          <cell r="AF80">
            <v>67.747683715703729</v>
          </cell>
          <cell r="AG80">
            <v>72.263232241847945</v>
          </cell>
          <cell r="AH80">
            <v>80.83131279092018</v>
          </cell>
        </row>
        <row r="81">
          <cell r="N81">
            <v>88</v>
          </cell>
          <cell r="P81">
            <v>221.86094420380775</v>
          </cell>
          <cell r="Q81">
            <v>192.04283330281601</v>
          </cell>
          <cell r="R81">
            <v>157.23285115723854</v>
          </cell>
          <cell r="S81">
            <v>115.1680161361966</v>
          </cell>
          <cell r="T81">
            <v>63.651904892072437</v>
          </cell>
          <cell r="W81">
            <v>14.924330736611495</v>
          </cell>
          <cell r="X81">
            <v>12.918500685610923</v>
          </cell>
          <cell r="Y81">
            <v>10.701035161116891</v>
          </cell>
          <cell r="Z81">
            <v>7.7472200853750195</v>
          </cell>
          <cell r="AA81">
            <v>4.1162411975600719</v>
          </cell>
          <cell r="AD81">
            <v>63.036560194527354</v>
          </cell>
          <cell r="AE81">
            <v>65.061438622789353</v>
          </cell>
          <cell r="AF81">
            <v>67.949370145082256</v>
          </cell>
          <cell r="AG81">
            <v>72.449509899839711</v>
          </cell>
          <cell r="AH81">
            <v>81.026624803116562</v>
          </cell>
        </row>
        <row r="82">
          <cell r="N82">
            <v>89</v>
          </cell>
          <cell r="P82">
            <v>237.85644583342264</v>
          </cell>
          <cell r="Q82">
            <v>206.07882467007735</v>
          </cell>
          <cell r="R82">
            <v>168.73536267423003</v>
          </cell>
          <cell r="S82">
            <v>123.11449636337954</v>
          </cell>
          <cell r="T82">
            <v>68.122086086692235</v>
          </cell>
          <cell r="W82">
            <v>15.995501629614893</v>
          </cell>
          <cell r="X82">
            <v>14.035991367261346</v>
          </cell>
          <cell r="Y82">
            <v>11.50251151699149</v>
          </cell>
          <cell r="Z82">
            <v>7.9464802271829456</v>
          </cell>
          <cell r="AA82">
            <v>4.4701811946197978</v>
          </cell>
          <cell r="AD82">
            <v>63.213386604241791</v>
          </cell>
          <cell r="AE82">
            <v>65.23679566619937</v>
          </cell>
          <cell r="AF82">
            <v>68.132712808893615</v>
          </cell>
          <cell r="AG82">
            <v>72.635787557831478</v>
          </cell>
          <cell r="AH82">
            <v>81.212704266341873</v>
          </cell>
        </row>
        <row r="83">
          <cell r="N83">
            <v>90</v>
          </cell>
          <cell r="P83">
            <v>255</v>
          </cell>
          <cell r="Q83">
            <v>221.08500000000001</v>
          </cell>
          <cell r="R83">
            <v>180.33600000000001</v>
          </cell>
          <cell r="S83">
            <v>131.58000000000001</v>
          </cell>
          <cell r="T83">
            <v>72.777000000000001</v>
          </cell>
          <cell r="W83">
            <v>17.14355416657736</v>
          </cell>
          <cell r="X83">
            <v>15.006175329922655</v>
          </cell>
          <cell r="Y83">
            <v>11.600637325769981</v>
          </cell>
          <cell r="Z83">
            <v>8.4655036366204683</v>
          </cell>
          <cell r="AA83">
            <v>4.6549139133077659</v>
          </cell>
          <cell r="AD83">
            <v>63.39021301395622</v>
          </cell>
          <cell r="AE83">
            <v>65.412152709609373</v>
          </cell>
          <cell r="AF83">
            <v>68.309907165737044</v>
          </cell>
          <cell r="AG83">
            <v>72.822065215823244</v>
          </cell>
          <cell r="AH83">
            <v>81.398783729567185</v>
          </cell>
        </row>
        <row r="84">
          <cell r="N84">
            <v>91</v>
          </cell>
          <cell r="P84">
            <v>273.37400640929098</v>
          </cell>
          <cell r="Q84">
            <v>236.35916594147301</v>
          </cell>
          <cell r="R84">
            <v>192.67399971726829</v>
          </cell>
          <cell r="S84">
            <v>140.76027590014394</v>
          </cell>
          <cell r="T84">
            <v>77.856917025366073</v>
          </cell>
          <cell r="W84">
            <v>18.374006409290985</v>
          </cell>
          <cell r="X84">
            <v>15.274165941473001</v>
          </cell>
          <cell r="Y84">
            <v>12.337999717268275</v>
          </cell>
          <cell r="Z84">
            <v>9.1802759001439256</v>
          </cell>
          <cell r="AA84">
            <v>5.0799170253660719</v>
          </cell>
          <cell r="AD84">
            <v>63.567039423670657</v>
          </cell>
          <cell r="AE84">
            <v>65.58750975301939</v>
          </cell>
          <cell r="AF84">
            <v>68.487101522580488</v>
          </cell>
          <cell r="AG84">
            <v>73.007572199822363</v>
          </cell>
          <cell r="AH84">
            <v>81.584863192792497</v>
          </cell>
        </row>
        <row r="85">
          <cell r="N85">
            <v>92</v>
          </cell>
          <cell r="P85">
            <v>293.06677887924064</v>
          </cell>
          <cell r="Q85">
            <v>253.15108359588808</v>
          </cell>
          <cell r="R85">
            <v>206.37762568676126</v>
          </cell>
          <cell r="S85">
            <v>150.81216441125721</v>
          </cell>
          <cell r="T85">
            <v>83.230965201704336</v>
          </cell>
          <cell r="W85">
            <v>19.692772469949659</v>
          </cell>
          <cell r="X85">
            <v>16.791917654415073</v>
          </cell>
          <cell r="Y85">
            <v>13.703625969492975</v>
          </cell>
          <cell r="Z85">
            <v>10.051888511113276</v>
          </cell>
          <cell r="AA85">
            <v>5.3740481763382633</v>
          </cell>
          <cell r="AD85">
            <v>63.743865833385094</v>
          </cell>
          <cell r="AE85">
            <v>65.762866796429392</v>
          </cell>
          <cell r="AF85">
            <v>68.664295879423918</v>
          </cell>
          <cell r="AG85">
            <v>73.176642436293761</v>
          </cell>
          <cell r="AH85">
            <v>81.770942656017823</v>
          </cell>
        </row>
        <row r="86">
          <cell r="N86">
            <v>93</v>
          </cell>
          <cell r="P86">
            <v>314.1729698162988</v>
          </cell>
          <cell r="Q86">
            <v>271.53969781222702</v>
          </cell>
          <cell r="R86">
            <v>221.55477831445393</v>
          </cell>
          <cell r="S86">
            <v>161.57915837652246</v>
          </cell>
          <cell r="T86">
            <v>89.193706130847232</v>
          </cell>
          <cell r="W86">
            <v>21.106190937058159</v>
          </cell>
          <cell r="X86">
            <v>18.388614216338937</v>
          </cell>
          <cell r="Y86">
            <v>15.177152627692664</v>
          </cell>
          <cell r="Z86">
            <v>10.766993965265243</v>
          </cell>
          <cell r="AA86">
            <v>5.9627409291428961</v>
          </cell>
          <cell r="AD86">
            <v>63.920692243099523</v>
          </cell>
          <cell r="AE86">
            <v>65.938223839839395</v>
          </cell>
          <cell r="AF86">
            <v>68.841490236267347</v>
          </cell>
          <cell r="AG86">
            <v>73.34571267276516</v>
          </cell>
          <cell r="AH86">
            <v>81.957022119243135</v>
          </cell>
        </row>
        <row r="87">
          <cell r="N87">
            <v>94</v>
          </cell>
          <cell r="P87">
            <v>336.79402515786086</v>
          </cell>
          <cell r="Q87">
            <v>291.2594729565181</v>
          </cell>
          <cell r="R87">
            <v>237.27139072371298</v>
          </cell>
          <cell r="S87">
            <v>172.97741132107731</v>
          </cell>
          <cell r="T87">
            <v>95.64950314483248</v>
          </cell>
          <cell r="W87">
            <v>22.621055341562055</v>
          </cell>
          <cell r="X87">
            <v>19.719775144291077</v>
          </cell>
          <cell r="Y87">
            <v>15.716612409259056</v>
          </cell>
          <cell r="Z87">
            <v>11.398252944554855</v>
          </cell>
          <cell r="AA87">
            <v>6.4557970139852472</v>
          </cell>
          <cell r="AD87">
            <v>64.090988120365651</v>
          </cell>
          <cell r="AE87">
            <v>66.105889403880397</v>
          </cell>
          <cell r="AF87">
            <v>69.01697485309198</v>
          </cell>
          <cell r="AG87">
            <v>73.514782909236544</v>
          </cell>
          <cell r="AH87">
            <v>82.128973371044353</v>
          </cell>
        </row>
        <row r="88">
          <cell r="N88">
            <v>95</v>
          </cell>
          <cell r="P88">
            <v>361.0386719675123</v>
          </cell>
          <cell r="Q88">
            <v>311.72078937675008</v>
          </cell>
          <cell r="R88">
            <v>253.91849799475142</v>
          </cell>
          <cell r="S88">
            <v>185.57387739130132</v>
          </cell>
          <cell r="T88">
            <v>102.53498283877349</v>
          </cell>
          <cell r="W88">
            <v>24.244646809651442</v>
          </cell>
          <cell r="X88">
            <v>20.461316420231981</v>
          </cell>
          <cell r="Y88">
            <v>16.647107271038436</v>
          </cell>
          <cell r="Z88">
            <v>12.596466070224011</v>
          </cell>
          <cell r="AA88">
            <v>6.8854796939410079</v>
          </cell>
          <cell r="AD88">
            <v>64.255972994404218</v>
          </cell>
          <cell r="AE88">
            <v>66.269371604948859</v>
          </cell>
          <cell r="AF88">
            <v>69.17795498031839</v>
          </cell>
          <cell r="AG88">
            <v>73.683853145707943</v>
          </cell>
          <cell r="AH88">
            <v>82.296681479091191</v>
          </cell>
        </row>
        <row r="89">
          <cell r="N89">
            <v>96</v>
          </cell>
          <cell r="P89">
            <v>387.02344102666189</v>
          </cell>
          <cell r="Q89">
            <v>334.00122960600919</v>
          </cell>
          <cell r="R89">
            <v>272.23228841815398</v>
          </cell>
          <cell r="S89">
            <v>199.39447681693619</v>
          </cell>
          <cell r="T89">
            <v>108.94709864900531</v>
          </cell>
          <cell r="W89">
            <v>25.984769059149585</v>
          </cell>
          <cell r="X89">
            <v>22.280440229259113</v>
          </cell>
          <cell r="Y89">
            <v>18.313790423402565</v>
          </cell>
          <cell r="Z89">
            <v>13.820599425634867</v>
          </cell>
          <cell r="AA89">
            <v>6.4121158102318248</v>
          </cell>
          <cell r="AD89">
            <v>64.420957868442798</v>
          </cell>
          <cell r="AE89">
            <v>66.43285380601732</v>
          </cell>
          <cell r="AF89">
            <v>69.338935107544785</v>
          </cell>
          <cell r="AG89">
            <v>73.852923382179341</v>
          </cell>
          <cell r="AH89">
            <v>82.464389587138029</v>
          </cell>
        </row>
        <row r="90">
          <cell r="N90">
            <v>97</v>
          </cell>
          <cell r="P90">
            <v>414.87322693439216</v>
          </cell>
          <cell r="Q90">
            <v>358.28451878054108</v>
          </cell>
          <cell r="R90">
            <v>292.4026503433596</v>
          </cell>
          <cell r="S90">
            <v>212.58104148118252</v>
          </cell>
          <cell r="T90">
            <v>115.74963031469542</v>
          </cell>
          <cell r="W90">
            <v>27.849785907730279</v>
          </cell>
          <cell r="X90">
            <v>24.283289174531888</v>
          </cell>
          <cell r="Y90">
            <v>20.170361925205611</v>
          </cell>
          <cell r="Z90">
            <v>13.186564664246333</v>
          </cell>
          <cell r="AA90">
            <v>6.8025316656901111</v>
          </cell>
          <cell r="AD90">
            <v>64.585942742481365</v>
          </cell>
          <cell r="AE90">
            <v>66.596336007085796</v>
          </cell>
          <cell r="AF90">
            <v>69.49991523477118</v>
          </cell>
          <cell r="AG90">
            <v>74.02050499447661</v>
          </cell>
          <cell r="AH90">
            <v>82.632097695184868</v>
          </cell>
        </row>
        <row r="91">
          <cell r="N91">
            <v>98</v>
          </cell>
          <cell r="P91">
            <v>444.72188840761549</v>
          </cell>
          <cell r="Q91">
            <v>384.7733778502689</v>
          </cell>
          <cell r="R91">
            <v>312.90632068359827</v>
          </cell>
          <cell r="S91">
            <v>226.0076636887502</v>
          </cell>
          <cell r="T91">
            <v>123.1879630889095</v>
          </cell>
          <cell r="W91">
            <v>29.848661473223331</v>
          </cell>
          <cell r="X91">
            <v>26.488859069727823</v>
          </cell>
          <cell r="Y91">
            <v>20.503670340238671</v>
          </cell>
          <cell r="Z91">
            <v>13.426622207567675</v>
          </cell>
          <cell r="AA91">
            <v>7.438332774214075</v>
          </cell>
          <cell r="AD91">
            <v>64.750927616519931</v>
          </cell>
          <cell r="AE91">
            <v>66.759818208154257</v>
          </cell>
          <cell r="AF91">
            <v>69.660895361997589</v>
          </cell>
          <cell r="AG91">
            <v>74.178131818877702</v>
          </cell>
          <cell r="AH91">
            <v>82.799805803231706</v>
          </cell>
        </row>
        <row r="92">
          <cell r="N92">
            <v>99</v>
          </cell>
          <cell r="P92">
            <v>476.71289166684534</v>
          </cell>
          <cell r="Q92">
            <v>411.78459582182103</v>
          </cell>
          <cell r="R92">
            <v>332.60258451595797</v>
          </cell>
          <cell r="S92">
            <v>240.31096868925673</v>
          </cell>
          <cell r="T92">
            <v>130.61933231671563</v>
          </cell>
          <cell r="W92">
            <v>31.991003259229842</v>
          </cell>
          <cell r="X92">
            <v>27.011217971552128</v>
          </cell>
          <cell r="Y92">
            <v>19.696263832359705</v>
          </cell>
          <cell r="Z92">
            <v>14.303305000506526</v>
          </cell>
          <cell r="AA92">
            <v>7.4313692278061296</v>
          </cell>
          <cell r="AD92">
            <v>64.915912490558512</v>
          </cell>
          <cell r="AE92">
            <v>66.923300409222719</v>
          </cell>
          <cell r="AF92">
            <v>69.821875489223984</v>
          </cell>
          <cell r="AG92">
            <v>74.335758643278794</v>
          </cell>
          <cell r="AH92">
            <v>82.967513911278544</v>
          </cell>
        </row>
        <row r="93">
          <cell r="N93">
            <v>100</v>
          </cell>
          <cell r="P93">
            <v>511</v>
          </cell>
          <cell r="Q93">
            <v>438.13140000000004</v>
          </cell>
          <cell r="R93">
            <v>354.12299999999999</v>
          </cell>
          <cell r="S93">
            <v>254.88680000000002</v>
          </cell>
          <cell r="T93">
            <v>138.48100000000002</v>
          </cell>
          <cell r="W93">
            <v>34.287108333154663</v>
          </cell>
          <cell r="X93">
            <v>26.346804178179013</v>
          </cell>
          <cell r="Y93">
            <v>21.520415484042019</v>
          </cell>
          <cell r="Z93">
            <v>14.575831310743297</v>
          </cell>
          <cell r="AA93">
            <v>7.861667683284395</v>
          </cell>
          <cell r="AD93">
            <v>65.075479910097457</v>
          </cell>
          <cell r="AE93">
            <v>67.083433628014333</v>
          </cell>
          <cell r="AF93">
            <v>69.982855616450394</v>
          </cell>
          <cell r="AG93">
            <v>74.493385467679886</v>
          </cell>
          <cell r="AH93">
            <v>83.124894550960335</v>
          </cell>
        </row>
        <row r="94">
          <cell r="N94">
            <v>101</v>
          </cell>
          <cell r="P94">
            <v>547.74801281858208</v>
          </cell>
          <cell r="Q94">
            <v>469.6391461906523</v>
          </cell>
          <cell r="R94">
            <v>378.43910205635837</v>
          </cell>
          <cell r="S94">
            <v>272.61418597980827</v>
          </cell>
          <cell r="T94">
            <v>147.89196346101718</v>
          </cell>
          <cell r="W94">
            <v>36.748012818582083</v>
          </cell>
          <cell r="X94">
            <v>31.507746190652256</v>
          </cell>
          <cell r="Y94">
            <v>24.316102056358375</v>
          </cell>
          <cell r="Z94">
            <v>17.727385979808247</v>
          </cell>
          <cell r="AA94">
            <v>9.4109634610171611</v>
          </cell>
          <cell r="AD94">
            <v>65.229416240679981</v>
          </cell>
          <cell r="AE94">
            <v>67.240606973055961</v>
          </cell>
          <cell r="AF94">
            <v>70.137942795989005</v>
          </cell>
          <cell r="AG94">
            <v>74.651012292080978</v>
          </cell>
          <cell r="AH94">
            <v>83.279794092850153</v>
          </cell>
        </row>
        <row r="95">
          <cell r="N95">
            <v>102</v>
          </cell>
          <cell r="P95">
            <v>587.1335577584814</v>
          </cell>
          <cell r="Q95">
            <v>502.29275866238083</v>
          </cell>
          <cell r="R95">
            <v>405.12215485335213</v>
          </cell>
          <cell r="S95">
            <v>291.57052478286187</v>
          </cell>
          <cell r="T95">
            <v>157.64536025815227</v>
          </cell>
          <cell r="W95">
            <v>39.385544939899319</v>
          </cell>
          <cell r="X95">
            <v>32.653612471728536</v>
          </cell>
          <cell r="Y95">
            <v>26.683052796993763</v>
          </cell>
          <cell r="Z95">
            <v>18.956338803053598</v>
          </cell>
          <cell r="AA95">
            <v>9.7533967971350819</v>
          </cell>
          <cell r="AD95">
            <v>65.38335257126252</v>
          </cell>
          <cell r="AE95">
            <v>67.397780318097588</v>
          </cell>
          <cell r="AF95">
            <v>70.292327570459079</v>
          </cell>
          <cell r="AG95">
            <v>74.808639116482055</v>
          </cell>
          <cell r="AH95">
            <v>83.434693634739986</v>
          </cell>
        </row>
        <row r="96">
          <cell r="N96">
            <v>103</v>
          </cell>
          <cell r="P96">
            <v>629.34593963259704</v>
          </cell>
          <cell r="Q96">
            <v>538.34251676172357</v>
          </cell>
          <cell r="R96">
            <v>433.68228700082267</v>
          </cell>
          <cell r="S96">
            <v>311.52624011813555</v>
          </cell>
          <cell r="T96">
            <v>168.35003885171972</v>
          </cell>
          <cell r="W96">
            <v>42.212381874115636</v>
          </cell>
          <cell r="X96">
            <v>36.049758099342739</v>
          </cell>
          <cell r="Y96">
            <v>28.56013214747054</v>
          </cell>
          <cell r="Z96">
            <v>19.95571533527368</v>
          </cell>
          <cell r="AA96">
            <v>10.704678593567451</v>
          </cell>
          <cell r="AD96">
            <v>65.537288901845059</v>
          </cell>
          <cell r="AE96">
            <v>67.554953663139216</v>
          </cell>
          <cell r="AF96">
            <v>70.446712344929153</v>
          </cell>
          <cell r="AG96">
            <v>74.966265940883147</v>
          </cell>
          <cell r="AH96">
            <v>83.589593176629805</v>
          </cell>
        </row>
        <row r="97">
          <cell r="N97">
            <v>104</v>
          </cell>
          <cell r="P97">
            <v>674.58805031572183</v>
          </cell>
          <cell r="Q97">
            <v>576.30057138472114</v>
          </cell>
          <cell r="R97">
            <v>464.04911981218504</v>
          </cell>
          <cell r="S97">
            <v>332.70682641571403</v>
          </cell>
          <cell r="T97">
            <v>179.6427977990767</v>
          </cell>
          <cell r="W97">
            <v>45.242110683124793</v>
          </cell>
          <cell r="X97">
            <v>37.958054622997565</v>
          </cell>
          <cell r="Y97">
            <v>30.366832811362372</v>
          </cell>
          <cell r="Z97">
            <v>21.180586297578486</v>
          </cell>
          <cell r="AA97">
            <v>11.292758947356987</v>
          </cell>
          <cell r="AD97">
            <v>65.691225232427584</v>
          </cell>
          <cell r="AE97">
            <v>67.712127008180858</v>
          </cell>
          <cell r="AF97">
            <v>70.601097119399213</v>
          </cell>
          <cell r="AG97">
            <v>75.115180559621535</v>
          </cell>
          <cell r="AH97">
            <v>83.744492718519624</v>
          </cell>
        </row>
        <row r="98">
          <cell r="N98">
            <v>105</v>
          </cell>
          <cell r="P98">
            <v>723.0773439350246</v>
          </cell>
          <cell r="Q98">
            <v>618.15882133005255</v>
          </cell>
          <cell r="R98">
            <v>495.95875020503337</v>
          </cell>
          <cell r="S98">
            <v>355.39251454406457</v>
          </cell>
          <cell r="T98">
            <v>192.84472762747106</v>
          </cell>
          <cell r="W98">
            <v>48.489293619302771</v>
          </cell>
          <cell r="X98">
            <v>41.858249945331409</v>
          </cell>
          <cell r="Y98">
            <v>31.909630392848328</v>
          </cell>
          <cell r="Z98">
            <v>22.685688128350534</v>
          </cell>
          <cell r="AA98">
            <v>13.201929828394356</v>
          </cell>
          <cell r="AD98">
            <v>65.845161563010123</v>
          </cell>
          <cell r="AE98">
            <v>67.869300353222485</v>
          </cell>
          <cell r="AF98">
            <v>70.755481893869288</v>
          </cell>
          <cell r="AG98">
            <v>75.261722981240993</v>
          </cell>
          <cell r="AH98">
            <v>83.899392260409456</v>
          </cell>
        </row>
        <row r="99">
          <cell r="N99">
            <v>106</v>
          </cell>
          <cell r="P99">
            <v>775.04688205332377</v>
          </cell>
          <cell r="Q99">
            <v>661.0374857032798</v>
          </cell>
          <cell r="R99">
            <v>529.97705794806279</v>
          </cell>
          <cell r="S99">
            <v>380.70302846459265</v>
          </cell>
          <cell r="T99">
            <v>206.86001282003213</v>
          </cell>
          <cell r="W99">
            <v>51.96953811829917</v>
          </cell>
          <cell r="X99">
            <v>42.878664373227252</v>
          </cell>
          <cell r="Y99">
            <v>34.018307743029425</v>
          </cell>
          <cell r="Z99">
            <v>25.310513920528081</v>
          </cell>
          <cell r="AA99">
            <v>14.015285192561066</v>
          </cell>
          <cell r="AD99">
            <v>65.999097893592648</v>
          </cell>
          <cell r="AE99">
            <v>68.025215371037646</v>
          </cell>
          <cell r="AF99">
            <v>70.909866668339362</v>
          </cell>
          <cell r="AG99">
            <v>75.408265402860437</v>
          </cell>
          <cell r="AH99">
            <v>84.050903767166133</v>
          </cell>
        </row>
        <row r="100">
          <cell r="N100">
            <v>107</v>
          </cell>
          <cell r="P100">
            <v>830.74645386878444</v>
          </cell>
          <cell r="Q100">
            <v>707.71290405081743</v>
          </cell>
          <cell r="R100">
            <v>569.31054483627804</v>
          </cell>
          <cell r="S100">
            <v>409.80722569347137</v>
          </cell>
          <cell r="T100">
            <v>223.30464679992923</v>
          </cell>
          <cell r="W100">
            <v>55.699571815460672</v>
          </cell>
          <cell r="X100">
            <v>46.675418347537629</v>
          </cell>
          <cell r="Y100">
            <v>39.333486888215248</v>
          </cell>
          <cell r="Z100">
            <v>29.104197228878718</v>
          </cell>
          <cell r="AA100">
            <v>16.444633979897105</v>
          </cell>
          <cell r="AD100">
            <v>66.142785979989682</v>
          </cell>
          <cell r="AE100">
            <v>68.174918074940805</v>
          </cell>
          <cell r="AF100">
            <v>71.061795050376986</v>
          </cell>
          <cell r="AG100">
            <v>75.554807824479894</v>
          </cell>
          <cell r="AH100">
            <v>84.196136930932482</v>
          </cell>
        </row>
        <row r="101">
          <cell r="N101">
            <v>108</v>
          </cell>
          <cell r="P101">
            <v>890.4437768152311</v>
          </cell>
          <cell r="Q101">
            <v>760.34994102252585</v>
          </cell>
          <cell r="R101">
            <v>612.98149595960513</v>
          </cell>
          <cell r="S101">
            <v>441.9272464333992</v>
          </cell>
          <cell r="T101">
            <v>240.77599725083846</v>
          </cell>
          <cell r="W101">
            <v>59.697322946446661</v>
          </cell>
          <cell r="X101">
            <v>52.637036971708426</v>
          </cell>
          <cell r="Y101">
            <v>43.670951123327086</v>
          </cell>
          <cell r="Z101">
            <v>32.120020739927838</v>
          </cell>
          <cell r="AA101">
            <v>17.471350450909227</v>
          </cell>
          <cell r="AD101">
            <v>66.286413655019302</v>
          </cell>
          <cell r="AE101">
            <v>68.324620778843951</v>
          </cell>
          <cell r="AF101">
            <v>71.210277551293188</v>
          </cell>
          <cell r="AG101">
            <v>75.701350246099338</v>
          </cell>
          <cell r="AH101">
            <v>84.341370094698831</v>
          </cell>
        </row>
        <row r="102">
          <cell r="N102">
            <v>109</v>
          </cell>
          <cell r="P102">
            <v>954.42578333369079</v>
          </cell>
          <cell r="Q102">
            <v>816.51125764197252</v>
          </cell>
          <cell r="R102">
            <v>658.6492330785801</v>
          </cell>
          <cell r="S102">
            <v>475.39948267851139</v>
          </cell>
          <cell r="T102">
            <v>257.59951892176309</v>
          </cell>
          <cell r="W102">
            <v>63.982006518459684</v>
          </cell>
          <cell r="X102">
            <v>56.161316619446666</v>
          </cell>
          <cell r="Y102">
            <v>45.667737118974969</v>
          </cell>
          <cell r="Z102">
            <v>33.472236245112185</v>
          </cell>
          <cell r="AA102">
            <v>16.823521670924634</v>
          </cell>
          <cell r="AD102">
            <v>66.430041330048923</v>
          </cell>
          <cell r="AE102">
            <v>68.474323482747096</v>
          </cell>
          <cell r="AF102">
            <v>71.358760052209377</v>
          </cell>
          <cell r="AG102">
            <v>75.847892667718796</v>
          </cell>
          <cell r="AH102">
            <v>84.48660325846518</v>
          </cell>
        </row>
        <row r="103">
          <cell r="N103">
            <v>110</v>
          </cell>
          <cell r="P103">
            <v>1023</v>
          </cell>
          <cell r="Q103">
            <v>875.38110000000006</v>
          </cell>
          <cell r="R103">
            <v>706.6884</v>
          </cell>
          <cell r="S103">
            <v>508.22640000000001</v>
          </cell>
          <cell r="T103">
            <v>274.77780000000001</v>
          </cell>
          <cell r="W103">
            <v>68.574216666309212</v>
          </cell>
          <cell r="X103">
            <v>58.86984235802754</v>
          </cell>
          <cell r="Y103">
            <v>48.039166921419906</v>
          </cell>
          <cell r="Z103">
            <v>32.826917321488622</v>
          </cell>
          <cell r="AA103">
            <v>17.178281078236921</v>
          </cell>
          <cell r="AD103">
            <v>66.573669005078543</v>
          </cell>
          <cell r="AE103">
            <v>68.624026186650241</v>
          </cell>
          <cell r="AF103">
            <v>71.507242553125565</v>
          </cell>
          <cell r="AG103">
            <v>75.994435089338239</v>
          </cell>
          <cell r="AH103">
            <v>84.63183642223153</v>
          </cell>
        </row>
        <row r="104">
          <cell r="N104">
            <v>111</v>
          </cell>
          <cell r="P104">
            <v>1096.4960256371633</v>
          </cell>
          <cell r="Q104">
            <v>939.14884595823037</v>
          </cell>
          <cell r="R104">
            <v>756.25330888195151</v>
          </cell>
          <cell r="S104">
            <v>541.99798547244984</v>
          </cell>
          <cell r="T104">
            <v>293.42233646050488</v>
          </cell>
          <cell r="W104">
            <v>73.496025637163257</v>
          </cell>
          <cell r="X104">
            <v>63.767745958230307</v>
          </cell>
          <cell r="Y104">
            <v>49.56490888195151</v>
          </cell>
          <cell r="Z104">
            <v>33.771585472449829</v>
          </cell>
          <cell r="AA104">
            <v>18.644536460504867</v>
          </cell>
          <cell r="AD104">
            <v>66.717296680108163</v>
          </cell>
          <cell r="AE104">
            <v>68.773728890553386</v>
          </cell>
          <cell r="AF104">
            <v>71.655725054041767</v>
          </cell>
          <cell r="AG104">
            <v>76.130305911210229</v>
          </cell>
          <cell r="AH104">
            <v>84.777069585997879</v>
          </cell>
        </row>
        <row r="105">
          <cell r="N105">
            <v>112</v>
          </cell>
          <cell r="P105">
            <v>1175.2671155169628</v>
          </cell>
          <cell r="Q105">
            <v>1004.2657502092447</v>
          </cell>
          <cell r="R105">
            <v>806.23324124463659</v>
          </cell>
          <cell r="S105">
            <v>577.99636741124232</v>
          </cell>
          <cell r="T105">
            <v>313.56126641992563</v>
          </cell>
          <cell r="W105">
            <v>78.771089879799547</v>
          </cell>
          <cell r="X105">
            <v>65.116904251014375</v>
          </cell>
          <cell r="Y105">
            <v>49.979932362685076</v>
          </cell>
          <cell r="Z105">
            <v>35.998381938792477</v>
          </cell>
          <cell r="AA105">
            <v>20.13892995942075</v>
          </cell>
          <cell r="AD105">
            <v>66.860924355137783</v>
          </cell>
          <cell r="AE105">
            <v>68.923431594456531</v>
          </cell>
          <cell r="AF105">
            <v>71.804207554957955</v>
          </cell>
          <cell r="AG105">
            <v>76.265755485049056</v>
          </cell>
          <cell r="AH105">
            <v>84.922302749764228</v>
          </cell>
        </row>
        <row r="106">
          <cell r="N106">
            <v>113</v>
          </cell>
          <cell r="P106">
            <v>1259.6918792651943</v>
          </cell>
          <cell r="Q106">
            <v>1073.383450321872</v>
          </cell>
          <cell r="R106">
            <v>861.50327622946634</v>
          </cell>
          <cell r="S106">
            <v>619.01258947091651</v>
          </cell>
          <cell r="T106">
            <v>335.8338550121008</v>
          </cell>
          <cell r="W106">
            <v>84.424763748231499</v>
          </cell>
          <cell r="X106">
            <v>69.11770011262729</v>
          </cell>
          <cell r="Y106">
            <v>55.270034984829749</v>
          </cell>
          <cell r="Z106">
            <v>41.016222059674192</v>
          </cell>
          <cell r="AA106">
            <v>22.272588592175168</v>
          </cell>
          <cell r="AD106">
            <v>67.004247194324648</v>
          </cell>
          <cell r="AE106">
            <v>69.0655056802525</v>
          </cell>
          <cell r="AF106">
            <v>71.952690055874157</v>
          </cell>
          <cell r="AG106">
            <v>76.401205058887882</v>
          </cell>
          <cell r="AH106">
            <v>85.072521641060263</v>
          </cell>
        </row>
        <row r="107">
          <cell r="N107">
            <v>114</v>
          </cell>
          <cell r="P107">
            <v>1350.1761006314437</v>
          </cell>
          <cell r="Q107">
            <v>1150.7550905681794</v>
          </cell>
          <cell r="R107">
            <v>925.41069937279144</v>
          </cell>
          <cell r="S107">
            <v>665.09674717104917</v>
          </cell>
          <cell r="T107">
            <v>360.49701886859549</v>
          </cell>
          <cell r="W107">
            <v>90.484221366249358</v>
          </cell>
          <cell r="X107">
            <v>77.371640246307379</v>
          </cell>
          <cell r="Y107">
            <v>63.907423143325104</v>
          </cell>
          <cell r="Z107">
            <v>46.084157700132664</v>
          </cell>
          <cell r="AA107">
            <v>24.663163856494691</v>
          </cell>
          <cell r="AD107">
            <v>67.138256553625013</v>
          </cell>
          <cell r="AE107">
            <v>69.199592937186125</v>
          </cell>
          <cell r="AF107">
            <v>72.093818006439079</v>
          </cell>
          <cell r="AG107">
            <v>76.536654632726695</v>
          </cell>
          <cell r="AH107">
            <v>85.228476403824274</v>
          </cell>
        </row>
        <row r="108">
          <cell r="N108">
            <v>115</v>
          </cell>
          <cell r="P108">
            <v>1447.1546878700494</v>
          </cell>
          <cell r="Q108">
            <v>1234.8570951595132</v>
          </cell>
          <cell r="R108">
            <v>993.18226228521496</v>
          </cell>
          <cell r="S108">
            <v>713.59197658872131</v>
          </cell>
          <cell r="T108">
            <v>386.39030166130323</v>
          </cell>
          <cell r="W108">
            <v>96.978587238605769</v>
          </cell>
          <cell r="X108">
            <v>84.102004591333753</v>
          </cell>
          <cell r="Y108">
            <v>67.771562912423519</v>
          </cell>
          <cell r="Z108">
            <v>48.495229417672135</v>
          </cell>
          <cell r="AA108">
            <v>25.893282792707737</v>
          </cell>
          <cell r="AD108">
            <v>67.272265912925377</v>
          </cell>
          <cell r="AE108">
            <v>69.333680194119751</v>
          </cell>
          <cell r="AF108">
            <v>72.23150684883845</v>
          </cell>
          <cell r="AG108">
            <v>76.672104206565521</v>
          </cell>
          <cell r="AH108">
            <v>85.384431166588271</v>
          </cell>
        </row>
        <row r="109">
          <cell r="N109">
            <v>116</v>
          </cell>
          <cell r="P109">
            <v>1551.0937641066464</v>
          </cell>
          <cell r="Q109">
            <v>1324.4789651706653</v>
          </cell>
          <cell r="R109">
            <v>1064.6707596828021</v>
          </cell>
          <cell r="S109">
            <v>764.3790069517554</v>
          </cell>
          <cell r="T109">
            <v>412.59094125236794</v>
          </cell>
          <cell r="W109">
            <v>103.93907623659697</v>
          </cell>
          <cell r="X109">
            <v>89.621870011152168</v>
          </cell>
          <cell r="Y109">
            <v>71.488497397587139</v>
          </cell>
          <cell r="Z109">
            <v>50.787030363034091</v>
          </cell>
          <cell r="AA109">
            <v>26.200639591064714</v>
          </cell>
          <cell r="AD109">
            <v>67.406275272225741</v>
          </cell>
          <cell r="AE109">
            <v>69.467767451053362</v>
          </cell>
          <cell r="AF109">
            <v>72.369195691237806</v>
          </cell>
          <cell r="AG109">
            <v>76.807553780404334</v>
          </cell>
          <cell r="AH109">
            <v>85.540385929352269</v>
          </cell>
        </row>
        <row r="110">
          <cell r="N110">
            <v>117</v>
          </cell>
          <cell r="P110">
            <v>1662.4929077375689</v>
          </cell>
          <cell r="Q110">
            <v>1418.9376967540152</v>
          </cell>
          <cell r="R110">
            <v>1141.6338797433884</v>
          </cell>
          <cell r="S110">
            <v>816.11776840837263</v>
          </cell>
          <cell r="T110">
            <v>440.22812196890823</v>
          </cell>
          <cell r="W110">
            <v>111.39914363092248</v>
          </cell>
          <cell r="X110">
            <v>94.458731583349845</v>
          </cell>
          <cell r="Y110">
            <v>76.963120060586334</v>
          </cell>
          <cell r="Z110">
            <v>51.738761456617226</v>
          </cell>
          <cell r="AA110">
            <v>27.637180716540286</v>
          </cell>
          <cell r="AD110">
            <v>67.540284631526106</v>
          </cell>
          <cell r="AE110">
            <v>69.601854707986988</v>
          </cell>
          <cell r="AF110">
            <v>72.506884533637162</v>
          </cell>
          <cell r="AG110">
            <v>76.94300335424316</v>
          </cell>
          <cell r="AH110">
            <v>85.696340692116266</v>
          </cell>
        </row>
        <row r="111">
          <cell r="N111">
            <v>118</v>
          </cell>
          <cell r="P111">
            <v>1781.8875536304624</v>
          </cell>
          <cell r="Q111">
            <v>1520.8410270235997</v>
          </cell>
          <cell r="R111">
            <v>1218.0983316617842</v>
          </cell>
          <cell r="S111">
            <v>871.69939123602228</v>
          </cell>
          <cell r="T111">
            <v>471.13106917989433</v>
          </cell>
          <cell r="W111">
            <v>119.39464589289355</v>
          </cell>
          <cell r="X111">
            <v>101.90333026958456</v>
          </cell>
          <cell r="Y111">
            <v>76.464451918395753</v>
          </cell>
          <cell r="Z111">
            <v>55.581622827649653</v>
          </cell>
          <cell r="AA111">
            <v>30.902947210986099</v>
          </cell>
          <cell r="AD111">
            <v>67.674293990826456</v>
          </cell>
          <cell r="AE111">
            <v>69.735941964920613</v>
          </cell>
          <cell r="AF111">
            <v>72.644573376036519</v>
          </cell>
          <cell r="AG111">
            <v>77.074762810762508</v>
          </cell>
          <cell r="AH111">
            <v>85.852295454880277</v>
          </cell>
        </row>
        <row r="112">
          <cell r="N112">
            <v>119</v>
          </cell>
          <cell r="P112">
            <v>1909.8515666673818</v>
          </cell>
          <cell r="Q112">
            <v>1624.7107277639418</v>
          </cell>
          <cell r="R112">
            <v>1301.5638426838207</v>
          </cell>
          <cell r="S112">
            <v>931.81657937701561</v>
          </cell>
          <cell r="T112">
            <v>504.58278391352223</v>
          </cell>
          <cell r="W112">
            <v>127.96401303691937</v>
          </cell>
          <cell r="X112">
            <v>103.86970074034207</v>
          </cell>
          <cell r="Y112">
            <v>83.46551102203648</v>
          </cell>
          <cell r="Z112">
            <v>60.117188140993335</v>
          </cell>
          <cell r="AA112">
            <v>33.451714733627909</v>
          </cell>
          <cell r="AD112">
            <v>67.80830335012682</v>
          </cell>
          <cell r="AE112">
            <v>69.870029221854239</v>
          </cell>
          <cell r="AF112">
            <v>72.782262218435889</v>
          </cell>
          <cell r="AG112">
            <v>77.203841369133116</v>
          </cell>
          <cell r="AH112">
            <v>86.007776715139968</v>
          </cell>
        </row>
        <row r="113">
          <cell r="N113">
            <v>120</v>
          </cell>
          <cell r="P113">
            <v>2047</v>
          </cell>
          <cell r="Q113">
            <v>1741.3829000000001</v>
          </cell>
          <cell r="R113">
            <v>1397.2821999999999</v>
          </cell>
          <cell r="S113">
            <v>1001.3924000000001</v>
          </cell>
          <cell r="T113">
            <v>542.04559999999992</v>
          </cell>
          <cell r="W113">
            <v>137.1484333326182</v>
          </cell>
          <cell r="X113">
            <v>116.67217223605826</v>
          </cell>
          <cell r="Y113">
            <v>95.718357316179208</v>
          </cell>
          <cell r="Z113">
            <v>69.575820622984452</v>
          </cell>
          <cell r="AA113">
            <v>37.462816086477687</v>
          </cell>
          <cell r="AD113">
            <v>67.942312709427185</v>
          </cell>
          <cell r="AE113">
            <v>70.003807055133578</v>
          </cell>
          <cell r="AF113">
            <v>72.919951060835245</v>
          </cell>
          <cell r="AG113">
            <v>77.332919927503724</v>
          </cell>
          <cell r="AH113">
            <v>86.154780808490045</v>
          </cell>
        </row>
        <row r="114">
          <cell r="AD114">
            <v>68.071211008105138</v>
          </cell>
          <cell r="AE114">
            <v>70.127815365673797</v>
          </cell>
          <cell r="AF114">
            <v>73.051543220271398</v>
          </cell>
          <cell r="AG114">
            <v>77.461998485874332</v>
          </cell>
          <cell r="AH114">
            <v>86.301784901840136</v>
          </cell>
        </row>
        <row r="115">
          <cell r="AD115">
            <v>68.196246161507091</v>
          </cell>
          <cell r="AE115">
            <v>70.251823676214016</v>
          </cell>
          <cell r="AF115">
            <v>73.174668450093861</v>
          </cell>
          <cell r="AG115">
            <v>77.591077044244926</v>
          </cell>
          <cell r="AH115">
            <v>86.448788995190213</v>
          </cell>
        </row>
        <row r="116">
          <cell r="AD116">
            <v>68.321281314909029</v>
          </cell>
          <cell r="AE116">
            <v>70.375831986754235</v>
          </cell>
          <cell r="AF116">
            <v>73.297793679916325</v>
          </cell>
          <cell r="AG116">
            <v>77.720155602615534</v>
          </cell>
          <cell r="AH116">
            <v>86.595793088540304</v>
          </cell>
        </row>
        <row r="117">
          <cell r="AD117">
            <v>68.446316468310982</v>
          </cell>
          <cell r="AE117">
            <v>70.499840297294455</v>
          </cell>
          <cell r="AF117">
            <v>73.420918909738774</v>
          </cell>
          <cell r="AG117">
            <v>77.849234160986143</v>
          </cell>
          <cell r="AH117">
            <v>86.742797181890381</v>
          </cell>
        </row>
        <row r="118">
          <cell r="AD118">
            <v>68.571351621712935</v>
          </cell>
          <cell r="AE118">
            <v>70.623848607834674</v>
          </cell>
          <cell r="AF118">
            <v>73.544044139561237</v>
          </cell>
          <cell r="AG118">
            <v>77.978312719356751</v>
          </cell>
          <cell r="AH118">
            <v>86.889801275240458</v>
          </cell>
        </row>
        <row r="119">
          <cell r="AD119">
            <v>68.696386775114874</v>
          </cell>
          <cell r="AE119">
            <v>70.747856918374893</v>
          </cell>
          <cell r="AF119">
            <v>73.667169369383686</v>
          </cell>
          <cell r="AG119">
            <v>78.10469841238104</v>
          </cell>
          <cell r="AH119">
            <v>87.033659382136349</v>
          </cell>
        </row>
        <row r="120">
          <cell r="AD120">
            <v>68.821421928516827</v>
          </cell>
          <cell r="AE120">
            <v>70.871865228915112</v>
          </cell>
          <cell r="AF120">
            <v>73.790294599206149</v>
          </cell>
          <cell r="AG120">
            <v>78.230540290975199</v>
          </cell>
          <cell r="AH120">
            <v>87.168098110592624</v>
          </cell>
        </row>
        <row r="121">
          <cell r="AD121">
            <v>68.946457081918766</v>
          </cell>
          <cell r="AE121">
            <v>70.995873539455332</v>
          </cell>
          <cell r="AF121">
            <v>73.913419829028598</v>
          </cell>
          <cell r="AG121">
            <v>78.356382169569343</v>
          </cell>
          <cell r="AH121">
            <v>87.302536839048898</v>
          </cell>
        </row>
        <row r="122">
          <cell r="AD122">
            <v>69.066704614192943</v>
          </cell>
          <cell r="AE122">
            <v>71.113087458015798</v>
          </cell>
          <cell r="AF122">
            <v>74.034200876118248</v>
          </cell>
          <cell r="AG122">
            <v>78.482224048163502</v>
          </cell>
          <cell r="AH122">
            <v>87.436975567505186</v>
          </cell>
        </row>
        <row r="123">
          <cell r="AD123">
            <v>69.18336653741882</v>
          </cell>
          <cell r="AE123">
            <v>71.230067506391322</v>
          </cell>
          <cell r="AF123">
            <v>74.149428238300118</v>
          </cell>
          <cell r="AG123">
            <v>78.608065926757661</v>
          </cell>
          <cell r="AH123">
            <v>87.571414295961461</v>
          </cell>
        </row>
        <row r="124">
          <cell r="AD124">
            <v>69.300028460644711</v>
          </cell>
          <cell r="AE124">
            <v>71.347047554766846</v>
          </cell>
          <cell r="AF124">
            <v>74.264655600481987</v>
          </cell>
          <cell r="AG124">
            <v>78.733907805351805</v>
          </cell>
          <cell r="AH124">
            <v>87.705853024417735</v>
          </cell>
        </row>
        <row r="125">
          <cell r="AD125">
            <v>69.416690383870588</v>
          </cell>
          <cell r="AE125">
            <v>71.46402760314237</v>
          </cell>
          <cell r="AF125">
            <v>74.379882962663856</v>
          </cell>
          <cell r="AG125">
            <v>78.859749683945964</v>
          </cell>
          <cell r="AH125">
            <v>87.840291752874009</v>
          </cell>
        </row>
        <row r="126">
          <cell r="AD126">
            <v>69.533352307096465</v>
          </cell>
          <cell r="AE126">
            <v>71.581007651517908</v>
          </cell>
          <cell r="AF126">
            <v>74.495110324845726</v>
          </cell>
          <cell r="AG126">
            <v>78.985591562540122</v>
          </cell>
          <cell r="AH126">
            <v>87.974730481330297</v>
          </cell>
        </row>
        <row r="127">
          <cell r="AD127">
            <v>69.650014230322356</v>
          </cell>
          <cell r="AE127">
            <v>71.697987699893432</v>
          </cell>
          <cell r="AF127">
            <v>74.610337687027609</v>
          </cell>
          <cell r="AG127">
            <v>79.104601412347151</v>
          </cell>
          <cell r="AH127">
            <v>88.109271506528316</v>
          </cell>
        </row>
        <row r="128">
          <cell r="AD128">
            <v>69.766676153548232</v>
          </cell>
          <cell r="AE128">
            <v>71.814967748268955</v>
          </cell>
          <cell r="AF128">
            <v>74.725565049209479</v>
          </cell>
          <cell r="AG128">
            <v>79.222727875098187</v>
          </cell>
          <cell r="AH128">
            <v>88.243836210467165</v>
          </cell>
        </row>
        <row r="129">
          <cell r="AD129">
            <v>69.883338076774123</v>
          </cell>
          <cell r="AE129">
            <v>71.931947796644479</v>
          </cell>
          <cell r="AF129">
            <v>74.840792411391348</v>
          </cell>
          <cell r="AG129">
            <v>79.340854337849223</v>
          </cell>
          <cell r="AH129">
            <v>88.378400914406001</v>
          </cell>
        </row>
        <row r="130">
          <cell r="AD130">
            <v>70</v>
          </cell>
          <cell r="AE130">
            <v>72.047345051940553</v>
          </cell>
          <cell r="AF130">
            <v>74.956019773573217</v>
          </cell>
          <cell r="AG130">
            <v>79.458980800600258</v>
          </cell>
          <cell r="AH130">
            <v>88.51296561834485</v>
          </cell>
        </row>
        <row r="131">
          <cell r="AD131">
            <v>70.108849423225877</v>
          </cell>
          <cell r="AE131">
            <v>72.160540850040434</v>
          </cell>
          <cell r="AF131">
            <v>75.067682921736733</v>
          </cell>
          <cell r="AG131">
            <v>79.577107263351294</v>
          </cell>
          <cell r="AH131">
            <v>88.6475303222837</v>
          </cell>
        </row>
        <row r="132">
          <cell r="AD132">
            <v>70.217698846451768</v>
          </cell>
          <cell r="AE132">
            <v>72.273736648140314</v>
          </cell>
          <cell r="AF132">
            <v>75.177145912126889</v>
          </cell>
          <cell r="AG132">
            <v>79.69523372610233</v>
          </cell>
          <cell r="AH132">
            <v>88.782095026222549</v>
          </cell>
        </row>
        <row r="133">
          <cell r="AD133">
            <v>70.326548269677644</v>
          </cell>
          <cell r="AE133">
            <v>72.386932446240195</v>
          </cell>
          <cell r="AF133">
            <v>75.286608902517045</v>
          </cell>
          <cell r="AG133">
            <v>79.813360188853366</v>
          </cell>
          <cell r="AH133">
            <v>88.916659730161399</v>
          </cell>
        </row>
        <row r="134">
          <cell r="AD134">
            <v>70.435397692903535</v>
          </cell>
          <cell r="AE134">
            <v>72.50012824434009</v>
          </cell>
          <cell r="AF134">
            <v>75.396071892907202</v>
          </cell>
          <cell r="AG134">
            <v>79.931486651604402</v>
          </cell>
          <cell r="AH134">
            <v>89.048420729369383</v>
          </cell>
        </row>
        <row r="135">
          <cell r="AD135">
            <v>70.544247116129412</v>
          </cell>
          <cell r="AE135">
            <v>72.61332404243997</v>
          </cell>
          <cell r="AF135">
            <v>75.505534883297358</v>
          </cell>
          <cell r="AG135">
            <v>80.045750258986601</v>
          </cell>
          <cell r="AH135">
            <v>89.175620204122851</v>
          </cell>
        </row>
        <row r="136">
          <cell r="AD136">
            <v>70.653096539355303</v>
          </cell>
          <cell r="AE136">
            <v>72.726519840539851</v>
          </cell>
          <cell r="AF136">
            <v>75.614997873687514</v>
          </cell>
          <cell r="AG136">
            <v>80.154679447049915</v>
          </cell>
          <cell r="AH136">
            <v>89.302819678876304</v>
          </cell>
        </row>
        <row r="137">
          <cell r="AD137">
            <v>70.76194596258118</v>
          </cell>
          <cell r="AE137">
            <v>72.839715638639731</v>
          </cell>
          <cell r="AF137">
            <v>75.72446086407767</v>
          </cell>
          <cell r="AG137">
            <v>80.263608635113243</v>
          </cell>
          <cell r="AH137">
            <v>89.430019153629758</v>
          </cell>
        </row>
        <row r="138">
          <cell r="AD138">
            <v>70.870795385807057</v>
          </cell>
          <cell r="AE138">
            <v>72.952911436739612</v>
          </cell>
          <cell r="AF138">
            <v>75.833923854467812</v>
          </cell>
          <cell r="AG138">
            <v>80.372537823176572</v>
          </cell>
          <cell r="AH138">
            <v>89.557218628383211</v>
          </cell>
        </row>
        <row r="139">
          <cell r="AD139">
            <v>70.979644809032948</v>
          </cell>
          <cell r="AE139">
            <v>73.059911975288244</v>
          </cell>
          <cell r="AF139">
            <v>75.943386844857969</v>
          </cell>
          <cell r="AG139">
            <v>80.4814670112399</v>
          </cell>
          <cell r="AH139">
            <v>89.684418103136665</v>
          </cell>
        </row>
        <row r="140">
          <cell r="AD140">
            <v>71.082568038258202</v>
          </cell>
          <cell r="AE140">
            <v>73.162499594857536</v>
          </cell>
          <cell r="AF140">
            <v>76.048210495050611</v>
          </cell>
          <cell r="AG140">
            <v>80.590396199303228</v>
          </cell>
          <cell r="AH140">
            <v>89.811617577890132</v>
          </cell>
        </row>
        <row r="141">
          <cell r="AD141">
            <v>71.184128141237707</v>
          </cell>
          <cell r="AE141">
            <v>73.265087214426828</v>
          </cell>
          <cell r="AF141">
            <v>76.148064447889894</v>
          </cell>
          <cell r="AG141">
            <v>80.699325387366557</v>
          </cell>
          <cell r="AH141">
            <v>89.938817052643586</v>
          </cell>
        </row>
        <row r="142">
          <cell r="AD142">
            <v>71.285688244217212</v>
          </cell>
          <cell r="AE142">
            <v>73.367674833996119</v>
          </cell>
          <cell r="AF142">
            <v>76.247918400729162</v>
          </cell>
          <cell r="AG142">
            <v>80.808254575429885</v>
          </cell>
          <cell r="AH142">
            <v>90.055148444912135</v>
          </cell>
        </row>
        <row r="143">
          <cell r="AD143">
            <v>71.387248347196717</v>
          </cell>
          <cell r="AE143">
            <v>73.470262453565411</v>
          </cell>
          <cell r="AF143">
            <v>76.347772353568445</v>
          </cell>
          <cell r="AG143">
            <v>80.917183763493213</v>
          </cell>
          <cell r="AH143">
            <v>90.16140749098561</v>
          </cell>
        </row>
        <row r="144">
          <cell r="AD144">
            <v>71.488808450176208</v>
          </cell>
          <cell r="AE144">
            <v>73.572850073134703</v>
          </cell>
          <cell r="AF144">
            <v>76.447626306407713</v>
          </cell>
          <cell r="AG144">
            <v>81.023848662825003</v>
          </cell>
          <cell r="AH144">
            <v>90.267666537059071</v>
          </cell>
        </row>
        <row r="145">
          <cell r="AD145">
            <v>71.590368553155713</v>
          </cell>
          <cell r="AE145">
            <v>73.675437692703994</v>
          </cell>
          <cell r="AF145">
            <v>76.547480259246996</v>
          </cell>
          <cell r="AG145">
            <v>81.123332456233015</v>
          </cell>
          <cell r="AH145">
            <v>90.373925583132547</v>
          </cell>
        </row>
        <row r="146">
          <cell r="AD146">
            <v>71.691928656135218</v>
          </cell>
          <cell r="AE146">
            <v>73.778025312273286</v>
          </cell>
          <cell r="AF146">
            <v>76.647334212086264</v>
          </cell>
          <cell r="AG146">
            <v>81.222816249641028</v>
          </cell>
          <cell r="AH146">
            <v>90.480184629206022</v>
          </cell>
        </row>
        <row r="147">
          <cell r="AD147">
            <v>71.793488759114723</v>
          </cell>
          <cell r="AE147">
            <v>73.880612931842577</v>
          </cell>
          <cell r="AF147">
            <v>76.747188164925547</v>
          </cell>
          <cell r="AG147">
            <v>81.322300043049054</v>
          </cell>
          <cell r="AH147">
            <v>90.586443675279497</v>
          </cell>
        </row>
        <row r="148">
          <cell r="AD148">
            <v>71.895048862094214</v>
          </cell>
          <cell r="AE148">
            <v>73.983200551411869</v>
          </cell>
          <cell r="AF148">
            <v>76.847042117764815</v>
          </cell>
          <cell r="AG148">
            <v>81.421783836457067</v>
          </cell>
          <cell r="AH148">
            <v>90.692702721352973</v>
          </cell>
        </row>
        <row r="149">
          <cell r="AD149">
            <v>71.996608965073719</v>
          </cell>
          <cell r="AE149">
            <v>74.078973000522922</v>
          </cell>
          <cell r="AF149">
            <v>76.946896070604097</v>
          </cell>
          <cell r="AG149">
            <v>81.521267629865079</v>
          </cell>
          <cell r="AH149">
            <v>90.798961767426448</v>
          </cell>
        </row>
        <row r="150">
          <cell r="AD150">
            <v>72.091594979242075</v>
          </cell>
          <cell r="AE150">
            <v>74.173410870467364</v>
          </cell>
          <cell r="AF150">
            <v>77.043751281705866</v>
          </cell>
          <cell r="AG150">
            <v>81.620751423273092</v>
          </cell>
          <cell r="AH150">
            <v>90.905220813499923</v>
          </cell>
        </row>
        <row r="151">
          <cell r="AD151">
            <v>72.186353905945822</v>
          </cell>
          <cell r="AE151">
            <v>74.267848740411821</v>
          </cell>
          <cell r="AF151">
            <v>77.137200185007629</v>
          </cell>
          <cell r="AG151">
            <v>81.720235216681118</v>
          </cell>
          <cell r="AH151">
            <v>91.011076811620597</v>
          </cell>
        </row>
        <row r="152">
          <cell r="AD152">
            <v>72.281112832649583</v>
          </cell>
          <cell r="AE152">
            <v>74.362286610356264</v>
          </cell>
          <cell r="AF152">
            <v>77.230649088309391</v>
          </cell>
          <cell r="AG152">
            <v>81.819719010089131</v>
          </cell>
          <cell r="AH152">
            <v>91.113605194377854</v>
          </cell>
        </row>
        <row r="153">
          <cell r="AD153">
            <v>72.375871759353331</v>
          </cell>
          <cell r="AE153">
            <v>74.456724480300707</v>
          </cell>
          <cell r="AF153">
            <v>77.324097991611154</v>
          </cell>
          <cell r="AG153">
            <v>81.919202803497143</v>
          </cell>
          <cell r="AH153">
            <v>91.216133577135096</v>
          </cell>
        </row>
        <row r="154">
          <cell r="AD154">
            <v>72.470630686057078</v>
          </cell>
          <cell r="AE154">
            <v>74.551162350245164</v>
          </cell>
          <cell r="AF154">
            <v>77.417546894912917</v>
          </cell>
          <cell r="AG154">
            <v>82.01744549958407</v>
          </cell>
          <cell r="AH154">
            <v>91.318661959892353</v>
          </cell>
        </row>
        <row r="155">
          <cell r="AD155">
            <v>72.565389612760825</v>
          </cell>
          <cell r="AE155">
            <v>74.645600220189607</v>
          </cell>
          <cell r="AF155">
            <v>77.51099579821468</v>
          </cell>
          <cell r="AG155">
            <v>82.110321933176039</v>
          </cell>
          <cell r="AH155">
            <v>91.421190342649595</v>
          </cell>
        </row>
        <row r="156">
          <cell r="AD156">
            <v>72.660148539464572</v>
          </cell>
          <cell r="AE156">
            <v>74.74003809013405</v>
          </cell>
          <cell r="AF156">
            <v>77.604444701516456</v>
          </cell>
          <cell r="AG156">
            <v>82.203198366767992</v>
          </cell>
          <cell r="AH156">
            <v>91.523718725406852</v>
          </cell>
        </row>
        <row r="157">
          <cell r="AD157">
            <v>72.754907466168333</v>
          </cell>
          <cell r="AE157">
            <v>74.834475960078507</v>
          </cell>
          <cell r="AF157">
            <v>77.697893604818219</v>
          </cell>
          <cell r="AG157">
            <v>82.29607480035996</v>
          </cell>
          <cell r="AH157">
            <v>91.626247108164094</v>
          </cell>
        </row>
        <row r="158">
          <cell r="AD158">
            <v>72.849666392872081</v>
          </cell>
          <cell r="AE158">
            <v>74.92891383002295</v>
          </cell>
          <cell r="AF158">
            <v>77.791342508119982</v>
          </cell>
          <cell r="AG158">
            <v>82.388951233951914</v>
          </cell>
          <cell r="AH158">
            <v>91.72877549092135</v>
          </cell>
        </row>
        <row r="159">
          <cell r="AD159">
            <v>72.944425319575828</v>
          </cell>
          <cell r="AE159">
            <v>75.022035011469043</v>
          </cell>
          <cell r="AF159">
            <v>77.884791411421745</v>
          </cell>
          <cell r="AG159">
            <v>82.481827667543882</v>
          </cell>
          <cell r="AH159">
            <v>91.831303873678593</v>
          </cell>
        </row>
        <row r="160">
          <cell r="AD160">
            <v>73.036560194527354</v>
          </cell>
          <cell r="AE160">
            <v>75.111147990406067</v>
          </cell>
          <cell r="AF160">
            <v>77.978240314723507</v>
          </cell>
          <cell r="AG160">
            <v>82.574704101135836</v>
          </cell>
          <cell r="AH160">
            <v>91.933832256435849</v>
          </cell>
        </row>
        <row r="161">
          <cell r="AD161">
            <v>73.124973399384572</v>
          </cell>
          <cell r="AE161">
            <v>75.200260969343077</v>
          </cell>
          <cell r="AF161">
            <v>78.066694029528094</v>
          </cell>
          <cell r="AG161">
            <v>82.667580534727804</v>
          </cell>
          <cell r="AH161">
            <v>92.033129415212969</v>
          </cell>
        </row>
        <row r="162">
          <cell r="AD162">
            <v>73.213386604241791</v>
          </cell>
          <cell r="AE162">
            <v>75.289373948280101</v>
          </cell>
          <cell r="AF162">
            <v>78.153631564737054</v>
          </cell>
          <cell r="AG162">
            <v>82.760456968319758</v>
          </cell>
          <cell r="AH162">
            <v>92.126546512350387</v>
          </cell>
        </row>
        <row r="163">
          <cell r="AD163">
            <v>73.301799809099009</v>
          </cell>
          <cell r="AE163">
            <v>75.378486927217125</v>
          </cell>
          <cell r="AF163">
            <v>78.240569099946029</v>
          </cell>
          <cell r="AG163">
            <v>82.853333401911726</v>
          </cell>
          <cell r="AH163">
            <v>92.219963609487792</v>
          </cell>
        </row>
        <row r="164">
          <cell r="AD164">
            <v>73.390213013956213</v>
          </cell>
          <cell r="AE164">
            <v>75.467599906154135</v>
          </cell>
          <cell r="AF164">
            <v>78.32750663515499</v>
          </cell>
          <cell r="AG164">
            <v>82.94620983550368</v>
          </cell>
          <cell r="AH164">
            <v>92.313380706625196</v>
          </cell>
        </row>
        <row r="165">
          <cell r="AD165">
            <v>73.478626218813432</v>
          </cell>
          <cell r="AE165">
            <v>75.556712885091159</v>
          </cell>
          <cell r="AF165">
            <v>78.414444170363964</v>
          </cell>
          <cell r="AG165">
            <v>83.036921590135321</v>
          </cell>
          <cell r="AH165">
            <v>92.406797803762601</v>
          </cell>
        </row>
        <row r="166">
          <cell r="AD166">
            <v>73.56703942367065</v>
          </cell>
          <cell r="AE166">
            <v>75.645825864028183</v>
          </cell>
          <cell r="AF166">
            <v>78.501381705572925</v>
          </cell>
          <cell r="AG166">
            <v>83.124654333465756</v>
          </cell>
          <cell r="AH166">
            <v>92.500214900900005</v>
          </cell>
        </row>
        <row r="167">
          <cell r="AD167">
            <v>73.655452628527868</v>
          </cell>
          <cell r="AE167">
            <v>75.734938842965192</v>
          </cell>
          <cell r="AF167">
            <v>78.5883192407819</v>
          </cell>
          <cell r="AG167">
            <v>83.21238707679619</v>
          </cell>
          <cell r="AH167">
            <v>92.593631998037409</v>
          </cell>
        </row>
        <row r="168">
          <cell r="AD168">
            <v>73.743865833385087</v>
          </cell>
          <cell r="AE168">
            <v>75.824051821902216</v>
          </cell>
          <cell r="AF168">
            <v>78.67525677599086</v>
          </cell>
          <cell r="AG168">
            <v>83.300119820126625</v>
          </cell>
          <cell r="AH168">
            <v>92.687049095174814</v>
          </cell>
        </row>
        <row r="169">
          <cell r="AD169">
            <v>73.832279038242305</v>
          </cell>
          <cell r="AE169">
            <v>75.91316480083924</v>
          </cell>
          <cell r="AF169">
            <v>78.762194311199835</v>
          </cell>
          <cell r="AG169">
            <v>83.387852563457059</v>
          </cell>
          <cell r="AH169">
            <v>92.780466192312218</v>
          </cell>
        </row>
        <row r="170">
          <cell r="AD170">
            <v>73.920692243099523</v>
          </cell>
          <cell r="AE170">
            <v>76.002103770254962</v>
          </cell>
          <cell r="AF170">
            <v>78.849131846408795</v>
          </cell>
          <cell r="AG170">
            <v>83.475585306787494</v>
          </cell>
          <cell r="AH170">
            <v>92.873883289449623</v>
          </cell>
        </row>
        <row r="171">
          <cell r="AD171">
            <v>74.008495683346354</v>
          </cell>
          <cell r="AE171">
            <v>76.084409020469636</v>
          </cell>
          <cell r="AF171">
            <v>78.93606938161777</v>
          </cell>
          <cell r="AG171">
            <v>83.563318050117928</v>
          </cell>
          <cell r="AH171">
            <v>92.967300386587027</v>
          </cell>
        </row>
        <row r="172">
          <cell r="AD172">
            <v>74.090988120365651</v>
          </cell>
          <cell r="AE172">
            <v>76.166714270684309</v>
          </cell>
          <cell r="AF172">
            <v>79.022812309215297</v>
          </cell>
          <cell r="AG172">
            <v>83.651050793448363</v>
          </cell>
          <cell r="AH172">
            <v>93.057555567360481</v>
          </cell>
        </row>
        <row r="173">
          <cell r="AD173">
            <v>74.173480557384934</v>
          </cell>
          <cell r="AE173">
            <v>76.249019520898997</v>
          </cell>
          <cell r="AF173">
            <v>79.109014469658547</v>
          </cell>
          <cell r="AG173">
            <v>83.738783536778797</v>
          </cell>
          <cell r="AH173">
            <v>93.146107887007233</v>
          </cell>
        </row>
        <row r="174">
          <cell r="AD174">
            <v>74.255972994404218</v>
          </cell>
          <cell r="AE174">
            <v>76.331324771113671</v>
          </cell>
          <cell r="AF174">
            <v>79.195216630101797</v>
          </cell>
          <cell r="AG174">
            <v>83.826516280109232</v>
          </cell>
          <cell r="AH174">
            <v>93.23466020665397</v>
          </cell>
        </row>
        <row r="175">
          <cell r="AD175">
            <v>74.338465431423501</v>
          </cell>
          <cell r="AE175">
            <v>76.413630021328345</v>
          </cell>
          <cell r="AF175">
            <v>79.281418790545047</v>
          </cell>
          <cell r="AG175">
            <v>83.914249023439666</v>
          </cell>
          <cell r="AH175">
            <v>93.323212526300722</v>
          </cell>
        </row>
        <row r="176">
          <cell r="AD176">
            <v>74.420957868442784</v>
          </cell>
          <cell r="AE176">
            <v>76.495935271543019</v>
          </cell>
          <cell r="AF176">
            <v>79.367620950988297</v>
          </cell>
          <cell r="AG176">
            <v>84.00179325525086</v>
          </cell>
          <cell r="AH176">
            <v>93.411764845947459</v>
          </cell>
        </row>
        <row r="177">
          <cell r="AD177">
            <v>74.503450305462081</v>
          </cell>
          <cell r="AE177">
            <v>76.578240521757706</v>
          </cell>
          <cell r="AF177">
            <v>79.453823111431561</v>
          </cell>
          <cell r="AG177">
            <v>84.08118060043364</v>
          </cell>
          <cell r="AH177">
            <v>93.500317165594211</v>
          </cell>
        </row>
        <row r="178">
          <cell r="AD178">
            <v>74.585942742481365</v>
          </cell>
          <cell r="AE178">
            <v>76.66054577197238</v>
          </cell>
          <cell r="AF178">
            <v>79.540025271874811</v>
          </cell>
          <cell r="AG178">
            <v>84.160567945616407</v>
          </cell>
          <cell r="AH178">
            <v>93.588869485240949</v>
          </cell>
        </row>
        <row r="179">
          <cell r="AD179">
            <v>74.668435179500648</v>
          </cell>
          <cell r="AE179">
            <v>76.742851022187054</v>
          </cell>
          <cell r="AF179">
            <v>79.626227432318061</v>
          </cell>
          <cell r="AG179">
            <v>84.239955290799188</v>
          </cell>
          <cell r="AH179">
            <v>93.6774218048877</v>
          </cell>
        </row>
        <row r="180">
          <cell r="AD180">
            <v>74.750927616519931</v>
          </cell>
          <cell r="AE180">
            <v>76.825156272401728</v>
          </cell>
          <cell r="AF180">
            <v>79.71242959276131</v>
          </cell>
          <cell r="AG180">
            <v>84.319342635981968</v>
          </cell>
          <cell r="AH180">
            <v>93.765974124534438</v>
          </cell>
        </row>
        <row r="181">
          <cell r="AD181">
            <v>74.833420053539214</v>
          </cell>
          <cell r="AE181">
            <v>76.907461522616416</v>
          </cell>
          <cell r="AF181">
            <v>79.79863175320456</v>
          </cell>
          <cell r="AG181">
            <v>84.398729981164735</v>
          </cell>
          <cell r="AH181">
            <v>93.85452644418119</v>
          </cell>
        </row>
        <row r="182">
          <cell r="AD182">
            <v>74.915912490558512</v>
          </cell>
          <cell r="AE182">
            <v>76.989766772831089</v>
          </cell>
          <cell r="AF182">
            <v>79.88483391364781</v>
          </cell>
          <cell r="AG182">
            <v>84.478117326347515</v>
          </cell>
          <cell r="AH182">
            <v>93.943078763827941</v>
          </cell>
        </row>
        <row r="183">
          <cell r="AD183">
            <v>74.998404927577795</v>
          </cell>
          <cell r="AE183">
            <v>77.06778397927944</v>
          </cell>
          <cell r="AF183">
            <v>79.97103607409106</v>
          </cell>
          <cell r="AG183">
            <v>84.557504671530296</v>
          </cell>
          <cell r="AH183">
            <v>94.027056817114342</v>
          </cell>
        </row>
        <row r="184">
          <cell r="AD184">
            <v>75.075479910097457</v>
          </cell>
          <cell r="AE184">
            <v>77.145192343015793</v>
          </cell>
          <cell r="AF184">
            <v>80.053817475702374</v>
          </cell>
          <cell r="AG184">
            <v>84.636892016713063</v>
          </cell>
          <cell r="AH184">
            <v>94.102803318799971</v>
          </cell>
        </row>
        <row r="185">
          <cell r="AD185">
            <v>75.152448075388719</v>
          </cell>
          <cell r="AE185">
            <v>77.222600706752132</v>
          </cell>
          <cell r="AF185">
            <v>80.134867890916794</v>
          </cell>
          <cell r="AG185">
            <v>84.716279361895843</v>
          </cell>
          <cell r="AH185">
            <v>94.1785498204856</v>
          </cell>
        </row>
        <row r="186">
          <cell r="AD186">
            <v>75.229416240679981</v>
          </cell>
          <cell r="AE186">
            <v>77.300009070488485</v>
          </cell>
          <cell r="AF186">
            <v>80.215918306131215</v>
          </cell>
          <cell r="AG186">
            <v>84.795666707078624</v>
          </cell>
          <cell r="AH186">
            <v>94.254296322171228</v>
          </cell>
        </row>
        <row r="187">
          <cell r="AD187">
            <v>75.306384405971258</v>
          </cell>
          <cell r="AE187">
            <v>77.377417434224824</v>
          </cell>
          <cell r="AF187">
            <v>80.296968721345635</v>
          </cell>
          <cell r="AG187">
            <v>84.87505405226139</v>
          </cell>
          <cell r="AH187">
            <v>94.330042823856857</v>
          </cell>
        </row>
        <row r="188">
          <cell r="AD188">
            <v>75.38335257126252</v>
          </cell>
          <cell r="AE188">
            <v>77.454825797961163</v>
          </cell>
          <cell r="AF188">
            <v>80.378019136560056</v>
          </cell>
          <cell r="AG188">
            <v>84.954441397444171</v>
          </cell>
          <cell r="AH188">
            <v>94.405789325542486</v>
          </cell>
        </row>
        <row r="189">
          <cell r="AD189">
            <v>75.460320736553783</v>
          </cell>
          <cell r="AE189">
            <v>77.532234161697517</v>
          </cell>
          <cell r="AF189">
            <v>80.459069551774476</v>
          </cell>
          <cell r="AG189">
            <v>85.030832425973387</v>
          </cell>
          <cell r="AH189">
            <v>94.4815358272281</v>
          </cell>
        </row>
        <row r="190">
          <cell r="AD190">
            <v>75.537288901845045</v>
          </cell>
          <cell r="AE190">
            <v>77.609642525433856</v>
          </cell>
          <cell r="AF190">
            <v>80.540119966988897</v>
          </cell>
          <cell r="AG190">
            <v>85.103188187775231</v>
          </cell>
          <cell r="AH190">
            <v>94.557282328913729</v>
          </cell>
        </row>
        <row r="191">
          <cell r="AD191">
            <v>75.614257067136322</v>
          </cell>
          <cell r="AE191">
            <v>77.687050889170209</v>
          </cell>
          <cell r="AF191">
            <v>80.621170382203317</v>
          </cell>
          <cell r="AG191">
            <v>85.175543949577076</v>
          </cell>
          <cell r="AH191">
            <v>94.633028830599358</v>
          </cell>
        </row>
        <row r="192">
          <cell r="AD192">
            <v>75.691225232427584</v>
          </cell>
          <cell r="AE192">
            <v>77.764459252906548</v>
          </cell>
          <cell r="AF192">
            <v>80.702220797417738</v>
          </cell>
          <cell r="AG192">
            <v>85.247899711378935</v>
          </cell>
          <cell r="AH192">
            <v>94.708775332284986</v>
          </cell>
        </row>
        <row r="193">
          <cell r="AD193">
            <v>75.768193397718846</v>
          </cell>
          <cell r="AE193">
            <v>77.841867616642901</v>
          </cell>
          <cell r="AF193">
            <v>80.783271212632158</v>
          </cell>
          <cell r="AG193">
            <v>85.320255473180779</v>
          </cell>
          <cell r="AH193">
            <v>94.784521833970615</v>
          </cell>
        </row>
        <row r="194">
          <cell r="AD194">
            <v>75.845161563010109</v>
          </cell>
          <cell r="AE194">
            <v>77.91927598037924</v>
          </cell>
          <cell r="AF194">
            <v>80.864321627846579</v>
          </cell>
          <cell r="AG194">
            <v>85.392611234982624</v>
          </cell>
          <cell r="AH194">
            <v>94.860268335656244</v>
          </cell>
        </row>
        <row r="195">
          <cell r="AD195">
            <v>75.922129728301385</v>
          </cell>
          <cell r="AE195">
            <v>77.996684344115593</v>
          </cell>
          <cell r="AF195">
            <v>80.945372043060999</v>
          </cell>
          <cell r="AG195">
            <v>85.464966996784469</v>
          </cell>
          <cell r="AH195">
            <v>94.936014837341872</v>
          </cell>
        </row>
        <row r="196">
          <cell r="AD196">
            <v>75.999097893592648</v>
          </cell>
          <cell r="AE196">
            <v>78.068193736526268</v>
          </cell>
          <cell r="AF196">
            <v>81.02378934476593</v>
          </cell>
          <cell r="AG196">
            <v>85.537322758586328</v>
          </cell>
          <cell r="AH196">
            <v>95.011078787937279</v>
          </cell>
        </row>
        <row r="197">
          <cell r="AD197">
            <v>76.070972142474872</v>
          </cell>
          <cell r="AE197">
            <v>78.139439149396253</v>
          </cell>
          <cell r="AF197">
            <v>81.096762731680187</v>
          </cell>
          <cell r="AG197">
            <v>85.609678520388172</v>
          </cell>
          <cell r="AH197">
            <v>95.082429458741387</v>
          </cell>
        </row>
        <row r="198">
          <cell r="AD198">
            <v>76.142785979989682</v>
          </cell>
          <cell r="AE198">
            <v>78.210684562266223</v>
          </cell>
          <cell r="AF198">
            <v>81.169736118594443</v>
          </cell>
          <cell r="AG198">
            <v>85.682034282190017</v>
          </cell>
          <cell r="AH198">
            <v>95.153780129545481</v>
          </cell>
        </row>
        <row r="199">
          <cell r="AD199">
            <v>76.214599817504492</v>
          </cell>
          <cell r="AE199">
            <v>78.281929975136208</v>
          </cell>
          <cell r="AF199">
            <v>81.242709505508685</v>
          </cell>
          <cell r="AG199">
            <v>85.754390043991862</v>
          </cell>
          <cell r="AH199">
            <v>95.225130800349589</v>
          </cell>
        </row>
        <row r="200">
          <cell r="AD200">
            <v>76.286413655019302</v>
          </cell>
          <cell r="AE200">
            <v>78.353175388006179</v>
          </cell>
          <cell r="AF200">
            <v>81.315682892422942</v>
          </cell>
          <cell r="AG200">
            <v>85.82674580579372</v>
          </cell>
          <cell r="AH200">
            <v>95.296481471153683</v>
          </cell>
        </row>
        <row r="201">
          <cell r="AD201">
            <v>76.358227492534112</v>
          </cell>
          <cell r="AE201">
            <v>78.424420800876163</v>
          </cell>
          <cell r="AF201">
            <v>81.388656279337198</v>
          </cell>
          <cell r="AG201">
            <v>85.899101567595565</v>
          </cell>
          <cell r="AH201">
            <v>95.367832141957777</v>
          </cell>
        </row>
        <row r="202">
          <cell r="AD202">
            <v>76.430041330048923</v>
          </cell>
          <cell r="AE202">
            <v>78.495666213746148</v>
          </cell>
          <cell r="AF202">
            <v>81.461629666251454</v>
          </cell>
          <cell r="AG202">
            <v>85.97145732939741</v>
          </cell>
          <cell r="AH202">
            <v>95.439182812761885</v>
          </cell>
        </row>
        <row r="203">
          <cell r="AD203">
            <v>76.501855167563733</v>
          </cell>
          <cell r="AE203">
            <v>78.566911626616118</v>
          </cell>
          <cell r="AF203">
            <v>81.534603053165696</v>
          </cell>
          <cell r="AG203">
            <v>86.045919706798657</v>
          </cell>
          <cell r="AH203">
            <v>95.510533483565979</v>
          </cell>
        </row>
        <row r="204">
          <cell r="AD204">
            <v>76.573669005078543</v>
          </cell>
          <cell r="AE204">
            <v>78.638157039486103</v>
          </cell>
          <cell r="AF204">
            <v>81.607576440079953</v>
          </cell>
          <cell r="AG204">
            <v>86.121754469336281</v>
          </cell>
          <cell r="AH204">
            <v>95.581884154370087</v>
          </cell>
        </row>
        <row r="205">
          <cell r="AD205">
            <v>76.645482842593353</v>
          </cell>
          <cell r="AE205">
            <v>78.709402452356088</v>
          </cell>
          <cell r="AF205">
            <v>81.680549826994209</v>
          </cell>
          <cell r="AG205">
            <v>86.197589231873891</v>
          </cell>
          <cell r="AH205">
            <v>95.653234825174181</v>
          </cell>
        </row>
        <row r="206">
          <cell r="AD206">
            <v>76.717296680108163</v>
          </cell>
          <cell r="AE206">
            <v>78.780647865226058</v>
          </cell>
          <cell r="AF206">
            <v>81.753523213908451</v>
          </cell>
          <cell r="AG206">
            <v>86.273423994411502</v>
          </cell>
          <cell r="AH206">
            <v>95.724585495978289</v>
          </cell>
        </row>
        <row r="207">
          <cell r="AD207">
            <v>76.789110517622973</v>
          </cell>
          <cell r="AE207">
            <v>78.851893278096043</v>
          </cell>
          <cell r="AF207">
            <v>81.826496600822708</v>
          </cell>
          <cell r="AG207">
            <v>86.349258756949112</v>
          </cell>
          <cell r="AH207">
            <v>95.795936166782383</v>
          </cell>
        </row>
        <row r="208">
          <cell r="AD208">
            <v>76.860924355137783</v>
          </cell>
          <cell r="AE208">
            <v>78.923138690966013</v>
          </cell>
          <cell r="AF208">
            <v>81.899469987736964</v>
          </cell>
          <cell r="AG208">
            <v>86.425093519486722</v>
          </cell>
          <cell r="AH208">
            <v>95.867286837586477</v>
          </cell>
        </row>
        <row r="209">
          <cell r="AD209">
            <v>76.932738192652593</v>
          </cell>
          <cell r="AE209">
            <v>78.994384103835998</v>
          </cell>
          <cell r="AF209">
            <v>81.972443374651206</v>
          </cell>
          <cell r="AG209">
            <v>86.500928282024347</v>
          </cell>
          <cell r="AH209">
            <v>95.938637508390585</v>
          </cell>
        </row>
        <row r="210">
          <cell r="AD210">
            <v>77.004247194324648</v>
          </cell>
          <cell r="AE210">
            <v>79.061386416569832</v>
          </cell>
          <cell r="AF210">
            <v>82.041007317281839</v>
          </cell>
          <cell r="AG210">
            <v>86.576763044561957</v>
          </cell>
          <cell r="AH210">
            <v>96.008512635801992</v>
          </cell>
        </row>
        <row r="211">
          <cell r="AD211">
            <v>77.07125187397483</v>
          </cell>
          <cell r="AE211">
            <v>79.128025648620252</v>
          </cell>
          <cell r="AF211">
            <v>82.106895829081836</v>
          </cell>
          <cell r="AG211">
            <v>86.652597807099568</v>
          </cell>
          <cell r="AH211">
            <v>96.069322745727362</v>
          </cell>
        </row>
        <row r="212">
          <cell r="AD212">
            <v>77.138256553625013</v>
          </cell>
          <cell r="AE212">
            <v>79.194664880670672</v>
          </cell>
          <cell r="AF212">
            <v>82.172784340881819</v>
          </cell>
          <cell r="AG212">
            <v>86.728432569637178</v>
          </cell>
          <cell r="AH212">
            <v>96.130132855652732</v>
          </cell>
        </row>
        <row r="213">
          <cell r="AD213">
            <v>77.205261233275195</v>
          </cell>
          <cell r="AE213">
            <v>79.261304112721092</v>
          </cell>
          <cell r="AF213">
            <v>82.238672852681816</v>
          </cell>
          <cell r="AG213">
            <v>86.804267332174788</v>
          </cell>
          <cell r="AH213">
            <v>96.190942965578103</v>
          </cell>
        </row>
        <row r="214">
          <cell r="AD214">
            <v>77.272265912925377</v>
          </cell>
          <cell r="AE214">
            <v>79.327943344771512</v>
          </cell>
          <cell r="AF214">
            <v>82.304561364481813</v>
          </cell>
          <cell r="AG214">
            <v>86.880102094712413</v>
          </cell>
          <cell r="AH214">
            <v>96.251753075503458</v>
          </cell>
        </row>
        <row r="215">
          <cell r="AD215">
            <v>77.339270592575559</v>
          </cell>
          <cell r="AE215">
            <v>79.394582576821932</v>
          </cell>
          <cell r="AF215">
            <v>82.370449876281796</v>
          </cell>
          <cell r="AG215">
            <v>86.955936857250023</v>
          </cell>
          <cell r="AH215">
            <v>96.312563185428829</v>
          </cell>
        </row>
        <row r="216">
          <cell r="AD216">
            <v>77.406275272225741</v>
          </cell>
          <cell r="AE216">
            <v>79.461221808872352</v>
          </cell>
          <cell r="AF216">
            <v>82.436338388081793</v>
          </cell>
          <cell r="AG216">
            <v>87.031203567981635</v>
          </cell>
          <cell r="AH216">
            <v>96.373373295354199</v>
          </cell>
        </row>
        <row r="217">
          <cell r="AD217">
            <v>77.473279951875909</v>
          </cell>
          <cell r="AE217">
            <v>79.527861040922772</v>
          </cell>
          <cell r="AF217">
            <v>82.502226899881776</v>
          </cell>
          <cell r="AG217">
            <v>87.10568246405397</v>
          </cell>
          <cell r="AH217">
            <v>96.434183405279569</v>
          </cell>
        </row>
        <row r="218">
          <cell r="AD218">
            <v>77.540284631526092</v>
          </cell>
          <cell r="AE218">
            <v>79.594500272973193</v>
          </cell>
          <cell r="AF218">
            <v>82.568115411681774</v>
          </cell>
          <cell r="AG218">
            <v>87.180161360126306</v>
          </cell>
          <cell r="AH218">
            <v>96.494993515204939</v>
          </cell>
        </row>
        <row r="219">
          <cell r="AD219">
            <v>77.607289311176274</v>
          </cell>
          <cell r="AE219">
            <v>79.661139505023613</v>
          </cell>
          <cell r="AF219">
            <v>82.634003923481771</v>
          </cell>
          <cell r="AG219">
            <v>87.254640256198641</v>
          </cell>
          <cell r="AH219">
            <v>96.555803625130309</v>
          </cell>
        </row>
        <row r="220">
          <cell r="AD220">
            <v>77.674293990826456</v>
          </cell>
          <cell r="AE220">
            <v>79.727778737074033</v>
          </cell>
          <cell r="AF220">
            <v>82.699892435281754</v>
          </cell>
          <cell r="AG220">
            <v>87.329119152270991</v>
          </cell>
          <cell r="AH220">
            <v>96.61661373505568</v>
          </cell>
        </row>
        <row r="221">
          <cell r="AD221">
            <v>77.741298670476638</v>
          </cell>
          <cell r="AE221">
            <v>79.794417969124453</v>
          </cell>
          <cell r="AF221">
            <v>82.765780947081751</v>
          </cell>
          <cell r="AG221">
            <v>87.403598048343326</v>
          </cell>
          <cell r="AH221">
            <v>96.67742384498105</v>
          </cell>
        </row>
        <row r="222">
          <cell r="AD222">
            <v>77.80830335012682</v>
          </cell>
          <cell r="AE222">
            <v>79.861057201174873</v>
          </cell>
          <cell r="AF222">
            <v>82.831669458881734</v>
          </cell>
          <cell r="AG222">
            <v>87.478076944415662</v>
          </cell>
          <cell r="AH222">
            <v>96.73823395490642</v>
          </cell>
        </row>
        <row r="223">
          <cell r="AD223">
            <v>77.875308029777003</v>
          </cell>
          <cell r="AE223">
            <v>79.927696433225293</v>
          </cell>
          <cell r="AF223">
            <v>82.897557970681731</v>
          </cell>
          <cell r="AG223">
            <v>87.552555840488012</v>
          </cell>
          <cell r="AH223">
            <v>96.79904406483179</v>
          </cell>
        </row>
        <row r="224">
          <cell r="AD224">
            <v>77.942312709427185</v>
          </cell>
          <cell r="AE224">
            <v>79.994335665275713</v>
          </cell>
          <cell r="AF224">
            <v>82.963446482481729</v>
          </cell>
          <cell r="AG224">
            <v>87.627034736560347</v>
          </cell>
          <cell r="AH224">
            <v>96.85985417475716</v>
          </cell>
        </row>
        <row r="225">
          <cell r="AD225">
            <v>78.008693431404168</v>
          </cell>
          <cell r="AE225">
            <v>80.05990507131493</v>
          </cell>
          <cell r="AF225">
            <v>83.028328094754301</v>
          </cell>
          <cell r="AG225">
            <v>87.701513632632683</v>
          </cell>
          <cell r="AH225">
            <v>96.920664284682516</v>
          </cell>
        </row>
        <row r="226">
          <cell r="AD226">
            <v>78.071211008105138</v>
          </cell>
          <cell r="AE226">
            <v>80.125375094609936</v>
          </cell>
          <cell r="AF226">
            <v>83.091955037632331</v>
          </cell>
          <cell r="AG226">
            <v>87.775992528705018</v>
          </cell>
          <cell r="AH226">
            <v>96.981474394607886</v>
          </cell>
        </row>
        <row r="227">
          <cell r="AD227">
            <v>78.133728584806107</v>
          </cell>
          <cell r="AE227">
            <v>80.190845117904942</v>
          </cell>
          <cell r="AF227">
            <v>83.155581980510348</v>
          </cell>
          <cell r="AG227">
            <v>87.850471424777368</v>
          </cell>
          <cell r="AH227">
            <v>97.03979962522213</v>
          </cell>
        </row>
        <row r="228">
          <cell r="AD228">
            <v>78.196246161507091</v>
          </cell>
          <cell r="AE228">
            <v>80.256315141199948</v>
          </cell>
          <cell r="AF228">
            <v>83.219208923388379</v>
          </cell>
          <cell r="AG228">
            <v>87.924950320849703</v>
          </cell>
          <cell r="AH228">
            <v>97.097036185315744</v>
          </cell>
        </row>
        <row r="229">
          <cell r="AD229">
            <v>78.25876373820806</v>
          </cell>
          <cell r="AE229">
            <v>80.321785164494941</v>
          </cell>
          <cell r="AF229">
            <v>83.282835866266396</v>
          </cell>
          <cell r="AG229">
            <v>87.999429216922039</v>
          </cell>
          <cell r="AH229">
            <v>97.154272745409358</v>
          </cell>
        </row>
        <row r="230">
          <cell r="AD230">
            <v>78.321281314909029</v>
          </cell>
          <cell r="AE230">
            <v>80.387255187789947</v>
          </cell>
          <cell r="AF230">
            <v>83.346462809144427</v>
          </cell>
          <cell r="AG230">
            <v>88.069378113045531</v>
          </cell>
          <cell r="AH230">
            <v>97.211509305502972</v>
          </cell>
        </row>
        <row r="231">
          <cell r="AD231">
            <v>78.383798891610013</v>
          </cell>
          <cell r="AE231">
            <v>80.452725211084953</v>
          </cell>
          <cell r="AF231">
            <v>83.410089752022458</v>
          </cell>
          <cell r="AG231">
            <v>88.139292024548126</v>
          </cell>
          <cell r="AH231">
            <v>97.268745865596571</v>
          </cell>
        </row>
        <row r="232">
          <cell r="AD232">
            <v>78.446316468310982</v>
          </cell>
          <cell r="AE232">
            <v>80.518195234379959</v>
          </cell>
          <cell r="AF232">
            <v>83.473716694900475</v>
          </cell>
          <cell r="AG232">
            <v>88.209205936050708</v>
          </cell>
          <cell r="AH232">
            <v>97.325982425690185</v>
          </cell>
        </row>
        <row r="233">
          <cell r="AD233">
            <v>78.508834045011952</v>
          </cell>
          <cell r="AE233">
            <v>80.583665257674966</v>
          </cell>
          <cell r="AF233">
            <v>83.537343637778505</v>
          </cell>
          <cell r="AG233">
            <v>88.279119847553304</v>
          </cell>
          <cell r="AH233">
            <v>97.383218985783799</v>
          </cell>
        </row>
        <row r="234">
          <cell r="AD234">
            <v>78.571351621712921</v>
          </cell>
          <cell r="AE234">
            <v>80.649135280969972</v>
          </cell>
          <cell r="AF234">
            <v>83.600970580656536</v>
          </cell>
          <cell r="AG234">
            <v>88.349033759055899</v>
          </cell>
          <cell r="AH234">
            <v>97.440455545877413</v>
          </cell>
        </row>
        <row r="235">
          <cell r="AD235">
            <v>78.633869198413905</v>
          </cell>
          <cell r="AE235">
            <v>80.714605304264978</v>
          </cell>
          <cell r="AF235">
            <v>83.664597523534553</v>
          </cell>
          <cell r="AG235">
            <v>88.418947670558495</v>
          </cell>
          <cell r="AH235">
            <v>97.497692105971026</v>
          </cell>
        </row>
        <row r="236">
          <cell r="AD236">
            <v>78.696386775114874</v>
          </cell>
          <cell r="AE236">
            <v>80.78007532755997</v>
          </cell>
          <cell r="AF236">
            <v>83.728224466412584</v>
          </cell>
          <cell r="AG236">
            <v>88.488861582061077</v>
          </cell>
          <cell r="AH236">
            <v>97.554928666064626</v>
          </cell>
        </row>
        <row r="237">
          <cell r="AD237">
            <v>78.758904351815843</v>
          </cell>
          <cell r="AE237">
            <v>80.845545350854977</v>
          </cell>
          <cell r="AF237">
            <v>83.791851409290615</v>
          </cell>
          <cell r="AG237">
            <v>88.558775493563672</v>
          </cell>
          <cell r="AH237">
            <v>97.61216522615824</v>
          </cell>
        </row>
        <row r="238">
          <cell r="AD238">
            <v>78.821421928516827</v>
          </cell>
          <cell r="AE238">
            <v>80.911015374149983</v>
          </cell>
          <cell r="AF238">
            <v>83.855478352168632</v>
          </cell>
          <cell r="AG238">
            <v>88.628689405066268</v>
          </cell>
          <cell r="AH238">
            <v>97.669401786251854</v>
          </cell>
        </row>
        <row r="239">
          <cell r="AD239">
            <v>78.883939505217796</v>
          </cell>
          <cell r="AE239">
            <v>80.976485397444989</v>
          </cell>
          <cell r="AF239">
            <v>83.919105295046663</v>
          </cell>
          <cell r="AG239">
            <v>88.698603316568864</v>
          </cell>
          <cell r="AH239">
            <v>97.726638346345467</v>
          </cell>
        </row>
        <row r="240">
          <cell r="AD240">
            <v>78.946457081918766</v>
          </cell>
          <cell r="AE240">
            <v>81.038163244467697</v>
          </cell>
          <cell r="AF240">
            <v>83.982732237924694</v>
          </cell>
          <cell r="AG240">
            <v>88.768517228071445</v>
          </cell>
          <cell r="AH240">
            <v>97.783874906439081</v>
          </cell>
        </row>
        <row r="241">
          <cell r="AD241">
            <v>79.008373652580005</v>
          </cell>
          <cell r="AE241">
            <v>81.097715704203424</v>
          </cell>
          <cell r="AF241">
            <v>84.043767921022209</v>
          </cell>
          <cell r="AG241">
            <v>88.838431139574041</v>
          </cell>
          <cell r="AH241">
            <v>97.841111466532681</v>
          </cell>
        </row>
        <row r="242">
          <cell r="AD242">
            <v>79.066704614192943</v>
          </cell>
          <cell r="AE242">
            <v>81.157268163939136</v>
          </cell>
          <cell r="AF242">
            <v>84.103838417578672</v>
          </cell>
          <cell r="AG242">
            <v>88.908345051076637</v>
          </cell>
          <cell r="AH242">
            <v>97.898348026626294</v>
          </cell>
        </row>
        <row r="243">
          <cell r="AD243">
            <v>79.125035575805882</v>
          </cell>
          <cell r="AE243">
            <v>81.216820623674849</v>
          </cell>
          <cell r="AF243">
            <v>84.163908914135135</v>
          </cell>
          <cell r="AG243">
            <v>88.978258962579233</v>
          </cell>
          <cell r="AH243">
            <v>97.955584586719908</v>
          </cell>
        </row>
        <row r="244">
          <cell r="AD244">
            <v>79.18336653741882</v>
          </cell>
          <cell r="AE244">
            <v>81.276373083410562</v>
          </cell>
          <cell r="AF244">
            <v>84.223979410691598</v>
          </cell>
          <cell r="AG244">
            <v>89.047272179270863</v>
          </cell>
          <cell r="AH244">
            <v>98.013314854852808</v>
          </cell>
        </row>
        <row r="245">
          <cell r="AD245">
            <v>79.241697499031773</v>
          </cell>
          <cell r="AE245">
            <v>81.335925543146274</v>
          </cell>
          <cell r="AF245">
            <v>84.284049907248061</v>
          </cell>
          <cell r="AG245">
            <v>89.11587890081428</v>
          </cell>
          <cell r="AH245">
            <v>98.072755441643167</v>
          </cell>
        </row>
        <row r="246">
          <cell r="AD246">
            <v>79.300028460644711</v>
          </cell>
          <cell r="AE246">
            <v>81.395478002882001</v>
          </cell>
          <cell r="AF246">
            <v>84.344120403804524</v>
          </cell>
          <cell r="AG246">
            <v>89.184485622357698</v>
          </cell>
          <cell r="AH246">
            <v>98.132196028433526</v>
          </cell>
        </row>
        <row r="247">
          <cell r="AD247">
            <v>79.358359422257649</v>
          </cell>
          <cell r="AE247">
            <v>81.455030462617714</v>
          </cell>
          <cell r="AF247">
            <v>84.404190900360987</v>
          </cell>
          <cell r="AG247">
            <v>89.253092343901116</v>
          </cell>
          <cell r="AH247">
            <v>98.191636615223871</v>
          </cell>
        </row>
        <row r="248">
          <cell r="AD248">
            <v>79.416690383870588</v>
          </cell>
          <cell r="AE248">
            <v>81.514582922353426</v>
          </cell>
          <cell r="AF248">
            <v>84.46426139691745</v>
          </cell>
          <cell r="AG248">
            <v>89.321699065444534</v>
          </cell>
          <cell r="AH248">
            <v>98.25107720201423</v>
          </cell>
        </row>
        <row r="249">
          <cell r="AD249">
            <v>79.475021345483526</v>
          </cell>
          <cell r="AE249">
            <v>81.574135382089139</v>
          </cell>
          <cell r="AF249">
            <v>84.524331893473914</v>
          </cell>
          <cell r="AG249">
            <v>89.390305786987952</v>
          </cell>
          <cell r="AH249">
            <v>98.310517788804589</v>
          </cell>
        </row>
        <row r="250">
          <cell r="AD250">
            <v>79.533352307096465</v>
          </cell>
          <cell r="AE250">
            <v>81.633687841824852</v>
          </cell>
          <cell r="AF250">
            <v>84.584402390030377</v>
          </cell>
          <cell r="AG250">
            <v>89.45891250853137</v>
          </cell>
          <cell r="AH250">
            <v>98.369958375594933</v>
          </cell>
        </row>
        <row r="251">
          <cell r="AD251">
            <v>79.591683268709417</v>
          </cell>
          <cell r="AE251">
            <v>81.693240301560579</v>
          </cell>
          <cell r="AF251">
            <v>84.64447288658684</v>
          </cell>
          <cell r="AG251">
            <v>89.527519230074788</v>
          </cell>
          <cell r="AH251">
            <v>98.429398962385292</v>
          </cell>
        </row>
        <row r="252">
          <cell r="AD252">
            <v>79.650014230322356</v>
          </cell>
          <cell r="AE252">
            <v>81.752792761296291</v>
          </cell>
          <cell r="AF252">
            <v>84.704543383143317</v>
          </cell>
          <cell r="AG252">
            <v>89.596125951618205</v>
          </cell>
          <cell r="AH252">
            <v>98.488839549175651</v>
          </cell>
        </row>
        <row r="253">
          <cell r="AD253">
            <v>79.708345191935294</v>
          </cell>
          <cell r="AE253">
            <v>81.812345221032004</v>
          </cell>
          <cell r="AF253">
            <v>84.76461387969978</v>
          </cell>
          <cell r="AG253">
            <v>89.664732673161623</v>
          </cell>
          <cell r="AH253">
            <v>98.548280135965996</v>
          </cell>
        </row>
        <row r="254">
          <cell r="AD254">
            <v>79.766676153548232</v>
          </cell>
          <cell r="AE254">
            <v>81.871897680767717</v>
          </cell>
          <cell r="AF254">
            <v>84.824684376256243</v>
          </cell>
          <cell r="AG254">
            <v>89.733339394705041</v>
          </cell>
          <cell r="AH254">
            <v>98.607720722756355</v>
          </cell>
        </row>
        <row r="255">
          <cell r="AD255">
            <v>79.825007115161171</v>
          </cell>
          <cell r="AE255">
            <v>81.931450140503429</v>
          </cell>
          <cell r="AF255">
            <v>84.884754872812707</v>
          </cell>
          <cell r="AG255">
            <v>89.801946116248459</v>
          </cell>
          <cell r="AH255">
            <v>98.667161309546714</v>
          </cell>
        </row>
        <row r="256">
          <cell r="AD256">
            <v>79.883338076774123</v>
          </cell>
          <cell r="AE256">
            <v>81.991002600239142</v>
          </cell>
          <cell r="AF256">
            <v>84.94482536936917</v>
          </cell>
          <cell r="AG256">
            <v>89.870552837791877</v>
          </cell>
          <cell r="AH256">
            <v>98.726601896337058</v>
          </cell>
        </row>
        <row r="257">
          <cell r="AD257">
            <v>79.941669038387062</v>
          </cell>
          <cell r="AE257">
            <v>82.046165327855846</v>
          </cell>
          <cell r="AF257">
            <v>85.004450307848032</v>
          </cell>
          <cell r="AG257">
            <v>89.939159559335295</v>
          </cell>
          <cell r="AH257">
            <v>98.786042483127417</v>
          </cell>
        </row>
        <row r="258">
          <cell r="AD258">
            <v>80</v>
          </cell>
          <cell r="AE258">
            <v>82.100546804797787</v>
          </cell>
          <cell r="AF258">
            <v>85.059053968634842</v>
          </cell>
          <cell r="AG258">
            <v>90.006385600230558</v>
          </cell>
          <cell r="AH258">
            <v>98.845483069917776</v>
          </cell>
        </row>
        <row r="259">
          <cell r="AD259">
            <v>80.054424711612938</v>
          </cell>
          <cell r="AE259">
            <v>82.154928281739714</v>
          </cell>
          <cell r="AF259">
            <v>85.113657629421638</v>
          </cell>
          <cell r="AG259">
            <v>90.062795496260307</v>
          </cell>
          <cell r="AH259">
            <v>98.904923656708121</v>
          </cell>
        </row>
        <row r="260">
          <cell r="AD260">
            <v>80.108849423225877</v>
          </cell>
          <cell r="AE260">
            <v>82.209309758681655</v>
          </cell>
          <cell r="AF260">
            <v>85.168261290208434</v>
          </cell>
          <cell r="AG260">
            <v>90.119205392290041</v>
          </cell>
          <cell r="AH260">
            <v>98.96436424349848</v>
          </cell>
        </row>
        <row r="261">
          <cell r="AD261">
            <v>80.163274134838829</v>
          </cell>
          <cell r="AE261">
            <v>82.263691235623583</v>
          </cell>
          <cell r="AF261">
            <v>85.222864950995231</v>
          </cell>
          <cell r="AG261">
            <v>90.175615288319776</v>
          </cell>
          <cell r="AH261">
            <v>99.023313221876677</v>
          </cell>
        </row>
        <row r="262">
          <cell r="AD262">
            <v>80.217698846451768</v>
          </cell>
          <cell r="AE262">
            <v>82.318072712565524</v>
          </cell>
          <cell r="AF262">
            <v>85.277468611782027</v>
          </cell>
          <cell r="AG262">
            <v>90.23202518434951</v>
          </cell>
          <cell r="AH262">
            <v>99.081526263999208</v>
          </cell>
        </row>
        <row r="263">
          <cell r="AD263">
            <v>80.272123558064706</v>
          </cell>
          <cell r="AE263">
            <v>82.372454189507465</v>
          </cell>
          <cell r="AF263">
            <v>85.332072272568837</v>
          </cell>
          <cell r="AG263">
            <v>90.288435080379244</v>
          </cell>
          <cell r="AH263">
            <v>99.139739306121726</v>
          </cell>
        </row>
        <row r="264">
          <cell r="AD264">
            <v>80.326548269677644</v>
          </cell>
          <cell r="AE264">
            <v>82.426835666449392</v>
          </cell>
          <cell r="AF264">
            <v>85.386675933355633</v>
          </cell>
          <cell r="AG264">
            <v>90.344844976408993</v>
          </cell>
          <cell r="AH264">
            <v>99.197952348244257</v>
          </cell>
        </row>
        <row r="265">
          <cell r="AD265">
            <v>80.380972981290597</v>
          </cell>
          <cell r="AE265">
            <v>82.481217143391333</v>
          </cell>
          <cell r="AF265">
            <v>85.441279594142429</v>
          </cell>
          <cell r="AG265">
            <v>90.401254872438727</v>
          </cell>
          <cell r="AH265">
            <v>99.256165390366789</v>
          </cell>
        </row>
        <row r="266">
          <cell r="AD266">
            <v>80.435397692903535</v>
          </cell>
          <cell r="AE266">
            <v>82.535598620333275</v>
          </cell>
          <cell r="AF266">
            <v>85.495883254929225</v>
          </cell>
          <cell r="AG266">
            <v>90.457664768468462</v>
          </cell>
          <cell r="AH266">
            <v>99.314378432489306</v>
          </cell>
        </row>
        <row r="267">
          <cell r="AD267">
            <v>80.489822404516474</v>
          </cell>
          <cell r="AE267">
            <v>82.589980097275202</v>
          </cell>
          <cell r="AF267">
            <v>85.550486915716021</v>
          </cell>
          <cell r="AG267">
            <v>90.514074664498196</v>
          </cell>
          <cell r="AH267">
            <v>99.372591474611838</v>
          </cell>
        </row>
        <row r="268">
          <cell r="AD268">
            <v>80.544247116129412</v>
          </cell>
          <cell r="AE268">
            <v>82.644361574217143</v>
          </cell>
          <cell r="AF268">
            <v>85.605090576502832</v>
          </cell>
          <cell r="AG268">
            <v>90.57048456052793</v>
          </cell>
          <cell r="AH268">
            <v>99.430804516734369</v>
          </cell>
        </row>
        <row r="269">
          <cell r="AD269">
            <v>80.598671827742351</v>
          </cell>
          <cell r="AE269">
            <v>82.698743051159084</v>
          </cell>
          <cell r="AF269">
            <v>85.659694237289628</v>
          </cell>
          <cell r="AG269">
            <v>90.626894456557665</v>
          </cell>
          <cell r="AH269">
            <v>99.489017558856887</v>
          </cell>
        </row>
        <row r="270">
          <cell r="AD270">
            <v>80.653096539355303</v>
          </cell>
          <cell r="AE270">
            <v>82.753124528101011</v>
          </cell>
          <cell r="AF270">
            <v>85.714297898076424</v>
          </cell>
          <cell r="AG270">
            <v>90.683304352587413</v>
          </cell>
          <cell r="AH270">
            <v>99.547230600979418</v>
          </cell>
        </row>
        <row r="271">
          <cell r="AD271">
            <v>80.707521250968242</v>
          </cell>
          <cell r="AE271">
            <v>82.807506005042953</v>
          </cell>
          <cell r="AF271">
            <v>85.76890155886322</v>
          </cell>
          <cell r="AG271">
            <v>90.739714248617148</v>
          </cell>
          <cell r="AH271">
            <v>99.605443643101935</v>
          </cell>
        </row>
        <row r="272">
          <cell r="AD272">
            <v>80.76194596258118</v>
          </cell>
          <cell r="AE272">
            <v>82.861887481984894</v>
          </cell>
          <cell r="AF272">
            <v>85.823505219650016</v>
          </cell>
          <cell r="AG272">
            <v>90.796124144646882</v>
          </cell>
          <cell r="AH272">
            <v>99.663656685224467</v>
          </cell>
        </row>
        <row r="273">
          <cell r="AD273">
            <v>80.816370674194118</v>
          </cell>
          <cell r="AE273">
            <v>82.916268958926821</v>
          </cell>
          <cell r="AF273">
            <v>85.878108880436827</v>
          </cell>
          <cell r="AG273">
            <v>90.852534040676616</v>
          </cell>
          <cell r="AH273">
            <v>99.721869727346999</v>
          </cell>
        </row>
        <row r="274">
          <cell r="AD274">
            <v>80.870795385807057</v>
          </cell>
          <cell r="AE274">
            <v>82.970650435868762</v>
          </cell>
          <cell r="AF274">
            <v>85.932712541223623</v>
          </cell>
          <cell r="AG274">
            <v>90.908943936706351</v>
          </cell>
          <cell r="AH274">
            <v>99.780082769469516</v>
          </cell>
        </row>
        <row r="275">
          <cell r="AD275">
            <v>80.925220097420009</v>
          </cell>
          <cell r="AE275">
            <v>83.023342162088809</v>
          </cell>
          <cell r="AF275">
            <v>85.987316202010419</v>
          </cell>
          <cell r="AG275">
            <v>90.965353832736099</v>
          </cell>
          <cell r="AH275">
            <v>99.838295811592047</v>
          </cell>
        </row>
        <row r="276">
          <cell r="AD276">
            <v>80.979644809032948</v>
          </cell>
          <cell r="AE276">
            <v>83.07405267945947</v>
          </cell>
          <cell r="AF276">
            <v>86.038061368689995</v>
          </cell>
          <cell r="AG276">
            <v>91.020352770869948</v>
          </cell>
          <cell r="AH276">
            <v>99.896508853714579</v>
          </cell>
        </row>
        <row r="277">
          <cell r="AD277">
            <v>81.031787986768464</v>
          </cell>
          <cell r="AE277">
            <v>83.124763196830131</v>
          </cell>
          <cell r="AF277">
            <v>86.087639061133402</v>
          </cell>
          <cell r="AG277">
            <v>91.073105573528181</v>
          </cell>
          <cell r="AH277">
            <v>99.954721895837096</v>
          </cell>
        </row>
        <row r="278">
          <cell r="AD278">
            <v>81.082568038258216</v>
          </cell>
          <cell r="AE278">
            <v>83.175473714200777</v>
          </cell>
          <cell r="AF278">
            <v>86.137216753576809</v>
          </cell>
          <cell r="AG278">
            <v>91.125858376186414</v>
          </cell>
          <cell r="AH278">
            <v>100.01191770041967</v>
          </cell>
        </row>
        <row r="279">
          <cell r="AD279">
            <v>81.133348089747955</v>
          </cell>
          <cell r="AE279">
            <v>83.226184231571438</v>
          </cell>
          <cell r="AF279">
            <v>86.186794446020215</v>
          </cell>
          <cell r="AG279">
            <v>91.178611178844633</v>
          </cell>
          <cell r="AH279">
            <v>100.06555271580974</v>
          </cell>
        </row>
        <row r="280">
          <cell r="AD280">
            <v>81.184128141237707</v>
          </cell>
          <cell r="AE280">
            <v>83.276894748942098</v>
          </cell>
          <cell r="AF280">
            <v>86.236372138463622</v>
          </cell>
          <cell r="AG280">
            <v>91.231363981502867</v>
          </cell>
          <cell r="AH280">
            <v>100.11918773119983</v>
          </cell>
        </row>
        <row r="281">
          <cell r="AD281">
            <v>81.23490819272746</v>
          </cell>
          <cell r="AE281">
            <v>83.327605266312744</v>
          </cell>
          <cell r="AF281">
            <v>86.285949830907029</v>
          </cell>
          <cell r="AG281">
            <v>91.2841167841611</v>
          </cell>
          <cell r="AH281">
            <v>100.1728227465899</v>
          </cell>
        </row>
        <row r="282">
          <cell r="AD282">
            <v>81.285688244217212</v>
          </cell>
          <cell r="AE282">
            <v>83.378315783683405</v>
          </cell>
          <cell r="AF282">
            <v>86.335527523350422</v>
          </cell>
          <cell r="AG282">
            <v>91.336869586819319</v>
          </cell>
          <cell r="AH282">
            <v>100.22645776197997</v>
          </cell>
        </row>
        <row r="283">
          <cell r="AD283">
            <v>81.336468295706965</v>
          </cell>
          <cell r="AE283">
            <v>83.429026301054066</v>
          </cell>
          <cell r="AF283">
            <v>86.385105215793828</v>
          </cell>
          <cell r="AG283">
            <v>91.389622389477552</v>
          </cell>
          <cell r="AH283">
            <v>100.28009277737006</v>
          </cell>
        </row>
        <row r="284">
          <cell r="AD284">
            <v>81.387248347196717</v>
          </cell>
          <cell r="AE284">
            <v>83.479736818424712</v>
          </cell>
          <cell r="AF284">
            <v>86.434682908237235</v>
          </cell>
          <cell r="AG284">
            <v>91.442375192135771</v>
          </cell>
          <cell r="AH284">
            <v>100.33372779276013</v>
          </cell>
        </row>
        <row r="285">
          <cell r="AD285">
            <v>81.43802839868647</v>
          </cell>
          <cell r="AE285">
            <v>83.530447335795373</v>
          </cell>
          <cell r="AF285">
            <v>86.484260600680642</v>
          </cell>
          <cell r="AG285">
            <v>91.495127994794004</v>
          </cell>
          <cell r="AH285">
            <v>100.3873628081502</v>
          </cell>
        </row>
        <row r="286">
          <cell r="AD286">
            <v>81.488808450176222</v>
          </cell>
          <cell r="AE286">
            <v>83.581157853166033</v>
          </cell>
          <cell r="AF286">
            <v>86.533838293124049</v>
          </cell>
          <cell r="AG286">
            <v>91.547880797452237</v>
          </cell>
          <cell r="AH286">
            <v>100.44099782354027</v>
          </cell>
        </row>
        <row r="287">
          <cell r="AD287">
            <v>81.539588501665975</v>
          </cell>
          <cell r="AE287">
            <v>83.631868370536679</v>
          </cell>
          <cell r="AF287">
            <v>86.583415985567456</v>
          </cell>
          <cell r="AG287">
            <v>91.600633600110456</v>
          </cell>
          <cell r="AH287">
            <v>100.49463283893036</v>
          </cell>
        </row>
        <row r="288">
          <cell r="AD288">
            <v>81.590368553155727</v>
          </cell>
          <cell r="AE288">
            <v>83.68257888790734</v>
          </cell>
          <cell r="AF288">
            <v>86.632993678010848</v>
          </cell>
          <cell r="AG288">
            <v>91.653386402768689</v>
          </cell>
          <cell r="AH288">
            <v>100.54826785432043</v>
          </cell>
        </row>
        <row r="289">
          <cell r="AD289">
            <v>81.64114860464548</v>
          </cell>
          <cell r="AE289">
            <v>83.733289405278001</v>
          </cell>
          <cell r="AF289">
            <v>86.682571370454255</v>
          </cell>
          <cell r="AG289">
            <v>91.706139205426922</v>
          </cell>
          <cell r="AH289">
            <v>100.6019028697105</v>
          </cell>
        </row>
        <row r="290">
          <cell r="AD290">
            <v>81.691928656135218</v>
          </cell>
          <cell r="AE290">
            <v>83.783999922648647</v>
          </cell>
          <cell r="AF290">
            <v>86.732149062897662</v>
          </cell>
          <cell r="AG290">
            <v>91.758892008085141</v>
          </cell>
          <cell r="AH290">
            <v>100.65553788510059</v>
          </cell>
        </row>
        <row r="291">
          <cell r="AD291">
            <v>81.742708707624971</v>
          </cell>
          <cell r="AE291">
            <v>83.834710440019307</v>
          </cell>
          <cell r="AF291">
            <v>86.781726755341069</v>
          </cell>
          <cell r="AG291">
            <v>91.811644810743374</v>
          </cell>
          <cell r="AH291">
            <v>100.70917290049066</v>
          </cell>
        </row>
        <row r="292">
          <cell r="AD292">
            <v>81.793488759114723</v>
          </cell>
          <cell r="AE292">
            <v>83.885420957389968</v>
          </cell>
          <cell r="AF292">
            <v>86.831304447784476</v>
          </cell>
          <cell r="AG292">
            <v>91.864397613401607</v>
          </cell>
          <cell r="AH292">
            <v>100.76280791588073</v>
          </cell>
        </row>
        <row r="293">
          <cell r="AD293">
            <v>81.844268810604476</v>
          </cell>
          <cell r="AE293">
            <v>83.936131474760614</v>
          </cell>
          <cell r="AF293">
            <v>86.880882140227882</v>
          </cell>
          <cell r="AG293">
            <v>91.917150416059826</v>
          </cell>
          <cell r="AH293">
            <v>100.8164429312708</v>
          </cell>
        </row>
        <row r="294">
          <cell r="AD294">
            <v>81.895048862094228</v>
          </cell>
          <cell r="AE294">
            <v>83.986841992131275</v>
          </cell>
          <cell r="AF294">
            <v>86.930459832671289</v>
          </cell>
          <cell r="AG294">
            <v>91.969903218718059</v>
          </cell>
          <cell r="AH294">
            <v>100.87007794666089</v>
          </cell>
        </row>
        <row r="295">
          <cell r="AD295">
            <v>81.945828913583981</v>
          </cell>
          <cell r="AE295">
            <v>84.036191564035917</v>
          </cell>
          <cell r="AF295">
            <v>86.980037525114682</v>
          </cell>
          <cell r="AG295">
            <v>92.021521414287719</v>
          </cell>
          <cell r="AH295">
            <v>100.92371296205096</v>
          </cell>
        </row>
        <row r="296">
          <cell r="AD296">
            <v>81.996608965073733</v>
          </cell>
          <cell r="AE296">
            <v>84.085064274836242</v>
          </cell>
          <cell r="AF296">
            <v>87.029133791498197</v>
          </cell>
          <cell r="AG296">
            <v>92.071632371634976</v>
          </cell>
          <cell r="AH296">
            <v>100.97734797744103</v>
          </cell>
        </row>
        <row r="297">
          <cell r="AD297">
            <v>82.044215515890215</v>
          </cell>
          <cell r="AE297">
            <v>84.133936985636566</v>
          </cell>
          <cell r="AF297">
            <v>87.077905547159801</v>
          </cell>
          <cell r="AG297">
            <v>92.121743328982234</v>
          </cell>
          <cell r="AH297">
            <v>101.02868392415382</v>
          </cell>
        </row>
        <row r="298">
          <cell r="AD298">
            <v>82.091594979242089</v>
          </cell>
          <cell r="AE298">
            <v>84.182809696436891</v>
          </cell>
          <cell r="AF298">
            <v>87.126677302821392</v>
          </cell>
          <cell r="AG298">
            <v>92.171854286329506</v>
          </cell>
          <cell r="AH298">
            <v>101.07833899530283</v>
          </cell>
        </row>
        <row r="299">
          <cell r="AD299">
            <v>82.138974442593963</v>
          </cell>
          <cell r="AE299">
            <v>84.23168240723723</v>
          </cell>
          <cell r="AF299">
            <v>87.175449058482982</v>
          </cell>
          <cell r="AG299">
            <v>92.221965243676763</v>
          </cell>
          <cell r="AH299">
            <v>101.12799406645185</v>
          </cell>
        </row>
        <row r="300">
          <cell r="AD300">
            <v>82.186353905945836</v>
          </cell>
          <cell r="AE300">
            <v>84.280555118037555</v>
          </cell>
          <cell r="AF300">
            <v>87.224220814144587</v>
          </cell>
          <cell r="AG300">
            <v>92.272076201024021</v>
          </cell>
          <cell r="AH300">
            <v>101.17764913760085</v>
          </cell>
        </row>
        <row r="301">
          <cell r="AD301">
            <v>82.23373336929771</v>
          </cell>
          <cell r="AE301">
            <v>84.329427828837879</v>
          </cell>
          <cell r="AF301">
            <v>87.272992569806178</v>
          </cell>
          <cell r="AG301">
            <v>92.322187158371293</v>
          </cell>
          <cell r="AH301">
            <v>101.22730420874987</v>
          </cell>
        </row>
        <row r="302">
          <cell r="AD302">
            <v>82.281112832649583</v>
          </cell>
          <cell r="AE302">
            <v>84.378300539638204</v>
          </cell>
          <cell r="AF302">
            <v>87.321764325467768</v>
          </cell>
          <cell r="AG302">
            <v>92.37229811571855</v>
          </cell>
          <cell r="AH302">
            <v>101.27695927989888</v>
          </cell>
        </row>
        <row r="303">
          <cell r="AD303">
            <v>82.328492296001457</v>
          </cell>
          <cell r="AE303">
            <v>84.427173250438543</v>
          </cell>
          <cell r="AF303">
            <v>87.370536081129359</v>
          </cell>
          <cell r="AG303">
            <v>92.422409073065808</v>
          </cell>
          <cell r="AH303">
            <v>101.32661435104789</v>
          </cell>
        </row>
        <row r="304">
          <cell r="AD304">
            <v>82.375871759353331</v>
          </cell>
          <cell r="AE304">
            <v>84.476045961238867</v>
          </cell>
          <cell r="AF304">
            <v>87.419307836790964</v>
          </cell>
          <cell r="AG304">
            <v>92.472520030413079</v>
          </cell>
          <cell r="AH304">
            <v>101.3762694221969</v>
          </cell>
        </row>
        <row r="305">
          <cell r="AD305">
            <v>82.423251222705204</v>
          </cell>
          <cell r="AE305">
            <v>84.524918672039192</v>
          </cell>
          <cell r="AF305">
            <v>87.468079592452554</v>
          </cell>
          <cell r="AG305">
            <v>92.522630987760337</v>
          </cell>
          <cell r="AH305">
            <v>101.42592449334592</v>
          </cell>
        </row>
        <row r="306">
          <cell r="AD306">
            <v>82.470630686057078</v>
          </cell>
          <cell r="AE306">
            <v>84.573791382839516</v>
          </cell>
          <cell r="AF306">
            <v>87.516851348114145</v>
          </cell>
          <cell r="AG306">
            <v>92.572741945107595</v>
          </cell>
          <cell r="AH306">
            <v>101.47557956449492</v>
          </cell>
        </row>
        <row r="307">
          <cell r="AD307">
            <v>82.518010149408951</v>
          </cell>
          <cell r="AE307">
            <v>84.622664093639855</v>
          </cell>
          <cell r="AF307">
            <v>87.565623103775735</v>
          </cell>
          <cell r="AG307">
            <v>92.622852902454852</v>
          </cell>
          <cell r="AH307">
            <v>101.52523463564394</v>
          </cell>
        </row>
        <row r="308">
          <cell r="AD308">
            <v>82.565389612760825</v>
          </cell>
          <cell r="AE308">
            <v>84.67153680444018</v>
          </cell>
          <cell r="AF308">
            <v>87.61439485943734</v>
          </cell>
          <cell r="AG308">
            <v>92.672963859802124</v>
          </cell>
          <cell r="AH308">
            <v>101.57488970679294</v>
          </cell>
        </row>
        <row r="309">
          <cell r="AD309">
            <v>82.612769076112698</v>
          </cell>
          <cell r="AE309">
            <v>84.720409515240505</v>
          </cell>
          <cell r="AF309">
            <v>87.66316661509893</v>
          </cell>
          <cell r="AG309">
            <v>92.723074817149381</v>
          </cell>
          <cell r="AH309">
            <v>101.62454477794196</v>
          </cell>
        </row>
        <row r="310">
          <cell r="AD310">
            <v>82.660148539464572</v>
          </cell>
          <cell r="AE310">
            <v>84.769282226040829</v>
          </cell>
          <cell r="AF310">
            <v>87.711938370760521</v>
          </cell>
          <cell r="AG310">
            <v>92.773185774496639</v>
          </cell>
          <cell r="AH310">
            <v>101.67419984909097</v>
          </cell>
        </row>
        <row r="311">
          <cell r="AD311">
            <v>82.707528002816446</v>
          </cell>
          <cell r="AE311">
            <v>84.818154936841154</v>
          </cell>
          <cell r="AF311">
            <v>87.760710126422126</v>
          </cell>
          <cell r="AG311">
            <v>92.823296731843911</v>
          </cell>
          <cell r="AH311">
            <v>101.72385492023999</v>
          </cell>
        </row>
        <row r="312">
          <cell r="AD312">
            <v>82.754907466168319</v>
          </cell>
          <cell r="AE312">
            <v>84.867027647641493</v>
          </cell>
          <cell r="AF312">
            <v>87.809481882083716</v>
          </cell>
          <cell r="AG312">
            <v>92.873407689191168</v>
          </cell>
          <cell r="AH312">
            <v>101.77350999138899</v>
          </cell>
        </row>
        <row r="313">
          <cell r="AD313">
            <v>82.802286929520193</v>
          </cell>
          <cell r="AE313">
            <v>84.915900358441817</v>
          </cell>
          <cell r="AF313">
            <v>87.858253637745307</v>
          </cell>
          <cell r="AG313">
            <v>92.923518646538426</v>
          </cell>
          <cell r="AH313">
            <v>101.82316506253801</v>
          </cell>
        </row>
        <row r="314">
          <cell r="AD314">
            <v>82.849666392872066</v>
          </cell>
          <cell r="AE314">
            <v>84.964773069242142</v>
          </cell>
          <cell r="AF314">
            <v>87.907025393406897</v>
          </cell>
          <cell r="AG314">
            <v>92.973629603885698</v>
          </cell>
          <cell r="AH314">
            <v>101.87282013368701</v>
          </cell>
        </row>
        <row r="315">
          <cell r="AD315">
            <v>82.89704585622394</v>
          </cell>
          <cell r="AE315">
            <v>85.012531647506819</v>
          </cell>
          <cell r="AF315">
            <v>87.955797149068502</v>
          </cell>
          <cell r="AG315">
            <v>93.022367647203353</v>
          </cell>
          <cell r="AH315">
            <v>101.92247520483603</v>
          </cell>
        </row>
        <row r="316">
          <cell r="AD316">
            <v>82.944425319575814</v>
          </cell>
          <cell r="AE316">
            <v>85.057414064088832</v>
          </cell>
          <cell r="AF316">
            <v>88.004756197276762</v>
          </cell>
          <cell r="AG316">
            <v>93.069580693431178</v>
          </cell>
          <cell r="AH316">
            <v>101.97213027598504</v>
          </cell>
        </row>
        <row r="317">
          <cell r="AD317">
            <v>82.991804782927687</v>
          </cell>
          <cell r="AE317">
            <v>85.10229648067083</v>
          </cell>
          <cell r="AF317">
            <v>88.05552724748766</v>
          </cell>
          <cell r="AG317">
            <v>93.116793739659002</v>
          </cell>
          <cell r="AH317">
            <v>102.01969836502204</v>
          </cell>
        </row>
        <row r="318">
          <cell r="AD318">
            <v>83.03656019452734</v>
          </cell>
          <cell r="AE318">
            <v>85.147178897252829</v>
          </cell>
          <cell r="AF318">
            <v>88.106298297698572</v>
          </cell>
          <cell r="AG318">
            <v>93.164006785886826</v>
          </cell>
          <cell r="AH318">
            <v>102.06459660376342</v>
          </cell>
        </row>
        <row r="319">
          <cell r="AD319">
            <v>83.080766796955942</v>
          </cell>
          <cell r="AE319">
            <v>85.192061313834827</v>
          </cell>
          <cell r="AF319">
            <v>88.15706934790947</v>
          </cell>
          <cell r="AG319">
            <v>93.211219832114651</v>
          </cell>
          <cell r="AH319">
            <v>102.1094948425048</v>
          </cell>
        </row>
        <row r="320">
          <cell r="AD320">
            <v>83.124973399384558</v>
          </cell>
          <cell r="AE320">
            <v>85.236943730416826</v>
          </cell>
          <cell r="AF320">
            <v>88.207840398120382</v>
          </cell>
          <cell r="AG320">
            <v>93.258432878342475</v>
          </cell>
          <cell r="AH320">
            <v>102.15439308124618</v>
          </cell>
        </row>
        <row r="321">
          <cell r="AD321">
            <v>83.16918000181316</v>
          </cell>
          <cell r="AE321">
            <v>85.281826146998839</v>
          </cell>
          <cell r="AF321">
            <v>88.258611448331294</v>
          </cell>
          <cell r="AG321">
            <v>93.3056459245703</v>
          </cell>
          <cell r="AH321">
            <v>102.19929131998755</v>
          </cell>
        </row>
        <row r="322">
          <cell r="AD322">
            <v>83.213386604241776</v>
          </cell>
          <cell r="AE322">
            <v>85.326708563580837</v>
          </cell>
          <cell r="AF322">
            <v>88.309382498542192</v>
          </cell>
          <cell r="AG322">
            <v>93.352858970798124</v>
          </cell>
          <cell r="AH322">
            <v>102.24418955872893</v>
          </cell>
        </row>
        <row r="323">
          <cell r="AD323">
            <v>83.257593206670379</v>
          </cell>
          <cell r="AE323">
            <v>85.371590980162836</v>
          </cell>
          <cell r="AF323">
            <v>88.360153548753104</v>
          </cell>
          <cell r="AG323">
            <v>93.400072017025948</v>
          </cell>
          <cell r="AH323">
            <v>102.28908779747032</v>
          </cell>
        </row>
        <row r="324">
          <cell r="AD324">
            <v>83.301799809098995</v>
          </cell>
          <cell r="AE324">
            <v>85.416473396744834</v>
          </cell>
          <cell r="AF324">
            <v>88.410924598964016</v>
          </cell>
          <cell r="AG324">
            <v>93.447285063253773</v>
          </cell>
          <cell r="AH324">
            <v>102.3339860362117</v>
          </cell>
        </row>
        <row r="325">
          <cell r="AD325">
            <v>83.346006411527597</v>
          </cell>
          <cell r="AE325">
            <v>85.461355813326847</v>
          </cell>
          <cell r="AF325">
            <v>88.461695649174914</v>
          </cell>
          <cell r="AG325">
            <v>93.494498109481597</v>
          </cell>
          <cell r="AH325">
            <v>102.37888427495307</v>
          </cell>
        </row>
        <row r="326">
          <cell r="AD326">
            <v>83.390213013956213</v>
          </cell>
          <cell r="AE326">
            <v>85.506238229908845</v>
          </cell>
          <cell r="AF326">
            <v>88.512466699385826</v>
          </cell>
          <cell r="AG326">
            <v>93.541711155709422</v>
          </cell>
          <cell r="AH326">
            <v>102.42378251369445</v>
          </cell>
        </row>
        <row r="327">
          <cell r="AD327">
            <v>83.434419616384815</v>
          </cell>
          <cell r="AE327">
            <v>85.551120646490844</v>
          </cell>
          <cell r="AF327">
            <v>88.563237749596723</v>
          </cell>
          <cell r="AG327">
            <v>93.588924201937246</v>
          </cell>
          <cell r="AH327">
            <v>102.46868075243583</v>
          </cell>
        </row>
        <row r="328">
          <cell r="AD328">
            <v>83.478626218813432</v>
          </cell>
          <cell r="AE328">
            <v>85.596003063072843</v>
          </cell>
          <cell r="AF328">
            <v>88.614008799807635</v>
          </cell>
          <cell r="AG328">
            <v>93.63613724816507</v>
          </cell>
          <cell r="AH328">
            <v>102.51357899117721</v>
          </cell>
        </row>
        <row r="329">
          <cell r="AD329">
            <v>83.522832821242034</v>
          </cell>
          <cell r="AE329">
            <v>85.640885479654855</v>
          </cell>
          <cell r="AF329">
            <v>88.664779850018547</v>
          </cell>
          <cell r="AG329">
            <v>93.683350294392895</v>
          </cell>
          <cell r="AH329">
            <v>102.55847722991859</v>
          </cell>
        </row>
        <row r="330">
          <cell r="AD330">
            <v>83.56703942367065</v>
          </cell>
          <cell r="AE330">
            <v>85.685767896236854</v>
          </cell>
          <cell r="AF330">
            <v>88.715550900229445</v>
          </cell>
          <cell r="AG330">
            <v>93.730563340620719</v>
          </cell>
          <cell r="AH330">
            <v>102.60337546865996</v>
          </cell>
        </row>
        <row r="331">
          <cell r="AD331">
            <v>83.611246026099252</v>
          </cell>
          <cell r="AE331">
            <v>85.730650312818852</v>
          </cell>
          <cell r="AF331">
            <v>88.766321950440357</v>
          </cell>
          <cell r="AG331">
            <v>93.777776386848544</v>
          </cell>
          <cell r="AH331">
            <v>102.64827370740134</v>
          </cell>
        </row>
        <row r="332">
          <cell r="AD332">
            <v>83.655452628527868</v>
          </cell>
          <cell r="AE332">
            <v>85.775532729400851</v>
          </cell>
          <cell r="AF332">
            <v>88.817093000651269</v>
          </cell>
          <cell r="AG332">
            <v>93.824989433076368</v>
          </cell>
          <cell r="AH332">
            <v>102.69317194614273</v>
          </cell>
        </row>
        <row r="333">
          <cell r="AD333">
            <v>83.69965923095647</v>
          </cell>
          <cell r="AE333">
            <v>85.820415145982849</v>
          </cell>
          <cell r="AF333">
            <v>88.867864050862167</v>
          </cell>
          <cell r="AG333">
            <v>93.872202479304192</v>
          </cell>
          <cell r="AH333">
            <v>102.73807018488411</v>
          </cell>
        </row>
        <row r="334">
          <cell r="AD334">
            <v>83.743865833385087</v>
          </cell>
          <cell r="AE334">
            <v>85.865297562564862</v>
          </cell>
          <cell r="AF334">
            <v>88.918635101073079</v>
          </cell>
          <cell r="AG334">
            <v>93.919415525532017</v>
          </cell>
          <cell r="AH334">
            <v>102.78296842362549</v>
          </cell>
        </row>
        <row r="335">
          <cell r="AD335">
            <v>83.788072435813689</v>
          </cell>
          <cell r="AE335">
            <v>85.910179979146861</v>
          </cell>
          <cell r="AF335">
            <v>88.969406151283977</v>
          </cell>
          <cell r="AG335">
            <v>93.966628571759841</v>
          </cell>
          <cell r="AH335">
            <v>102.82786666236686</v>
          </cell>
        </row>
        <row r="336">
          <cell r="AD336">
            <v>83.832279038242305</v>
          </cell>
          <cell r="AE336">
            <v>85.955062395728859</v>
          </cell>
          <cell r="AF336">
            <v>89.018466905731287</v>
          </cell>
          <cell r="AG336">
            <v>94.012923283729691</v>
          </cell>
          <cell r="AH336">
            <v>102.87276490110824</v>
          </cell>
        </row>
        <row r="337">
          <cell r="AD337">
            <v>83.876485640670907</v>
          </cell>
          <cell r="AE337">
            <v>85.999944812310858</v>
          </cell>
          <cell r="AF337">
            <v>89.064934410075779</v>
          </cell>
          <cell r="AG337">
            <v>94.057003939090123</v>
          </cell>
          <cell r="AH337">
            <v>102.91766313984962</v>
          </cell>
        </row>
        <row r="338">
          <cell r="AD338">
            <v>83.920692243099523</v>
          </cell>
          <cell r="AE338">
            <v>86.041129946887025</v>
          </cell>
          <cell r="AF338">
            <v>89.11140191442027</v>
          </cell>
          <cell r="AG338">
            <v>94.101084594450555</v>
          </cell>
          <cell r="AH338">
            <v>102.962561378591</v>
          </cell>
        </row>
        <row r="339">
          <cell r="AD339">
            <v>83.964898845528126</v>
          </cell>
          <cell r="AE339">
            <v>86.082310529666103</v>
          </cell>
          <cell r="AF339">
            <v>89.157869418764761</v>
          </cell>
          <cell r="AG339">
            <v>94.145165249810972</v>
          </cell>
          <cell r="AH339">
            <v>103.00673656424885</v>
          </cell>
        </row>
        <row r="340">
          <cell r="AD340">
            <v>84.008495683346354</v>
          </cell>
          <cell r="AE340">
            <v>86.12349111244518</v>
          </cell>
          <cell r="AF340">
            <v>89.204336923109267</v>
          </cell>
          <cell r="AG340">
            <v>94.189245905171404</v>
          </cell>
          <cell r="AH340">
            <v>103.04728286259964</v>
          </cell>
        </row>
        <row r="341">
          <cell r="AD341">
            <v>84.049741901856009</v>
          </cell>
          <cell r="AE341">
            <v>86.164671695224243</v>
          </cell>
          <cell r="AF341">
            <v>89.250804427453758</v>
          </cell>
          <cell r="AG341">
            <v>94.233326560531836</v>
          </cell>
          <cell r="AH341">
            <v>103.08782916095045</v>
          </cell>
        </row>
        <row r="342">
          <cell r="AD342">
            <v>84.090988120365651</v>
          </cell>
          <cell r="AE342">
            <v>86.20585227800332</v>
          </cell>
          <cell r="AF342">
            <v>89.29727193179825</v>
          </cell>
          <cell r="AG342">
            <v>94.277407215892268</v>
          </cell>
          <cell r="AH342">
            <v>103.12837545930124</v>
          </cell>
        </row>
        <row r="343">
          <cell r="AD343">
            <v>84.132234338875293</v>
          </cell>
          <cell r="AE343">
            <v>86.247032860782397</v>
          </cell>
          <cell r="AF343">
            <v>89.343739436142741</v>
          </cell>
          <cell r="AG343">
            <v>94.3214878712527</v>
          </cell>
          <cell r="AH343">
            <v>103.16892175765203</v>
          </cell>
        </row>
        <row r="344">
          <cell r="AD344">
            <v>84.173480557384934</v>
          </cell>
          <cell r="AE344">
            <v>86.288213443561474</v>
          </cell>
          <cell r="AF344">
            <v>89.390206940487232</v>
          </cell>
          <cell r="AG344">
            <v>94.365568526613131</v>
          </cell>
          <cell r="AH344">
            <v>103.20946805600283</v>
          </cell>
        </row>
        <row r="345">
          <cell r="AD345">
            <v>84.214726775894576</v>
          </cell>
          <cell r="AE345">
            <v>86.329394026340537</v>
          </cell>
          <cell r="AF345">
            <v>89.436674444831723</v>
          </cell>
          <cell r="AG345">
            <v>94.409649181973549</v>
          </cell>
          <cell r="AH345">
            <v>103.25001435435362</v>
          </cell>
        </row>
        <row r="346">
          <cell r="AD346">
            <v>84.255972994404218</v>
          </cell>
          <cell r="AE346">
            <v>86.370574609119615</v>
          </cell>
          <cell r="AF346">
            <v>89.483141949176215</v>
          </cell>
          <cell r="AG346">
            <v>94.453729837333981</v>
          </cell>
          <cell r="AH346">
            <v>103.29056065270443</v>
          </cell>
        </row>
        <row r="347">
          <cell r="AD347">
            <v>84.297219212913859</v>
          </cell>
          <cell r="AE347">
            <v>86.411755191898692</v>
          </cell>
          <cell r="AF347">
            <v>89.529609453520706</v>
          </cell>
          <cell r="AG347">
            <v>94.497810492694413</v>
          </cell>
          <cell r="AH347">
            <v>103.33110695105522</v>
          </cell>
        </row>
        <row r="348">
          <cell r="AD348">
            <v>84.338465431423501</v>
          </cell>
          <cell r="AE348">
            <v>86.452935774677769</v>
          </cell>
          <cell r="AF348">
            <v>89.576076957865197</v>
          </cell>
          <cell r="AG348">
            <v>94.541891148054845</v>
          </cell>
          <cell r="AH348">
            <v>103.37165324940601</v>
          </cell>
        </row>
        <row r="349">
          <cell r="AD349">
            <v>84.379711649933142</v>
          </cell>
          <cell r="AE349">
            <v>86.494116357456846</v>
          </cell>
          <cell r="AF349">
            <v>89.622544462209689</v>
          </cell>
          <cell r="AG349">
            <v>94.585971803415276</v>
          </cell>
          <cell r="AH349">
            <v>103.41219954775681</v>
          </cell>
        </row>
        <row r="350">
          <cell r="AD350">
            <v>84.420957868442784</v>
          </cell>
          <cell r="AE350">
            <v>86.535296940235909</v>
          </cell>
          <cell r="AF350">
            <v>89.66901196655418</v>
          </cell>
          <cell r="AG350">
            <v>94.630052458775694</v>
          </cell>
          <cell r="AH350">
            <v>103.4527458461076</v>
          </cell>
        </row>
        <row r="351">
          <cell r="AD351">
            <v>84.462204086952426</v>
          </cell>
          <cell r="AE351">
            <v>86.576477523014987</v>
          </cell>
          <cell r="AF351">
            <v>89.715479470898671</v>
          </cell>
          <cell r="AG351">
            <v>94.674133114136126</v>
          </cell>
          <cell r="AH351">
            <v>103.49329214445841</v>
          </cell>
        </row>
        <row r="352">
          <cell r="AD352">
            <v>84.503450305462081</v>
          </cell>
          <cell r="AE352">
            <v>86.617658105794064</v>
          </cell>
          <cell r="AF352">
            <v>89.761946975243163</v>
          </cell>
          <cell r="AG352">
            <v>94.718213769496558</v>
          </cell>
          <cell r="AH352">
            <v>103.5338384428092</v>
          </cell>
        </row>
        <row r="353">
          <cell r="AD353">
            <v>84.544696523971723</v>
          </cell>
          <cell r="AE353">
            <v>86.658838688573141</v>
          </cell>
          <cell r="AF353">
            <v>89.808414479587654</v>
          </cell>
          <cell r="AG353">
            <v>94.762294424856989</v>
          </cell>
          <cell r="AH353">
            <v>103.57438474115999</v>
          </cell>
        </row>
        <row r="354">
          <cell r="AD354">
            <v>84.585942742481365</v>
          </cell>
          <cell r="AE354">
            <v>86.700019271352204</v>
          </cell>
          <cell r="AF354">
            <v>89.854881983932145</v>
          </cell>
          <cell r="AG354">
            <v>94.806375080217421</v>
          </cell>
          <cell r="AH354">
            <v>103.61493103951079</v>
          </cell>
        </row>
        <row r="355">
          <cell r="AD355">
            <v>84.627188960991006</v>
          </cell>
          <cell r="AE355">
            <v>86.741199854131281</v>
          </cell>
          <cell r="AF355">
            <v>89.901349488276637</v>
          </cell>
          <cell r="AG355">
            <v>94.850455735577853</v>
          </cell>
          <cell r="AH355">
            <v>103.65547733786158</v>
          </cell>
        </row>
        <row r="356">
          <cell r="AD356">
            <v>84.668435179500648</v>
          </cell>
          <cell r="AE356">
            <v>86.782380436910358</v>
          </cell>
          <cell r="AF356">
            <v>89.947816992621142</v>
          </cell>
          <cell r="AG356">
            <v>94.894536390938271</v>
          </cell>
          <cell r="AH356">
            <v>103.69602363621237</v>
          </cell>
        </row>
        <row r="357">
          <cell r="AD357">
            <v>84.709681398010289</v>
          </cell>
          <cell r="AE357">
            <v>86.823561019689436</v>
          </cell>
          <cell r="AF357">
            <v>89.994284496965633</v>
          </cell>
          <cell r="AG357">
            <v>94.938617046298702</v>
          </cell>
          <cell r="AH357">
            <v>103.73656993456318</v>
          </cell>
        </row>
        <row r="358">
          <cell r="AD358">
            <v>84.750927616519931</v>
          </cell>
          <cell r="AE358">
            <v>86.864741602468499</v>
          </cell>
          <cell r="AF358">
            <v>90.036066635925749</v>
          </cell>
          <cell r="AG358">
            <v>94.982697701659134</v>
          </cell>
          <cell r="AH358">
            <v>103.77711623291397</v>
          </cell>
        </row>
        <row r="359">
          <cell r="AD359">
            <v>84.792173835029573</v>
          </cell>
          <cell r="AE359">
            <v>86.905922185247576</v>
          </cell>
          <cell r="AF359">
            <v>90.077191648383845</v>
          </cell>
          <cell r="AG359">
            <v>95.024001308619916</v>
          </cell>
          <cell r="AH359">
            <v>103.81766253126477</v>
          </cell>
        </row>
        <row r="360">
          <cell r="AD360">
            <v>84.833420053539214</v>
          </cell>
          <cell r="AE360">
            <v>86.947102768026653</v>
          </cell>
          <cell r="AF360">
            <v>90.118316660841927</v>
          </cell>
          <cell r="AG360">
            <v>95.063510581451752</v>
          </cell>
          <cell r="AH360">
            <v>103.85820882961556</v>
          </cell>
        </row>
        <row r="361">
          <cell r="AD361">
            <v>84.874666272048856</v>
          </cell>
          <cell r="AE361">
            <v>86.98828335080573</v>
          </cell>
          <cell r="AF361">
            <v>90.159441673300023</v>
          </cell>
          <cell r="AG361">
            <v>95.103019854283588</v>
          </cell>
          <cell r="AH361">
            <v>103.89875512796635</v>
          </cell>
        </row>
        <row r="362">
          <cell r="AD362">
            <v>84.915912490558497</v>
          </cell>
          <cell r="AE362">
            <v>87.027010646912942</v>
          </cell>
          <cell r="AF362">
            <v>90.200566685758119</v>
          </cell>
          <cell r="AG362">
            <v>95.142529127115409</v>
          </cell>
          <cell r="AH362">
            <v>103.93930142631716</v>
          </cell>
        </row>
        <row r="363">
          <cell r="AD363">
            <v>84.957158709068153</v>
          </cell>
          <cell r="AE363">
            <v>87.064762367263285</v>
          </cell>
          <cell r="AF363">
            <v>90.241691698216215</v>
          </cell>
          <cell r="AG363">
            <v>95.182038399947245</v>
          </cell>
          <cell r="AH363">
            <v>103.97984772466795</v>
          </cell>
        </row>
      </sheetData>
      <sheetData sheetId="2"/>
      <sheetData sheetId="3"/>
      <sheetData sheetId="4"/>
      <sheetData sheetId="5"/>
      <sheetData sheetId="6"/>
      <sheetData sheetId="7"/>
      <sheetData sheetId="8">
        <row r="6">
          <cell r="S6">
            <v>9.6732668385766385E-3</v>
          </cell>
          <cell r="T6">
            <v>9.7044553354850797E-3</v>
          </cell>
          <cell r="U6">
            <v>9.6857833788171147E-3</v>
          </cell>
          <cell r="V6">
            <v>9.7044553354850797E-3</v>
          </cell>
          <cell r="W6">
            <v>9.6954091416570996E-3</v>
          </cell>
          <cell r="BI6">
            <v>1.5</v>
          </cell>
          <cell r="BJ6">
            <v>1.5</v>
          </cell>
          <cell r="BK6">
            <v>1.5</v>
          </cell>
          <cell r="BL6">
            <v>1.5</v>
          </cell>
          <cell r="BM6">
            <v>1.5</v>
          </cell>
        </row>
        <row r="7">
          <cell r="S7">
            <v>4.6775773805371821E-3</v>
          </cell>
          <cell r="T7">
            <v>4.708822667921244E-3</v>
          </cell>
          <cell r="U7">
            <v>4.6897187650173618E-3</v>
          </cell>
          <cell r="V7">
            <v>4.708822667921244E-3</v>
          </cell>
          <cell r="W7">
            <v>4.6992795776482224E-3</v>
          </cell>
          <cell r="BI7">
            <v>1.0344827586206897</v>
          </cell>
          <cell r="BJ7">
            <v>1.0344827586206897</v>
          </cell>
          <cell r="BK7">
            <v>1.0344827586206897</v>
          </cell>
          <cell r="BL7">
            <v>1.0344827586206897</v>
          </cell>
          <cell r="BM7">
            <v>1.0344827586206897</v>
          </cell>
        </row>
        <row r="8">
          <cell r="S8">
            <v>3.015129898288102E-3</v>
          </cell>
          <cell r="T8">
            <v>3.0464372842374269E-3</v>
          </cell>
          <cell r="U8">
            <v>3.0269557759414032E-3</v>
          </cell>
          <cell r="V8">
            <v>3.0464372842374269E-3</v>
          </cell>
          <cell r="W8">
            <v>3.0365634688315117E-3</v>
          </cell>
          <cell r="BI8">
            <v>0.79270709472849787</v>
          </cell>
          <cell r="BJ8">
            <v>0.79270709472849787</v>
          </cell>
          <cell r="BK8">
            <v>0.79270709472849787</v>
          </cell>
          <cell r="BL8">
            <v>0.79270709472849787</v>
          </cell>
          <cell r="BM8">
            <v>0.79270709472849787</v>
          </cell>
        </row>
        <row r="9">
          <cell r="S9">
            <v>2.1859267517496178E-3</v>
          </cell>
          <cell r="T9">
            <v>2.2173010917928937E-3</v>
          </cell>
          <cell r="U9">
            <v>2.1975425053351668E-3</v>
          </cell>
          <cell r="V9">
            <v>2.2173010917928937E-3</v>
          </cell>
          <cell r="W9">
            <v>2.2071412318125376E-3</v>
          </cell>
          <cell r="BI9">
            <v>0.67493154085014717</v>
          </cell>
          <cell r="BJ9">
            <v>0.67493154085014717</v>
          </cell>
          <cell r="BK9">
            <v>0.67493154085014717</v>
          </cell>
          <cell r="BL9">
            <v>0.67493154085014717</v>
          </cell>
          <cell r="BM9">
            <v>0.67493154085014717</v>
          </cell>
        </row>
        <row r="10">
          <cell r="S10">
            <v>1.6899702893359695E-3</v>
          </cell>
          <cell r="T10">
            <v>1.7214159528501157E-3</v>
          </cell>
          <cell r="U10">
            <v>1.7015588085391991E-3</v>
          </cell>
          <cell r="V10">
            <v>1.7214159528501157E-3</v>
          </cell>
          <cell r="W10">
            <v>1.7111540004076562E-3</v>
          </cell>
          <cell r="BI10">
            <v>0.58689699204360635</v>
          </cell>
          <cell r="BJ10">
            <v>0.58689699204360635</v>
          </cell>
          <cell r="BK10">
            <v>0.58689699204360635</v>
          </cell>
          <cell r="BL10">
            <v>0.58689699204360635</v>
          </cell>
          <cell r="BM10">
            <v>0.58689699204360635</v>
          </cell>
        </row>
        <row r="11">
          <cell r="S11">
            <v>1.5903072283805358E-3</v>
          </cell>
          <cell r="T11">
            <v>1.6271497624894906E-3</v>
          </cell>
          <cell r="U11">
            <v>1.6037925989456903E-3</v>
          </cell>
          <cell r="V11">
            <v>1.6271497624894906E-3</v>
          </cell>
          <cell r="W11">
            <v>1.6149138531476289E-3</v>
          </cell>
          <cell r="BI11">
            <v>0.52168621514987223</v>
          </cell>
          <cell r="BJ11">
            <v>0.52168621514987223</v>
          </cell>
          <cell r="BK11">
            <v>0.52168621514987223</v>
          </cell>
          <cell r="BL11">
            <v>0.52168621514987223</v>
          </cell>
          <cell r="BM11">
            <v>0.52168621514987223</v>
          </cell>
        </row>
        <row r="12">
          <cell r="S12">
            <v>1.497084948616213E-3</v>
          </cell>
          <cell r="T12">
            <v>1.5390840113357984E-3</v>
          </cell>
          <cell r="U12">
            <v>1.5122392244834115E-3</v>
          </cell>
          <cell r="V12">
            <v>1.5390840113357984E-3</v>
          </cell>
          <cell r="W12">
            <v>1.5251376359014465E-3</v>
          </cell>
          <cell r="BI12">
            <v>0.47426019559079291</v>
          </cell>
          <cell r="BJ12">
            <v>0.47426019559079291</v>
          </cell>
          <cell r="BK12">
            <v>0.47426019559079291</v>
          </cell>
          <cell r="BL12">
            <v>0.47426019559079291</v>
          </cell>
          <cell r="BM12">
            <v>0.47426019559079291</v>
          </cell>
        </row>
        <row r="13">
          <cell r="S13">
            <v>1.4097842674038765E-3</v>
          </cell>
          <cell r="T13">
            <v>1.4567182612343582E-3</v>
          </cell>
          <cell r="U13">
            <v>1.4269886317961099E-3</v>
          </cell>
          <cell r="V13">
            <v>1.4567182612343582E-3</v>
          </cell>
          <cell r="W13">
            <v>1.4412653831691376E-3</v>
          </cell>
          <cell r="BI13">
            <v>0.44117227496817951</v>
          </cell>
          <cell r="BJ13">
            <v>0.44117227496817951</v>
          </cell>
          <cell r="BK13">
            <v>0.44117227496817951</v>
          </cell>
          <cell r="BL13">
            <v>0.44117227496817951</v>
          </cell>
          <cell r="BM13">
            <v>0.44117227496817951</v>
          </cell>
        </row>
        <row r="14">
          <cell r="S14">
            <v>1.3279377287118554E-3</v>
          </cell>
          <cell r="T14">
            <v>1.3796014957894937E-3</v>
          </cell>
          <cell r="U14">
            <v>1.3466982908819172E-3</v>
          </cell>
          <cell r="V14">
            <v>1.3796014957894937E-3</v>
          </cell>
          <cell r="W14">
            <v>1.3622997720681806E-3</v>
          </cell>
          <cell r="BI14">
            <v>0.42016407139826617</v>
          </cell>
          <cell r="BJ14">
            <v>0.42016407139826617</v>
          </cell>
          <cell r="BK14">
            <v>0.42016407139826617</v>
          </cell>
          <cell r="BL14">
            <v>0.42016407139826617</v>
          </cell>
          <cell r="BM14">
            <v>0.42016407139826617</v>
          </cell>
        </row>
        <row r="15">
          <cell r="S15">
            <v>1.2511235215741739E-3</v>
          </cell>
          <cell r="T15">
            <v>1.3073262717912665E-3</v>
          </cell>
          <cell r="U15">
            <v>1.271202550262521E-3</v>
          </cell>
          <cell r="V15">
            <v>1.3073262717912665E-3</v>
          </cell>
          <cell r="W15">
            <v>1.2880567547586784E-3</v>
          </cell>
          <cell r="BI15">
            <v>0.40015625847453917</v>
          </cell>
          <cell r="BJ15">
            <v>0.40015625847453917</v>
          </cell>
          <cell r="BK15">
            <v>0.40015625847453917</v>
          </cell>
          <cell r="BL15">
            <v>0.40015625847453917</v>
          </cell>
          <cell r="BM15">
            <v>0.40015625847453917</v>
          </cell>
        </row>
        <row r="16">
          <cell r="S16">
            <v>1.1871652582797882E-3</v>
          </cell>
          <cell r="T16">
            <v>1.2442910770937184E-3</v>
          </cell>
          <cell r="U16">
            <v>1.2048375570713186E-3</v>
          </cell>
          <cell r="V16">
            <v>1.2442910770937184E-3</v>
          </cell>
          <cell r="W16">
            <v>1.223015886207397E-3</v>
          </cell>
          <cell r="BI16">
            <v>0.38110119854718011</v>
          </cell>
          <cell r="BJ16">
            <v>0.38110119854718011</v>
          </cell>
          <cell r="BK16">
            <v>0.38110119854718011</v>
          </cell>
          <cell r="BL16">
            <v>0.38110119854718011</v>
          </cell>
          <cell r="BM16">
            <v>0.38110119854718011</v>
          </cell>
        </row>
        <row r="17">
          <cell r="S17">
            <v>1.126657866498979E-3</v>
          </cell>
          <cell r="T17">
            <v>1.1847333838942038E-3</v>
          </cell>
          <cell r="U17">
            <v>1.1420952279713988E-3</v>
          </cell>
          <cell r="V17">
            <v>1.1847333838942038E-3</v>
          </cell>
          <cell r="W17">
            <v>1.1614802891921692E-3</v>
          </cell>
          <cell r="BI17">
            <v>0.36295352242588586</v>
          </cell>
          <cell r="BJ17">
            <v>0.36295352242588586</v>
          </cell>
          <cell r="BK17">
            <v>0.36295352242588586</v>
          </cell>
          <cell r="BL17">
            <v>0.36295352242588586</v>
          </cell>
          <cell r="BM17">
            <v>0.36295352242588586</v>
          </cell>
        </row>
        <row r="18">
          <cell r="S18">
            <v>1.0693772159959182E-3</v>
          </cell>
          <cell r="T18">
            <v>1.1284281241636077E-3</v>
          </cell>
          <cell r="U18">
            <v>1.0825001544530152E-3</v>
          </cell>
          <cell r="V18">
            <v>1.1284281241636077E-3</v>
          </cell>
          <cell r="W18">
            <v>1.1031386530441108E-3</v>
          </cell>
          <cell r="BI18">
            <v>0.34567002135798647</v>
          </cell>
          <cell r="BJ18">
            <v>0.34567002135798647</v>
          </cell>
          <cell r="BK18">
            <v>0.34567002135798647</v>
          </cell>
          <cell r="BL18">
            <v>0.34567002135798647</v>
          </cell>
          <cell r="BM18">
            <v>0.34567002135798647</v>
          </cell>
        </row>
        <row r="19">
          <cell r="S19">
            <v>1.0151165505082964E-3</v>
          </cell>
          <cell r="T19">
            <v>1.0751675233337296E-3</v>
          </cell>
          <cell r="U19">
            <v>1.0263322171715258E-3</v>
          </cell>
          <cell r="V19">
            <v>1.0751675233337296E-3</v>
          </cell>
          <cell r="W19">
            <v>1.0482967163323554E-3</v>
          </cell>
          <cell r="BI19">
            <v>0.32920954415046327</v>
          </cell>
          <cell r="BJ19">
            <v>0.32920954415046327</v>
          </cell>
          <cell r="BK19">
            <v>0.32920954415046327</v>
          </cell>
          <cell r="BL19">
            <v>0.32920954415046327</v>
          </cell>
          <cell r="BM19">
            <v>0.32920954415046327</v>
          </cell>
        </row>
        <row r="20">
          <cell r="S20">
            <v>9.6368492850455744E-4</v>
          </cell>
          <cell r="T20">
            <v>1.0247595293921355E-3</v>
          </cell>
          <cell r="U20">
            <v>9.7291795631339187E-4</v>
          </cell>
          <cell r="V20">
            <v>1.0247595293921355E-3</v>
          </cell>
          <cell r="W20">
            <v>9.9600933137061385E-4</v>
          </cell>
          <cell r="BI20">
            <v>0.31353289919091742</v>
          </cell>
          <cell r="BJ20">
            <v>0.31353289919091742</v>
          </cell>
          <cell r="BK20">
            <v>0.31353289919091742</v>
          </cell>
          <cell r="BL20">
            <v>0.31353289919091742</v>
          </cell>
          <cell r="BM20">
            <v>0.31353289919091742</v>
          </cell>
        </row>
        <row r="21">
          <cell r="S21">
            <v>9.1520571349658071E-4</v>
          </cell>
          <cell r="T21">
            <v>9.7702640811495912E-4</v>
          </cell>
          <cell r="U21">
            <v>9.2229465110960779E-4</v>
          </cell>
          <cell r="V21">
            <v>9.7702640811495912E-4</v>
          </cell>
          <cell r="W21">
            <v>9.4621783951195687E-4</v>
          </cell>
          <cell r="BI21">
            <v>0.29860276113420703</v>
          </cell>
          <cell r="BJ21">
            <v>0.29860276113420703</v>
          </cell>
          <cell r="BK21">
            <v>0.29860276113420703</v>
          </cell>
          <cell r="BL21">
            <v>0.29860276113420703</v>
          </cell>
          <cell r="BM21">
            <v>0.29860276113420703</v>
          </cell>
        </row>
        <row r="22">
          <cell r="S22">
            <v>8.4720751901632991E-4</v>
          </cell>
          <cell r="T22">
            <v>9.3180348436386091E-4</v>
          </cell>
          <cell r="U22">
            <v>8.7455526352569438E-4</v>
          </cell>
          <cell r="V22">
            <v>9.3180348436386091E-4</v>
          </cell>
          <cell r="W22">
            <v>8.9962936443394894E-4</v>
          </cell>
          <cell r="BI22">
            <v>0.28438358203257813</v>
          </cell>
          <cell r="BJ22">
            <v>0.28438358203257813</v>
          </cell>
          <cell r="BK22">
            <v>0.28438358203257813</v>
          </cell>
          <cell r="BL22">
            <v>0.28438358203257813</v>
          </cell>
          <cell r="BM22">
            <v>0.28438358203257813</v>
          </cell>
        </row>
        <row r="23">
          <cell r="S23">
            <v>7.8271891405428133E-4</v>
          </cell>
          <cell r="T23">
            <v>8.7585035466622538E-4</v>
          </cell>
          <cell r="U23">
            <v>8.2922774761164369E-4</v>
          </cell>
          <cell r="V23">
            <v>8.8893801209591642E-4</v>
          </cell>
          <cell r="W23">
            <v>8.5496986002816665E-4</v>
          </cell>
          <cell r="BI23">
            <v>0.27084150669769347</v>
          </cell>
          <cell r="BJ23">
            <v>0.27084150669769347</v>
          </cell>
          <cell r="BK23">
            <v>0.27084150669769347</v>
          </cell>
          <cell r="BL23">
            <v>0.27084150669769347</v>
          </cell>
          <cell r="BM23">
            <v>0.27084150669769347</v>
          </cell>
        </row>
        <row r="24">
          <cell r="I24">
            <v>0.1</v>
          </cell>
          <cell r="S24">
            <v>6.0840126655536215E-4</v>
          </cell>
          <cell r="T24">
            <v>6.6848218104620209E-4</v>
          </cell>
          <cell r="U24">
            <v>6.4668150131951289E-4</v>
          </cell>
          <cell r="V24">
            <v>6.8066994534103349E-4</v>
          </cell>
          <cell r="W24">
            <v>6.5557777291674955E-4</v>
          </cell>
          <cell r="BI24">
            <v>0.25794429209304137</v>
          </cell>
          <cell r="BJ24">
            <v>0.25794429209304137</v>
          </cell>
          <cell r="BK24">
            <v>0.25794429209304137</v>
          </cell>
          <cell r="BL24">
            <v>0.25794429209304137</v>
          </cell>
          <cell r="BM24">
            <v>0.25794429209304137</v>
          </cell>
        </row>
        <row r="25">
          <cell r="S25">
            <v>5.6433333592402642E-4</v>
          </cell>
          <cell r="T25">
            <v>6.2326177141616462E-4</v>
          </cell>
          <cell r="U25">
            <v>6.0841416811809393E-4</v>
          </cell>
          <cell r="V25">
            <v>6.5015092984110684E-4</v>
          </cell>
          <cell r="W25">
            <v>6.2373521961477758E-4</v>
          </cell>
          <cell r="BI25">
            <v>0.24566123056480127</v>
          </cell>
          <cell r="BJ25">
            <v>0.24566123056480127</v>
          </cell>
          <cell r="BK25">
            <v>0.24566123056480127</v>
          </cell>
          <cell r="BL25">
            <v>0.24566123056480127</v>
          </cell>
          <cell r="BM25">
            <v>0.24566123056480127</v>
          </cell>
        </row>
        <row r="26">
          <cell r="S26">
            <v>5.2921350362294733E-4</v>
          </cell>
          <cell r="T26">
            <v>5.8052999226613437E-4</v>
          </cell>
          <cell r="U26">
            <v>5.6602410048079289E-4</v>
          </cell>
          <cell r="V26">
            <v>6.2119741808982956E-4</v>
          </cell>
          <cell r="W26">
            <v>5.9324184108276203E-4</v>
          </cell>
          <cell r="BI26">
            <v>0.23396307672838215</v>
          </cell>
          <cell r="BJ26">
            <v>0.23396307672838215</v>
          </cell>
          <cell r="BK26">
            <v>0.23396307672838215</v>
          </cell>
          <cell r="BL26">
            <v>0.23396307672838215</v>
          </cell>
          <cell r="BM26">
            <v>0.23396307672838215</v>
          </cell>
        </row>
        <row r="27">
          <cell r="S27">
            <v>5.0370518179577235E-4</v>
          </cell>
          <cell r="T27">
            <v>5.3990679392062883E-4</v>
          </cell>
          <cell r="U27">
            <v>5.2599103377277132E-4</v>
          </cell>
          <cell r="V27">
            <v>5.9366659744627872E-4</v>
          </cell>
          <cell r="W27">
            <v>5.6426921562605114E-4</v>
          </cell>
          <cell r="BI27">
            <v>0.22282197783655441</v>
          </cell>
          <cell r="BJ27">
            <v>0.22282197783655441</v>
          </cell>
          <cell r="BK27">
            <v>0.22282197783655441</v>
          </cell>
          <cell r="BL27">
            <v>0.22282197783655441</v>
          </cell>
          <cell r="BM27">
            <v>0.22282197783655441</v>
          </cell>
        </row>
        <row r="28">
          <cell r="S28">
            <v>4.369224849872934E-4</v>
          </cell>
          <cell r="T28">
            <v>4.6511160101858E-4</v>
          </cell>
          <cell r="U28">
            <v>4.4367401009542945E-4</v>
          </cell>
          <cell r="V28">
            <v>5.0207469960432806E-4</v>
          </cell>
          <cell r="W28">
            <v>4.7819646706975734E-4</v>
          </cell>
          <cell r="BI28">
            <v>0.21221140746338515</v>
          </cell>
          <cell r="BJ28">
            <v>0.21221140746338515</v>
          </cell>
          <cell r="BK28">
            <v>0.21221140746338515</v>
          </cell>
          <cell r="BL28">
            <v>0.21221140746338515</v>
          </cell>
          <cell r="BM28">
            <v>0.21221140746338515</v>
          </cell>
        </row>
        <row r="29">
          <cell r="S29">
            <v>4.1308867504907744E-4</v>
          </cell>
          <cell r="T29">
            <v>4.4140719327585571E-4</v>
          </cell>
          <cell r="U29">
            <v>4.1038062447794647E-4</v>
          </cell>
          <cell r="V29">
            <v>4.6784644911367356E-4</v>
          </cell>
          <cell r="W29">
            <v>4.5184688525520236E-4</v>
          </cell>
          <cell r="BI29">
            <v>0.20210610234608109</v>
          </cell>
          <cell r="BJ29">
            <v>0.20210610234608109</v>
          </cell>
          <cell r="BK29">
            <v>0.20210610234608109</v>
          </cell>
          <cell r="BL29">
            <v>0.20210610234608109</v>
          </cell>
          <cell r="BM29">
            <v>0.20210610234608109</v>
          </cell>
        </row>
        <row r="30">
          <cell r="S30">
            <v>3.9064737672233235E-4</v>
          </cell>
          <cell r="T30">
            <v>4.191275452059212E-4</v>
          </cell>
          <cell r="U30">
            <v>3.8533510649904097E-4</v>
          </cell>
          <cell r="V30">
            <v>4.3593309045313451E-4</v>
          </cell>
          <cell r="W30">
            <v>4.2717602420716045E-4</v>
          </cell>
          <cell r="BI30">
            <v>0.19248200223436293</v>
          </cell>
          <cell r="BJ30">
            <v>0.19248200223436293</v>
          </cell>
          <cell r="BK30">
            <v>0.19248200223436293</v>
          </cell>
          <cell r="BL30">
            <v>0.19248200223436293</v>
          </cell>
          <cell r="BM30">
            <v>0.19248200223436293</v>
          </cell>
        </row>
        <row r="31">
          <cell r="S31">
            <v>3.695105536114969E-4</v>
          </cell>
          <cell r="T31">
            <v>3.9816119045320373E-4</v>
          </cell>
          <cell r="U31">
            <v>3.6461484014404334E-4</v>
          </cell>
          <cell r="V31">
            <v>4.0616645745309809E-4</v>
          </cell>
          <cell r="W31">
            <v>4.0394638838384719E-4</v>
          </cell>
          <cell r="BI31">
            <v>0.18331619260415519</v>
          </cell>
          <cell r="BJ31">
            <v>0.18331619260415519</v>
          </cell>
          <cell r="BK31">
            <v>0.18331619260415519</v>
          </cell>
          <cell r="BL31">
            <v>0.18331619260415519</v>
          </cell>
          <cell r="BM31">
            <v>0.18331619260415519</v>
          </cell>
        </row>
        <row r="32">
          <cell r="S32">
            <v>3.4957735210999004E-4</v>
          </cell>
          <cell r="T32">
            <v>3.7842200505926415E-4</v>
          </cell>
          <cell r="U32">
            <v>3.4507692633725309E-4</v>
          </cell>
          <cell r="V32">
            <v>3.7821482807673032E-4</v>
          </cell>
          <cell r="W32">
            <v>3.8203981301714756E-4</v>
          </cell>
          <cell r="BI32">
            <v>0.17458685009919539</v>
          </cell>
          <cell r="BJ32">
            <v>0.17458685009919539</v>
          </cell>
          <cell r="BK32">
            <v>0.17458685009919539</v>
          </cell>
          <cell r="BL32">
            <v>0.17458685009919539</v>
          </cell>
          <cell r="BM32">
            <v>0.17458685009919539</v>
          </cell>
        </row>
        <row r="33">
          <cell r="S33">
            <v>3.3076677369466489E-4</v>
          </cell>
          <cell r="T33">
            <v>3.5982174037084598E-4</v>
          </cell>
          <cell r="U33">
            <v>3.2667217954043235E-4</v>
          </cell>
          <cell r="V33">
            <v>3.5214766187284432E-4</v>
          </cell>
          <cell r="W33">
            <v>3.6131090418718497E-4</v>
          </cell>
          <cell r="BI33">
            <v>0.16627319057066228</v>
          </cell>
          <cell r="BJ33">
            <v>0.16627319057066228</v>
          </cell>
          <cell r="BK33">
            <v>0.16627319057066228</v>
          </cell>
          <cell r="BL33">
            <v>0.16627319057066228</v>
          </cell>
          <cell r="BM33">
            <v>0.16627319057066228</v>
          </cell>
        </row>
        <row r="34">
          <cell r="S34">
            <v>3.1352558879800291E-4</v>
          </cell>
          <cell r="T34">
            <v>3.4228403435307598E-4</v>
          </cell>
          <cell r="U34">
            <v>3.0927308730112921E-4</v>
          </cell>
          <cell r="V34">
            <v>3.350593418942337E-4</v>
          </cell>
          <cell r="W34">
            <v>3.4166162982340068E-4</v>
          </cell>
          <cell r="BI34">
            <v>0.15835541959110691</v>
          </cell>
          <cell r="BJ34">
            <v>0.15835541959110691</v>
          </cell>
          <cell r="BK34">
            <v>0.15835541959110691</v>
          </cell>
          <cell r="BL34">
            <v>0.15835541959110691</v>
          </cell>
          <cell r="BM34">
            <v>0.15835541959110691</v>
          </cell>
        </row>
        <row r="35">
          <cell r="S35">
            <v>2.9737513962637828E-4</v>
          </cell>
          <cell r="T35">
            <v>3.257402852369393E-4</v>
          </cell>
          <cell r="U35">
            <v>2.9306327942264137E-4</v>
          </cell>
          <cell r="V35">
            <v>3.1890476545334845E-4</v>
          </cell>
          <cell r="W35">
            <v>3.2158648277497051E-4</v>
          </cell>
          <cell r="BI35">
            <v>0.15081468532486372</v>
          </cell>
          <cell r="BJ35">
            <v>0.15081468532486372</v>
          </cell>
          <cell r="BK35">
            <v>0.15081468532486372</v>
          </cell>
          <cell r="BL35">
            <v>0.15081468532486372</v>
          </cell>
          <cell r="BM35">
            <v>0.15081468532486372</v>
          </cell>
        </row>
        <row r="36">
          <cell r="S36">
            <v>2.7944326366324167E-4</v>
          </cell>
          <cell r="T36">
            <v>3.0710250630038743E-4</v>
          </cell>
          <cell r="U36">
            <v>2.7525788678522858E-4</v>
          </cell>
          <cell r="V36">
            <v>3.0070684129875156E-4</v>
          </cell>
          <cell r="W36">
            <v>2.9677281807776769E-4</v>
          </cell>
          <cell r="BI36">
            <v>0.14363303364272736</v>
          </cell>
          <cell r="BJ36">
            <v>0.14363303364272736</v>
          </cell>
          <cell r="BK36">
            <v>0.14363303364272736</v>
          </cell>
          <cell r="BL36">
            <v>0.14363303364272736</v>
          </cell>
          <cell r="BM36">
            <v>0.14363303364272736</v>
          </cell>
        </row>
        <row r="37">
          <cell r="S37">
            <v>2.6274886368038913E-4</v>
          </cell>
          <cell r="T37">
            <v>2.8978402333910345E-4</v>
          </cell>
          <cell r="U37">
            <v>2.5873253153480756E-4</v>
          </cell>
          <cell r="V37">
            <v>2.8378453840497943E-4</v>
          </cell>
          <cell r="W37">
            <v>2.7401836326366264E-4</v>
          </cell>
          <cell r="BI37">
            <v>0.13679336537402603</v>
          </cell>
          <cell r="BJ37">
            <v>0.13679336537402603</v>
          </cell>
          <cell r="BK37">
            <v>0.13679336537402603</v>
          </cell>
          <cell r="BL37">
            <v>0.13679336537402603</v>
          </cell>
          <cell r="BM37">
            <v>0.13679336537402603</v>
          </cell>
        </row>
        <row r="38">
          <cell r="S38">
            <v>2.47200422419123E-4</v>
          </cell>
          <cell r="T38">
            <v>2.7364372793434373E-4</v>
          </cell>
          <cell r="U38">
            <v>2.4335704317488932E-4</v>
          </cell>
          <cell r="V38">
            <v>2.6802533510164584E-4</v>
          </cell>
          <cell r="W38">
            <v>2.5301295919540339E-4</v>
          </cell>
          <cell r="BI38">
            <v>0.13027939559431051</v>
          </cell>
          <cell r="BJ38">
            <v>0.13027939559431051</v>
          </cell>
          <cell r="BK38">
            <v>0.13027939559431051</v>
          </cell>
          <cell r="BL38">
            <v>0.13027939559431051</v>
          </cell>
          <cell r="BM38">
            <v>0.13027939559431051</v>
          </cell>
        </row>
        <row r="39">
          <cell r="S39">
            <v>2.3267842966746808E-4</v>
          </cell>
          <cell r="T39">
            <v>2.586147139208744E-4</v>
          </cell>
          <cell r="U39">
            <v>2.2895396234235175E-4</v>
          </cell>
          <cell r="V39">
            <v>2.5334291822344231E-4</v>
          </cell>
          <cell r="W39">
            <v>2.3340469715257004E-4</v>
          </cell>
          <cell r="BI39">
            <v>0.1240756148517243</v>
          </cell>
          <cell r="BJ39">
            <v>0.1240756148517243</v>
          </cell>
          <cell r="BK39">
            <v>0.1240756148517243</v>
          </cell>
          <cell r="BL39">
            <v>0.1240756148517243</v>
          </cell>
          <cell r="BM39">
            <v>0.1240756148517243</v>
          </cell>
        </row>
        <row r="40">
          <cell r="S40">
            <v>2.1917969546420392E-4</v>
          </cell>
          <cell r="T40">
            <v>2.4457671790509023E-4</v>
          </cell>
          <cell r="U40">
            <v>2.1549619966579364E-4</v>
          </cell>
          <cell r="V40">
            <v>2.3962790244140458E-4</v>
          </cell>
          <cell r="W40">
            <v>2.155093243785514E-4</v>
          </cell>
          <cell r="BI40">
            <v>0.11816725223973744</v>
          </cell>
          <cell r="BJ40">
            <v>0.11816725223973744</v>
          </cell>
          <cell r="BK40">
            <v>0.11816725223973744</v>
          </cell>
          <cell r="BL40">
            <v>0.11816725223973744</v>
          </cell>
          <cell r="BM40">
            <v>0.11816725223973744</v>
          </cell>
        </row>
        <row r="41">
          <cell r="S41">
            <v>2.0663363123783155E-4</v>
          </cell>
          <cell r="T41">
            <v>2.3146653381735818E-4</v>
          </cell>
          <cell r="U41">
            <v>2.0291697654193679E-4</v>
          </cell>
          <cell r="V41">
            <v>2.2681076438370892E-4</v>
          </cell>
          <cell r="W41">
            <v>2.0214451894803463E-4</v>
          </cell>
          <cell r="BI41">
            <v>0.11254024022832138</v>
          </cell>
          <cell r="BJ41">
            <v>0.11254024022832138</v>
          </cell>
          <cell r="BK41">
            <v>0.11254024022832138</v>
          </cell>
          <cell r="BL41">
            <v>0.11254024022832138</v>
          </cell>
          <cell r="BM41">
            <v>0.11254024022832138</v>
          </cell>
        </row>
        <row r="42">
          <cell r="S42">
            <v>1.9488561851882318E-4</v>
          </cell>
          <cell r="T42">
            <v>2.1919134972510216E-4</v>
          </cell>
          <cell r="U42">
            <v>1.9120883170381699E-4</v>
          </cell>
          <cell r="V42">
            <v>2.1480463395315204E-4</v>
          </cell>
          <cell r="W42">
            <v>1.9038487375431739E-4</v>
          </cell>
          <cell r="BI42">
            <v>0.10718118116982987</v>
          </cell>
          <cell r="BJ42">
            <v>0.10718118116982987</v>
          </cell>
          <cell r="BK42">
            <v>0.10718118116982987</v>
          </cell>
          <cell r="BL42">
            <v>0.10718118116982987</v>
          </cell>
          <cell r="BM42">
            <v>0.10718118116982987</v>
          </cell>
        </row>
        <row r="43">
          <cell r="S43">
            <v>1.838668252144493E-4</v>
          </cell>
          <cell r="T43">
            <v>2.0769775983769931E-4</v>
          </cell>
          <cell r="U43">
            <v>1.8043391232099709E-4</v>
          </cell>
          <cell r="V43">
            <v>2.0357008044829251E-4</v>
          </cell>
          <cell r="W43">
            <v>1.7938072133745351E-4</v>
          </cell>
          <cell r="BI43">
            <v>0.10207731539983797</v>
          </cell>
          <cell r="BJ43">
            <v>0.10207731539983797</v>
          </cell>
          <cell r="BK43">
            <v>0.10207731539983797</v>
          </cell>
          <cell r="BL43">
            <v>0.10207731539983797</v>
          </cell>
          <cell r="BM43">
            <v>0.10207731539983797</v>
          </cell>
        </row>
        <row r="44">
          <cell r="S44">
            <v>1.7352220747511845E-4</v>
          </cell>
          <cell r="T44">
            <v>1.9691981482902163E-4</v>
          </cell>
          <cell r="U44">
            <v>1.7035732975297134E-4</v>
          </cell>
          <cell r="V44">
            <v>1.9302722239820336E-4</v>
          </cell>
          <cell r="W44">
            <v>1.6902112507816695E-4</v>
          </cell>
          <cell r="BI44">
            <v>9.7216490856988524E-2</v>
          </cell>
          <cell r="BJ44">
            <v>9.7216490856988524E-2</v>
          </cell>
          <cell r="BK44">
            <v>9.7216490856988524E-2</v>
          </cell>
          <cell r="BL44">
            <v>9.7216490856988524E-2</v>
          </cell>
          <cell r="BM44">
            <v>9.7216490856988524E-2</v>
          </cell>
        </row>
        <row r="45">
          <cell r="S45">
            <v>1.6381633949219662E-4</v>
          </cell>
          <cell r="T45">
            <v>1.8680312581894831E-4</v>
          </cell>
          <cell r="U45">
            <v>1.610753151682973E-4</v>
          </cell>
          <cell r="V45">
            <v>1.8314593577603729E-4</v>
          </cell>
          <cell r="W45">
            <v>1.5955338879175733E-4</v>
          </cell>
          <cell r="BI45">
            <v>9.2587134149512876E-2</v>
          </cell>
          <cell r="BJ45">
            <v>9.2587134149512876E-2</v>
          </cell>
          <cell r="BK45">
            <v>9.2587134149512876E-2</v>
          </cell>
          <cell r="BL45">
            <v>9.2587134149512876E-2</v>
          </cell>
          <cell r="BM45">
            <v>9.2587134149512876E-2</v>
          </cell>
        </row>
        <row r="46">
          <cell r="S46">
            <v>1.5477907281722232E-4</v>
          </cell>
          <cell r="T46">
            <v>1.7730806675606383E-4</v>
          </cell>
          <cell r="U46">
            <v>1.523469299532349E-4</v>
          </cell>
          <cell r="V46">
            <v>1.7385837558818698E-4</v>
          </cell>
          <cell r="W46">
            <v>1.5066761976159976E-4</v>
          </cell>
          <cell r="BI46">
            <v>8.9026090528377774E-2</v>
          </cell>
          <cell r="BJ46">
            <v>8.9026090528377774E-2</v>
          </cell>
          <cell r="BK46">
            <v>8.9026090528377774E-2</v>
          </cell>
          <cell r="BL46">
            <v>8.9026090528377774E-2</v>
          </cell>
          <cell r="BM46">
            <v>8.9026090528377774E-2</v>
          </cell>
        </row>
        <row r="47">
          <cell r="S47">
            <v>1.4644562351506129E-4</v>
          </cell>
          <cell r="T47">
            <v>1.6837888784475464E-4</v>
          </cell>
          <cell r="U47">
            <v>1.4411922852625955E-4</v>
          </cell>
          <cell r="V47">
            <v>1.6513262635855394E-4</v>
          </cell>
          <cell r="W47">
            <v>1.4232327588069275E-4</v>
          </cell>
          <cell r="BI47">
            <v>8.6433097600366757E-2</v>
          </cell>
          <cell r="BJ47">
            <v>8.6433097600366757E-2</v>
          </cell>
          <cell r="BK47">
            <v>8.6433097600366757E-2</v>
          </cell>
          <cell r="BL47">
            <v>8.6433097600366757E-2</v>
          </cell>
          <cell r="BM47">
            <v>8.6433097600366757E-2</v>
          </cell>
        </row>
        <row r="48">
          <cell r="S48">
            <v>1.3858827087859642E-4</v>
          </cell>
          <cell r="T48">
            <v>1.599808235864579E-4</v>
          </cell>
          <cell r="U48">
            <v>1.3639672466123689E-4</v>
          </cell>
          <cell r="V48">
            <v>1.5691176196938188E-4</v>
          </cell>
          <cell r="W48">
            <v>1.347026633968306E-4</v>
          </cell>
          <cell r="BI48">
            <v>8.473833098075173E-2</v>
          </cell>
          <cell r="BJ48">
            <v>8.473833098075173E-2</v>
          </cell>
          <cell r="BK48">
            <v>8.473833098075173E-2</v>
          </cell>
          <cell r="BL48">
            <v>8.473833098075173E-2</v>
          </cell>
          <cell r="BM48">
            <v>8.473833098075173E-2</v>
          </cell>
        </row>
        <row r="49">
          <cell r="S49">
            <v>1.3118591871245954E-4</v>
          </cell>
          <cell r="T49">
            <v>1.5206371033467037E-4</v>
          </cell>
          <cell r="U49">
            <v>1.2913220506149882E-4</v>
          </cell>
          <cell r="V49">
            <v>1.4916920680020884E-4</v>
          </cell>
          <cell r="W49">
            <v>1.2753750964416381E-4</v>
          </cell>
          <cell r="BI49">
            <v>8.3076795079168347E-2</v>
          </cell>
          <cell r="BJ49">
            <v>8.3076795079168347E-2</v>
          </cell>
          <cell r="BK49">
            <v>8.3076795079168347E-2</v>
          </cell>
          <cell r="BL49">
            <v>8.3076795079168347E-2</v>
          </cell>
          <cell r="BM49">
            <v>8.3076795079168347E-2</v>
          </cell>
        </row>
        <row r="50">
          <cell r="S50">
            <v>1.1858426285527061E-4</v>
          </cell>
          <cell r="T50">
            <v>1.3691268346565895E-4</v>
          </cell>
          <cell r="U50">
            <v>1.1654188622030494E-4</v>
          </cell>
          <cell r="V50">
            <v>1.3385994993578046E-4</v>
          </cell>
          <cell r="W50">
            <v>1.1456975990164591E-4</v>
          </cell>
          <cell r="BI50">
            <v>8.1447838312910151E-2</v>
          </cell>
          <cell r="BJ50">
            <v>8.1447838312910151E-2</v>
          </cell>
          <cell r="BK50">
            <v>8.1447838312910151E-2</v>
          </cell>
          <cell r="BL50">
            <v>8.1447838312910151E-2</v>
          </cell>
          <cell r="BM50">
            <v>8.1447838312910151E-2</v>
          </cell>
        </row>
        <row r="51">
          <cell r="S51">
            <v>1.1233964397321848E-4</v>
          </cell>
          <cell r="T51">
            <v>1.3026696604357779E-4</v>
          </cell>
          <cell r="U51">
            <v>1.1040758076235404E-4</v>
          </cell>
          <cell r="V51">
            <v>1.2738056889732442E-4</v>
          </cell>
          <cell r="W51">
            <v>1.0856744130801005E-4</v>
          </cell>
          <cell r="BI51">
            <v>7.9850821875402114E-2</v>
          </cell>
          <cell r="BJ51">
            <v>7.9850821875402114E-2</v>
          </cell>
          <cell r="BK51">
            <v>7.9850821875402114E-2</v>
          </cell>
          <cell r="BL51">
            <v>7.9850821875402114E-2</v>
          </cell>
          <cell r="BM51">
            <v>7.9850821875402114E-2</v>
          </cell>
        </row>
        <row r="52">
          <cell r="S52">
            <v>1.0643612378764568E-4</v>
          </cell>
          <cell r="T52">
            <v>1.2399734790712771E-4</v>
          </cell>
          <cell r="U52">
            <v>1.0464507312473297E-4</v>
          </cell>
          <cell r="V52">
            <v>1.2127179676625407E-4</v>
          </cell>
          <cell r="W52">
            <v>1.0300949464887897E-4</v>
          </cell>
          <cell r="BI52">
            <v>7.8285119485688351E-2</v>
          </cell>
          <cell r="BJ52">
            <v>7.8285119485688351E-2</v>
          </cell>
          <cell r="BK52">
            <v>7.8285119485688351E-2</v>
          </cell>
          <cell r="BL52">
            <v>7.8285119485688351E-2</v>
          </cell>
          <cell r="BM52">
            <v>7.8285119485688351E-2</v>
          </cell>
        </row>
        <row r="53">
          <cell r="S53">
            <v>1.0085634688636452E-4</v>
          </cell>
          <cell r="T53">
            <v>1.1807500557665726E-4</v>
          </cell>
          <cell r="U53">
            <v>9.9231915242843684E-5</v>
          </cell>
          <cell r="V53">
            <v>1.1548858034061873E-4</v>
          </cell>
          <cell r="W53">
            <v>9.7769724387673806E-5</v>
          </cell>
          <cell r="BI53">
            <v>7.6750117142831711E-2</v>
          </cell>
          <cell r="BJ53">
            <v>7.6750117142831711E-2</v>
          </cell>
          <cell r="BK53">
            <v>7.6750117142831711E-2</v>
          </cell>
          <cell r="BL53">
            <v>7.6750117142831711E-2</v>
          </cell>
          <cell r="BM53">
            <v>7.6750117142831711E-2</v>
          </cell>
        </row>
        <row r="54">
          <cell r="S54">
            <v>9.56249053007311E-5</v>
          </cell>
          <cell r="T54">
            <v>1.1247789724508434E-4</v>
          </cell>
          <cell r="U54">
            <v>9.4116789113617608E-5</v>
          </cell>
          <cell r="V54">
            <v>1.1002907792949094E-4</v>
          </cell>
          <cell r="W54">
            <v>9.2790772806543122E-5</v>
          </cell>
          <cell r="BI54">
            <v>7.5245212885129129E-2</v>
          </cell>
          <cell r="BJ54">
            <v>7.5245212885129129E-2</v>
          </cell>
          <cell r="BK54">
            <v>7.5245212885129129E-2</v>
          </cell>
          <cell r="BL54">
            <v>7.5245212885129129E-2</v>
          </cell>
          <cell r="BM54">
            <v>7.5245212885129129E-2</v>
          </cell>
        </row>
        <row r="55">
          <cell r="S55">
            <v>9.0665515243300431E-5</v>
          </cell>
          <cell r="T55">
            <v>1.0718876233536374E-4</v>
          </cell>
          <cell r="U55">
            <v>8.927595939589323E-5</v>
          </cell>
          <cell r="V55">
            <v>1.048676583175309E-4</v>
          </cell>
          <cell r="W55">
            <v>8.8095874808985657E-5</v>
          </cell>
          <cell r="BI55">
            <v>7.376981655404817E-2</v>
          </cell>
          <cell r="BJ55">
            <v>7.376981655404817E-2</v>
          </cell>
          <cell r="BK55">
            <v>7.376981655404817E-2</v>
          </cell>
          <cell r="BL55">
            <v>7.376981655404817E-2</v>
          </cell>
          <cell r="BM55">
            <v>7.376981655404817E-2</v>
          </cell>
        </row>
        <row r="56">
          <cell r="S56">
            <v>8.5973602850141631E-5</v>
          </cell>
          <cell r="T56">
            <v>1.0217569844593111E-4</v>
          </cell>
          <cell r="U56">
            <v>8.4713540429922371E-5</v>
          </cell>
          <cell r="V56">
            <v>9.9984392697072773E-5</v>
          </cell>
          <cell r="W56">
            <v>8.3669318329842779E-5</v>
          </cell>
          <cell r="BI56">
            <v>7.2323349562792322E-2</v>
          </cell>
          <cell r="BJ56">
            <v>7.2323349562792322E-2</v>
          </cell>
          <cell r="BK56">
            <v>7.2323349562792322E-2</v>
          </cell>
          <cell r="BL56">
            <v>7.2323349562792322E-2</v>
          </cell>
          <cell r="BM56">
            <v>7.2323349562792322E-2</v>
          </cell>
        </row>
        <row r="57">
          <cell r="S57">
            <v>8.153980320747783E-5</v>
          </cell>
          <cell r="T57">
            <v>9.7439224170194546E-5</v>
          </cell>
          <cell r="U57">
            <v>8.0357237180724635E-5</v>
          </cell>
          <cell r="V57">
            <v>9.5365871591048866E-5</v>
          </cell>
          <cell r="W57">
            <v>7.9469536464711705E-5</v>
          </cell>
          <cell r="BI57">
            <v>7.0905244669404233E-2</v>
          </cell>
          <cell r="BJ57">
            <v>7.0905244669404233E-2</v>
          </cell>
          <cell r="BK57">
            <v>7.0905244669404233E-2</v>
          </cell>
          <cell r="BL57">
            <v>7.0905244669404233E-2</v>
          </cell>
          <cell r="BM57">
            <v>7.0905244669404233E-2</v>
          </cell>
        </row>
        <row r="58">
          <cell r="S58">
            <v>7.7335472987878672E-5</v>
          </cell>
          <cell r="T58">
            <v>9.2949235586752655E-5</v>
          </cell>
          <cell r="U58">
            <v>7.6226242438661565E-5</v>
          </cell>
          <cell r="V58">
            <v>9.098482962191226E-5</v>
          </cell>
          <cell r="W58">
            <v>7.5498884225291607E-5</v>
          </cell>
          <cell r="BI58">
            <v>6.9514945754317867E-2</v>
          </cell>
          <cell r="BJ58">
            <v>6.9514945754317867E-2</v>
          </cell>
          <cell r="BK58">
            <v>6.9514945754317867E-2</v>
          </cell>
          <cell r="BL58">
            <v>6.9514945754317867E-2</v>
          </cell>
          <cell r="BM58">
            <v>6.9514945754317867E-2</v>
          </cell>
        </row>
        <row r="59">
          <cell r="S59">
            <v>7.3351886613367613E-5</v>
          </cell>
          <cell r="T59">
            <v>8.8697470545002493E-5</v>
          </cell>
          <cell r="U59">
            <v>7.2324857407814961E-5</v>
          </cell>
          <cell r="V59">
            <v>8.6834506774587452E-5</v>
          </cell>
          <cell r="W59">
            <v>7.1759936256102745E-5</v>
          </cell>
          <cell r="BI59">
            <v>6.815190760227241E-2</v>
          </cell>
          <cell r="BJ59">
            <v>6.815190760227241E-2</v>
          </cell>
          <cell r="BK59">
            <v>6.815190760227241E-2</v>
          </cell>
          <cell r="BL59">
            <v>6.815190760227241E-2</v>
          </cell>
          <cell r="BM59">
            <v>6.815190760227241E-2</v>
          </cell>
        </row>
        <row r="60">
          <cell r="S60">
            <v>6.9581776690906086E-5</v>
          </cell>
          <cell r="T60">
            <v>8.4661410758965952E-5</v>
          </cell>
          <cell r="U60">
            <v>6.8625788945989011E-5</v>
          </cell>
          <cell r="V60">
            <v>8.2892143784483945E-5</v>
          </cell>
          <cell r="W60">
            <v>6.8209410371878294E-5</v>
          </cell>
          <cell r="BI60">
            <v>6.6815595688502358E-2</v>
          </cell>
          <cell r="BJ60">
            <v>6.6815595688502358E-2</v>
          </cell>
          <cell r="BK60">
            <v>6.6815595688502358E-2</v>
          </cell>
          <cell r="BL60">
            <v>6.6815595688502358E-2</v>
          </cell>
          <cell r="BM60">
            <v>6.6815595688502358E-2</v>
          </cell>
        </row>
        <row r="61">
          <cell r="S61">
            <v>6.5998486936543388E-5</v>
          </cell>
          <cell r="T61">
            <v>8.0832832175209413E-5</v>
          </cell>
          <cell r="U61">
            <v>6.5107229144836012E-5</v>
          </cell>
          <cell r="V61">
            <v>7.9156738243769609E-5</v>
          </cell>
          <cell r="W61">
            <v>6.4834758422332406E-5</v>
          </cell>
          <cell r="BI61">
            <v>6.5505485969119967E-2</v>
          </cell>
          <cell r="BJ61">
            <v>6.5505485969119967E-2</v>
          </cell>
          <cell r="BK61">
            <v>6.5505485969119967E-2</v>
          </cell>
          <cell r="BL61">
            <v>6.5505485969119967E-2</v>
          </cell>
          <cell r="BM61">
            <v>6.5505485969119967E-2</v>
          </cell>
        </row>
        <row r="62">
          <cell r="S62">
            <v>6.2590119034661287E-5</v>
          </cell>
          <cell r="T62">
            <v>7.7202291732400157E-5</v>
          </cell>
          <cell r="U62">
            <v>6.1769431744666437E-5</v>
          </cell>
          <cell r="V62">
            <v>7.5612035102860255E-5</v>
          </cell>
          <cell r="W62">
            <v>6.1651743324032382E-5</v>
          </cell>
          <cell r="BI62">
            <v>6.4221064675607814E-2</v>
          </cell>
          <cell r="BJ62">
            <v>6.4221064675607814E-2</v>
          </cell>
          <cell r="BK62">
            <v>6.4221064675607814E-2</v>
          </cell>
          <cell r="BL62">
            <v>6.4221064675607814E-2</v>
          </cell>
          <cell r="BM62">
            <v>6.4221064675607814E-2</v>
          </cell>
        </row>
        <row r="63">
          <cell r="S63">
            <v>5.3822479815684615E-5</v>
          </cell>
          <cell r="T63">
            <v>6.5293535229818067E-5</v>
          </cell>
          <cell r="U63">
            <v>5.2983406252105318E-5</v>
          </cell>
          <cell r="V63">
            <v>6.3540006972135886E-5</v>
          </cell>
          <cell r="W63">
            <v>5.2447077397208089E-5</v>
          </cell>
          <cell r="BI63">
            <v>6.2961828113340987E-2</v>
          </cell>
          <cell r="BJ63">
            <v>6.2961828113340987E-2</v>
          </cell>
          <cell r="BK63">
            <v>6.2961828113340987E-2</v>
          </cell>
          <cell r="BL63">
            <v>6.2961828113340987E-2</v>
          </cell>
          <cell r="BM63">
            <v>6.2961828113340987E-2</v>
          </cell>
        </row>
        <row r="64">
          <cell r="S64">
            <v>5.1109807759261823E-5</v>
          </cell>
          <cell r="T64">
            <v>6.2412018694029287E-5</v>
          </cell>
          <cell r="U64">
            <v>5.0339708993640456E-5</v>
          </cell>
          <cell r="V64">
            <v>6.0748399802225534E-5</v>
          </cell>
          <cell r="W64">
            <v>4.9911100130799794E-5</v>
          </cell>
          <cell r="BI64">
            <v>6.1727282464059792E-2</v>
          </cell>
          <cell r="BJ64">
            <v>6.1727282464059792E-2</v>
          </cell>
          <cell r="BK64">
            <v>6.1727282464059792E-2</v>
          </cell>
          <cell r="BL64">
            <v>6.1727282464059792E-2</v>
          </cell>
          <cell r="BM64">
            <v>6.1727282464059792E-2</v>
          </cell>
        </row>
        <row r="65">
          <cell r="S65">
            <v>4.8950464611760723E-5</v>
          </cell>
          <cell r="T65">
            <v>6.0164607809450437E-5</v>
          </cell>
          <cell r="U65">
            <v>4.8221416308143345E-5</v>
          </cell>
          <cell r="V65">
            <v>5.85758470587632E-5</v>
          </cell>
          <cell r="W65">
            <v>4.7877821081180547E-5</v>
          </cell>
          <cell r="BI65">
            <v>6.0516943592215482E-2</v>
          </cell>
          <cell r="BJ65">
            <v>6.0516943592215482E-2</v>
          </cell>
          <cell r="BK65">
            <v>6.0516943592215482E-2</v>
          </cell>
          <cell r="BL65">
            <v>6.0516943592215482E-2</v>
          </cell>
          <cell r="BM65">
            <v>6.0516943592215482E-2</v>
          </cell>
        </row>
        <row r="66">
          <cell r="S66">
            <v>4.7911749540249362E-5</v>
          </cell>
          <cell r="T66">
            <v>5.9294640411058268E-5</v>
          </cell>
          <cell r="U66">
            <v>4.7193214015035999E-5</v>
          </cell>
          <cell r="V66">
            <v>5.7740651519664207E-5</v>
          </cell>
          <cell r="W66">
            <v>4.6941596315168255E-5</v>
          </cell>
          <cell r="BI66">
            <v>5.9330336855113214E-2</v>
          </cell>
          <cell r="BJ66">
            <v>5.9330336855113214E-2</v>
          </cell>
          <cell r="BK66">
            <v>5.9330336855113214E-2</v>
          </cell>
          <cell r="BL66">
            <v>5.9330336855113214E-2</v>
          </cell>
          <cell r="BM66">
            <v>5.9330336855113214E-2</v>
          </cell>
        </row>
        <row r="67">
          <cell r="S67">
            <v>4.6879610524410815E-5</v>
          </cell>
          <cell r="T67">
            <v>5.8446783487173383E-5</v>
          </cell>
          <cell r="U67">
            <v>4.6159539799662464E-5</v>
          </cell>
          <cell r="V67">
            <v>5.6930314026435415E-5</v>
          </cell>
          <cell r="W67">
            <v>4.6012765897582185E-5</v>
          </cell>
          <cell r="BI67">
            <v>5.8166996916777659E-2</v>
          </cell>
          <cell r="BJ67">
            <v>5.8166996916777659E-2</v>
          </cell>
          <cell r="BK67">
            <v>5.8166996916777659E-2</v>
          </cell>
          <cell r="BL67">
            <v>5.8166996916777659E-2</v>
          </cell>
          <cell r="BM67">
            <v>5.8166996916777659E-2</v>
          </cell>
        </row>
        <row r="68">
          <cell r="S68">
            <v>4.5835797341801841E-5</v>
          </cell>
          <cell r="T68">
            <v>5.762895074452482E-5</v>
          </cell>
          <cell r="U68">
            <v>4.5144129429435248E-5</v>
          </cell>
          <cell r="V68">
            <v>5.6147061825955518E-5</v>
          </cell>
          <cell r="W68">
            <v>4.5136842692318117E-5</v>
          </cell>
          <cell r="BI68">
            <v>5.7026467565468295E-2</v>
          </cell>
          <cell r="BJ68">
            <v>5.7026467565468295E-2</v>
          </cell>
          <cell r="BK68">
            <v>5.7026467565468295E-2</v>
          </cell>
          <cell r="BL68">
            <v>5.7026467565468295E-2</v>
          </cell>
          <cell r="BM68">
            <v>5.7026467565468295E-2</v>
          </cell>
        </row>
        <row r="69">
          <cell r="S69">
            <v>4.4803150176555928E-5</v>
          </cell>
          <cell r="T69">
            <v>5.683239851533911E-5</v>
          </cell>
          <cell r="U69">
            <v>4.4138120527150634E-5</v>
          </cell>
          <cell r="V69">
            <v>5.5385007114310876E-5</v>
          </cell>
          <cell r="W69">
            <v>4.4274884339301891E-5</v>
          </cell>
          <cell r="BI69">
            <v>5.5908301534772838E-2</v>
          </cell>
          <cell r="BJ69">
            <v>5.5908301534772838E-2</v>
          </cell>
          <cell r="BK69">
            <v>5.5908301534772838E-2</v>
          </cell>
          <cell r="BL69">
            <v>5.5908301534772838E-2</v>
          </cell>
          <cell r="BM69">
            <v>5.5908301534772838E-2</v>
          </cell>
        </row>
        <row r="70">
          <cell r="S70">
            <v>4.3787778081171358E-5</v>
          </cell>
          <cell r="T70">
            <v>5.6061071753741584E-5</v>
          </cell>
          <cell r="U70">
            <v>4.3145656671576254E-5</v>
          </cell>
          <cell r="V70">
            <v>5.4646916854029816E-5</v>
          </cell>
          <cell r="W70">
            <v>4.3436902747938884E-5</v>
          </cell>
          <cell r="BI70">
            <v>5.4812060328208664E-2</v>
          </cell>
          <cell r="BJ70">
            <v>5.4812060328208664E-2</v>
          </cell>
          <cell r="BK70">
            <v>5.4812060328208664E-2</v>
          </cell>
          <cell r="BL70">
            <v>5.4812060328208664E-2</v>
          </cell>
          <cell r="BM70">
            <v>5.4812060328208664E-2</v>
          </cell>
        </row>
        <row r="71">
          <cell r="S71">
            <v>4.2915098474288557E-5</v>
          </cell>
          <cell r="T71">
            <v>5.531128945410098E-5</v>
          </cell>
          <cell r="U71">
            <v>4.2190187577462441E-5</v>
          </cell>
          <cell r="V71">
            <v>5.3923047462100302E-5</v>
          </cell>
          <cell r="W71">
            <v>4.2590782388836671E-5</v>
          </cell>
          <cell r="BI71">
            <v>5.3737314047263396E-2</v>
          </cell>
          <cell r="BJ71">
            <v>5.3737314047263396E-2</v>
          </cell>
          <cell r="BK71">
            <v>5.3737314047263396E-2</v>
          </cell>
          <cell r="BL71">
            <v>5.3737314047263396E-2</v>
          </cell>
          <cell r="BM71">
            <v>5.3737314047263396E-2</v>
          </cell>
        </row>
        <row r="72">
          <cell r="S72">
            <v>4.207192054091356E-5</v>
          </cell>
          <cell r="T72">
            <v>5.4584078136503349E-5</v>
          </cell>
          <cell r="U72">
            <v>4.1256995605084729E-5</v>
          </cell>
          <cell r="V72">
            <v>5.322422877481767E-5</v>
          </cell>
          <cell r="W72">
            <v>4.1741089919230657E-5</v>
          </cell>
          <cell r="BI72">
            <v>5.2683641222807255E-2</v>
          </cell>
          <cell r="BJ72">
            <v>5.2683641222807255E-2</v>
          </cell>
          <cell r="BK72">
            <v>5.2683641222807255E-2</v>
          </cell>
          <cell r="BL72">
            <v>5.2683641222807255E-2</v>
          </cell>
          <cell r="BM72">
            <v>5.2683641222807255E-2</v>
          </cell>
        </row>
        <row r="73">
          <cell r="S73">
            <v>4.1236210821343154E-5</v>
          </cell>
          <cell r="T73">
            <v>5.3875084277652872E-5</v>
          </cell>
          <cell r="U73">
            <v>4.0363793066615254E-5</v>
          </cell>
          <cell r="V73">
            <v>5.2541573580922447E-5</v>
          </cell>
          <cell r="W73">
            <v>4.0901862040176716E-5</v>
          </cell>
          <cell r="BI73">
            <v>5.1650628649811035E-2</v>
          </cell>
          <cell r="BJ73">
            <v>5.1650628649811035E-2</v>
          </cell>
          <cell r="BK73">
            <v>5.1650628649811035E-2</v>
          </cell>
          <cell r="BL73">
            <v>5.1650628649811035E-2</v>
          </cell>
          <cell r="BM73">
            <v>5.1650628649811035E-2</v>
          </cell>
        </row>
        <row r="74">
          <cell r="S74">
            <v>4.040762603511573E-5</v>
          </cell>
          <cell r="T74">
            <v>5.3184732302450834E-5</v>
          </cell>
          <cell r="U74">
            <v>3.9480409960131409E-5</v>
          </cell>
          <cell r="V74">
            <v>5.1883513739983515E-5</v>
          </cell>
          <cell r="W74">
            <v>4.0071779348735581E-5</v>
          </cell>
          <cell r="BI74">
            <v>5.0637871225304935E-2</v>
          </cell>
          <cell r="BJ74">
            <v>5.0637871225304935E-2</v>
          </cell>
          <cell r="BK74">
            <v>5.0637871225304935E-2</v>
          </cell>
          <cell r="BL74">
            <v>5.0637871225304935E-2</v>
          </cell>
          <cell r="BM74">
            <v>5.0637871225304935E-2</v>
          </cell>
        </row>
        <row r="75">
          <cell r="S75">
            <v>3.9590297301854378E-5</v>
          </cell>
          <cell r="T75">
            <v>5.2516418294458136E-5</v>
          </cell>
          <cell r="U75">
            <v>3.8650357772684651E-5</v>
          </cell>
          <cell r="V75">
            <v>5.1239433752681445E-5</v>
          </cell>
          <cell r="W75">
            <v>3.9248609863923828E-5</v>
          </cell>
          <cell r="BI75">
            <v>4.9644971789514644E-2</v>
          </cell>
          <cell r="BJ75">
            <v>4.9644971789514644E-2</v>
          </cell>
          <cell r="BK75">
            <v>4.9644971789514644E-2</v>
          </cell>
          <cell r="BL75">
            <v>4.9644971789514644E-2</v>
          </cell>
          <cell r="BM75">
            <v>4.9644971789514644E-2</v>
          </cell>
        </row>
        <row r="76">
          <cell r="S76">
            <v>3.8771506924830975E-5</v>
          </cell>
          <cell r="T76">
            <v>5.1865357667638696E-5</v>
          </cell>
          <cell r="U76">
            <v>3.7851323755524953E-5</v>
          </cell>
          <cell r="V76">
            <v>5.061567190580642E-5</v>
          </cell>
          <cell r="W76">
            <v>3.8443646027392258E-5</v>
          </cell>
          <cell r="BI76">
            <v>4.8671540970112392E-2</v>
          </cell>
          <cell r="BJ76">
            <v>4.8671540970112392E-2</v>
          </cell>
          <cell r="BK76">
            <v>4.8671540970112392E-2</v>
          </cell>
          <cell r="BL76">
            <v>4.8671540970112392E-2</v>
          </cell>
          <cell r="BM76">
            <v>4.8671540970112392E-2</v>
          </cell>
        </row>
        <row r="77">
          <cell r="S77">
            <v>3.8019221527998172E-5</v>
          </cell>
          <cell r="T77">
            <v>5.1232829756385624E-5</v>
          </cell>
          <cell r="U77">
            <v>3.7089546463080526E-5</v>
          </cell>
          <cell r="V77">
            <v>5.0005938959178848E-5</v>
          </cell>
          <cell r="W77">
            <v>3.7649093257997216E-5</v>
          </cell>
          <cell r="BI77">
            <v>4.771719702952195E-2</v>
          </cell>
          <cell r="BJ77">
            <v>4.771719702952195E-2</v>
          </cell>
          <cell r="BK77">
            <v>4.771719702952195E-2</v>
          </cell>
          <cell r="BL77">
            <v>4.771719702952195E-2</v>
          </cell>
          <cell r="BM77">
            <v>4.771719702952195E-2</v>
          </cell>
        </row>
        <row r="78">
          <cell r="S78">
            <v>3.7281565402212202E-5</v>
          </cell>
          <cell r="T78">
            <v>5.0612907745096642E-5</v>
          </cell>
          <cell r="U78">
            <v>3.6383782423936602E-5</v>
          </cell>
          <cell r="V78">
            <v>4.9414254793098002E-5</v>
          </cell>
          <cell r="W78">
            <v>3.6869564071499723E-5</v>
          </cell>
          <cell r="BI78">
            <v>4.6781565715217598E-2</v>
          </cell>
          <cell r="BJ78">
            <v>4.6781565715217598E-2</v>
          </cell>
          <cell r="BK78">
            <v>4.6781565715217598E-2</v>
          </cell>
          <cell r="BL78">
            <v>4.6781565715217598E-2</v>
          </cell>
          <cell r="BM78">
            <v>4.6781565715217598E-2</v>
          </cell>
        </row>
        <row r="79">
          <cell r="S79">
            <v>3.6564922498055779E-5</v>
          </cell>
          <cell r="T79">
            <v>5.0013568485132399E-5</v>
          </cell>
          <cell r="U79">
            <v>3.5670532598736817E-5</v>
          </cell>
          <cell r="V79">
            <v>4.8839181191718914E-5</v>
          </cell>
          <cell r="W79">
            <v>3.6074750327457664E-5</v>
          </cell>
          <cell r="BI79">
            <v>4.5864280112958428E-2</v>
          </cell>
          <cell r="BJ79">
            <v>4.5864280112958428E-2</v>
          </cell>
          <cell r="BK79">
            <v>4.5864280112958428E-2</v>
          </cell>
          <cell r="BL79">
            <v>4.5864280112958428E-2</v>
          </cell>
          <cell r="BM79">
            <v>4.5864280112958428E-2</v>
          </cell>
        </row>
        <row r="80">
          <cell r="S80">
            <v>3.5861928751042267E-5</v>
          </cell>
          <cell r="T80">
            <v>4.9426975412616038E-5</v>
          </cell>
          <cell r="U80">
            <v>3.4961646380956165E-5</v>
          </cell>
          <cell r="V80">
            <v>4.8279056171027414E-5</v>
          </cell>
          <cell r="W80">
            <v>3.5345660332946039E-5</v>
          </cell>
          <cell r="BI80">
            <v>4.4964980502900424E-2</v>
          </cell>
          <cell r="BJ80">
            <v>4.4964980502900424E-2</v>
          </cell>
          <cell r="BK80">
            <v>4.4964980502900424E-2</v>
          </cell>
          <cell r="BL80">
            <v>4.4964980502900424E-2</v>
          </cell>
          <cell r="BM80">
            <v>4.4964980502900424E-2</v>
          </cell>
        </row>
        <row r="81">
          <cell r="S81">
            <v>3.508801364437329E-5</v>
          </cell>
          <cell r="T81">
            <v>4.8858348877281433E-5</v>
          </cell>
          <cell r="U81">
            <v>3.4276988814735884E-5</v>
          </cell>
          <cell r="V81">
            <v>4.7733780399746499E-5</v>
          </cell>
          <cell r="W81">
            <v>3.4619239728968368E-5</v>
          </cell>
          <cell r="BI81">
            <v>4.4083314218529825E-2</v>
          </cell>
          <cell r="BJ81">
            <v>4.4083314218529825E-2</v>
          </cell>
          <cell r="BK81">
            <v>4.4083314218529825E-2</v>
          </cell>
          <cell r="BL81">
            <v>4.4083314218529825E-2</v>
          </cell>
          <cell r="BM81">
            <v>4.4083314218529825E-2</v>
          </cell>
        </row>
        <row r="82">
          <cell r="S82">
            <v>3.4317721454068684E-5</v>
          </cell>
          <cell r="T82">
            <v>4.8300606982599506E-5</v>
          </cell>
          <cell r="U82">
            <v>3.3593353348102197E-5</v>
          </cell>
          <cell r="V82">
            <v>4.7201960585624746E-5</v>
          </cell>
          <cell r="W82">
            <v>3.3934477833462601E-5</v>
          </cell>
          <cell r="BI82">
            <v>4.3218935508362574E-2</v>
          </cell>
          <cell r="BJ82">
            <v>4.3218935508362574E-2</v>
          </cell>
          <cell r="BK82">
            <v>4.3218935508362574E-2</v>
          </cell>
          <cell r="BL82">
            <v>4.3218935508362574E-2</v>
          </cell>
          <cell r="BM82">
            <v>4.3218935508362574E-2</v>
          </cell>
        </row>
        <row r="83">
          <cell r="S83">
            <v>3.3558146685773906E-5</v>
          </cell>
          <cell r="T83">
            <v>4.7759694810356705E-5</v>
          </cell>
          <cell r="U83">
            <v>3.2942204687279195E-5</v>
          </cell>
          <cell r="V83">
            <v>4.6683283603165386E-5</v>
          </cell>
          <cell r="W83">
            <v>3.3255937975334535E-5</v>
          </cell>
          <cell r="BI83">
            <v>4.2371505400355468E-2</v>
          </cell>
          <cell r="BJ83">
            <v>4.2371505400355468E-2</v>
          </cell>
          <cell r="BK83">
            <v>4.2371505400355468E-2</v>
          </cell>
          <cell r="BL83">
            <v>4.2371505400355468E-2</v>
          </cell>
          <cell r="BM83">
            <v>4.2371505400355468E-2</v>
          </cell>
        </row>
        <row r="84">
          <cell r="S84">
            <v>3.2861683593171207E-5</v>
          </cell>
          <cell r="T84">
            <v>4.7229803165571273E-5</v>
          </cell>
          <cell r="U84">
            <v>3.2381790550914276E-5</v>
          </cell>
          <cell r="V84">
            <v>4.6173117453593624E-5</v>
          </cell>
          <cell r="W84">
            <v>3.2584029795516828E-5</v>
          </cell>
          <cell r="BI84">
            <v>4.1540691568975947E-2</v>
          </cell>
          <cell r="BJ84">
            <v>4.1540691568975947E-2</v>
          </cell>
          <cell r="BK84">
            <v>4.1540691568975947E-2</v>
          </cell>
          <cell r="BL84">
            <v>4.1540691568975947E-2</v>
          </cell>
          <cell r="BM84">
            <v>4.1540691568975947E-2</v>
          </cell>
        </row>
        <row r="85">
          <cell r="S85">
            <v>3.227706441978128E-5</v>
          </cell>
          <cell r="T85">
            <v>4.6715080200254074E-5</v>
          </cell>
          <cell r="U85">
            <v>3.1834681248349955E-5</v>
          </cell>
          <cell r="V85">
            <v>4.5677815787645332E-5</v>
          </cell>
          <cell r="W85">
            <v>3.1926488289773753E-5</v>
          </cell>
          <cell r="BI85">
            <v>4.0726168204878378E-2</v>
          </cell>
          <cell r="BJ85">
            <v>4.0726168204878378E-2</v>
          </cell>
          <cell r="BK85">
            <v>4.0726168204878378E-2</v>
          </cell>
          <cell r="BL85">
            <v>4.0726168204878378E-2</v>
          </cell>
          <cell r="BM85">
            <v>4.0726168204878378E-2</v>
          </cell>
        </row>
        <row r="86">
          <cell r="S86">
            <v>3.1455336032903546E-5</v>
          </cell>
          <cell r="T86">
            <v>4.5845763667064148E-5</v>
          </cell>
          <cell r="U86">
            <v>3.1059136732864596E-5</v>
          </cell>
          <cell r="V86">
            <v>4.4837351247080864E-5</v>
          </cell>
          <cell r="W86">
            <v>3.1019913812373226E-5</v>
          </cell>
          <cell r="BI86">
            <v>3.9927615887135663E-2</v>
          </cell>
          <cell r="BJ86">
            <v>3.9927615887135663E-2</v>
          </cell>
          <cell r="BK86">
            <v>3.9927615887135663E-2</v>
          </cell>
          <cell r="BL86">
            <v>3.9927615887135663E-2</v>
          </cell>
          <cell r="BM86">
            <v>3.9927615887135663E-2</v>
          </cell>
        </row>
        <row r="87">
          <cell r="S87">
            <v>3.0679909388434119E-5</v>
          </cell>
          <cell r="T87">
            <v>4.5012644147478286E-5</v>
          </cell>
          <cell r="U87">
            <v>3.0340905975767874E-5</v>
          </cell>
          <cell r="V87">
            <v>4.4034503591220386E-5</v>
          </cell>
          <cell r="W87">
            <v>3.0251076716034826E-5</v>
          </cell>
          <cell r="BI87">
            <v>3.9144721457976137E-2</v>
          </cell>
          <cell r="BJ87">
            <v>3.9144721457976137E-2</v>
          </cell>
          <cell r="BK87">
            <v>3.9144721457976137E-2</v>
          </cell>
          <cell r="BL87">
            <v>3.9144721457976137E-2</v>
          </cell>
          <cell r="BM87">
            <v>3.9144721457976137E-2</v>
          </cell>
        </row>
        <row r="88">
          <cell r="S88">
            <v>2.9988231640215959E-5</v>
          </cell>
          <cell r="T88">
            <v>4.4211385006825229E-5</v>
          </cell>
          <cell r="U88">
            <v>2.9654964662695631E-5</v>
          </cell>
          <cell r="V88">
            <v>4.3257937492997366E-5</v>
          </cell>
          <cell r="W88">
            <v>2.9540290147434258E-5</v>
          </cell>
          <cell r="BI88">
            <v>3.8377177899976606E-2</v>
          </cell>
          <cell r="BJ88">
            <v>3.8377177899976606E-2</v>
          </cell>
          <cell r="BK88">
            <v>3.8377177899976606E-2</v>
          </cell>
          <cell r="BL88">
            <v>3.8377177899976606E-2</v>
          </cell>
          <cell r="BM88">
            <v>3.8377177899976606E-2</v>
          </cell>
        </row>
        <row r="89">
          <cell r="S89">
            <v>2.7337819881549448E-5</v>
          </cell>
          <cell r="T89">
            <v>3.9187239760796723E-5</v>
          </cell>
          <cell r="U89">
            <v>2.6982050082263125E-5</v>
          </cell>
          <cell r="V89">
            <v>3.8185662150114694E-5</v>
          </cell>
          <cell r="W89">
            <v>2.6703987016964991E-5</v>
          </cell>
          <cell r="BI89">
            <v>3.762468421566334E-2</v>
          </cell>
          <cell r="BJ89">
            <v>3.762468421566334E-2</v>
          </cell>
          <cell r="BK89">
            <v>3.762468421566334E-2</v>
          </cell>
          <cell r="BL89">
            <v>3.762468421566334E-2</v>
          </cell>
          <cell r="BM89">
            <v>3.762468421566334E-2</v>
          </cell>
        </row>
        <row r="90">
          <cell r="S90">
            <v>2.6847367540365424E-5</v>
          </cell>
          <cell r="T90">
            <v>3.85241141751175E-5</v>
          </cell>
          <cell r="U90">
            <v>2.6391652158419114E-5</v>
          </cell>
          <cell r="V90">
            <v>3.7549825310941105E-5</v>
          </cell>
          <cell r="W90">
            <v>2.6126358033394727E-5</v>
          </cell>
          <cell r="BI90">
            <v>3.6886945309473861E-2</v>
          </cell>
          <cell r="BJ90">
            <v>3.6886945309473861E-2</v>
          </cell>
          <cell r="BK90">
            <v>3.6886945309473861E-2</v>
          </cell>
          <cell r="BL90">
            <v>3.6886945309473861E-2</v>
          </cell>
          <cell r="BM90">
            <v>3.6886945309473861E-2</v>
          </cell>
        </row>
        <row r="91">
          <cell r="S91">
            <v>2.6391146556594075E-5</v>
          </cell>
          <cell r="T91">
            <v>3.7884980051766465E-5</v>
          </cell>
          <cell r="U91">
            <v>2.5820297969790342E-5</v>
          </cell>
          <cell r="V91">
            <v>3.6931608761972929E-5</v>
          </cell>
          <cell r="W91">
            <v>2.5604802809568597E-5</v>
          </cell>
          <cell r="BI91">
            <v>3.6163671872033197E-2</v>
          </cell>
          <cell r="BJ91">
            <v>3.6163671872033197E-2</v>
          </cell>
          <cell r="BK91">
            <v>3.6163671872033197E-2</v>
          </cell>
          <cell r="BL91">
            <v>3.6163671872033197E-2</v>
          </cell>
          <cell r="BM91">
            <v>3.6163671872033197E-2</v>
          </cell>
        </row>
        <row r="92">
          <cell r="S92">
            <v>2.5950347124580464E-5</v>
          </cell>
          <cell r="T92">
            <v>3.7270370946372774E-5</v>
          </cell>
          <cell r="U92">
            <v>2.5272537398018556E-5</v>
          </cell>
          <cell r="V92">
            <v>3.6325333131385415E-5</v>
          </cell>
          <cell r="W92">
            <v>2.5101979220258901E-5</v>
          </cell>
          <cell r="BI92">
            <v>3.5454580266699211E-2</v>
          </cell>
          <cell r="BJ92">
            <v>3.5454580266699211E-2</v>
          </cell>
          <cell r="BK92">
            <v>3.5454580266699211E-2</v>
          </cell>
          <cell r="BL92">
            <v>3.5454580266699211E-2</v>
          </cell>
          <cell r="BM92">
            <v>3.5454580266699211E-2</v>
          </cell>
        </row>
        <row r="93">
          <cell r="S93">
            <v>2.5525623037099882E-5</v>
          </cell>
          <cell r="T93">
            <v>3.667397048431725E-5</v>
          </cell>
          <cell r="U93">
            <v>2.4739989407328675E-5</v>
          </cell>
          <cell r="V93">
            <v>3.5739061433158336E-5</v>
          </cell>
          <cell r="W93">
            <v>2.4609353999794255E-5</v>
          </cell>
          <cell r="BI93">
            <v>3.4759392418332563E-2</v>
          </cell>
          <cell r="BJ93">
            <v>3.4759392418332563E-2</v>
          </cell>
          <cell r="BK93">
            <v>3.4759392418332563E-2</v>
          </cell>
          <cell r="BL93">
            <v>3.4759392418332563E-2</v>
          </cell>
          <cell r="BM93">
            <v>3.4759392418332563E-2</v>
          </cell>
        </row>
        <row r="94">
          <cell r="S94">
            <v>2.5113799848743822E-5</v>
          </cell>
          <cell r="T94">
            <v>3.6090317171836099E-5</v>
          </cell>
          <cell r="U94">
            <v>2.4228420739281349E-5</v>
          </cell>
          <cell r="V94">
            <v>3.5173313539650267E-5</v>
          </cell>
          <cell r="W94">
            <v>2.4132472121913821E-5</v>
          </cell>
          <cell r="BI94">
            <v>3.4077835704247605E-2</v>
          </cell>
          <cell r="BJ94">
            <v>3.4077835704247605E-2</v>
          </cell>
          <cell r="BK94">
            <v>3.4077835704247605E-2</v>
          </cell>
          <cell r="BL94">
            <v>3.4077835704247605E-2</v>
          </cell>
          <cell r="BM94">
            <v>3.4077835704247605E-2</v>
          </cell>
        </row>
        <row r="95">
          <cell r="S95">
            <v>2.4713014596622209E-5</v>
          </cell>
          <cell r="T95">
            <v>3.5521233521720117E-5</v>
          </cell>
          <cell r="U95">
            <v>2.3801743179548109E-5</v>
          </cell>
          <cell r="V95">
            <v>3.4623522323110826E-5</v>
          </cell>
          <cell r="W95">
            <v>2.3662303279502841E-5</v>
          </cell>
          <cell r="BI95">
            <v>3.3409642847301572E-2</v>
          </cell>
          <cell r="BJ95">
            <v>3.3409642847301572E-2</v>
          </cell>
          <cell r="BK95">
            <v>3.3409642847301572E-2</v>
          </cell>
          <cell r="BL95">
            <v>3.3409642847301572E-2</v>
          </cell>
          <cell r="BM95">
            <v>3.3409642847301572E-2</v>
          </cell>
        </row>
        <row r="96">
          <cell r="S96">
            <v>2.0608098395935337E-5</v>
          </cell>
          <cell r="T96">
            <v>2.9633177902009922E-5</v>
          </cell>
          <cell r="U96">
            <v>1.9849134209999762E-5</v>
          </cell>
          <cell r="V96">
            <v>2.888994460234523E-5</v>
          </cell>
          <cell r="W96">
            <v>1.9640102434038724E-5</v>
          </cell>
          <cell r="BI96">
            <v>3.2754551811079974E-2</v>
          </cell>
          <cell r="BJ96">
            <v>3.2754551811079974E-2</v>
          </cell>
          <cell r="BK96">
            <v>3.2754551811079974E-2</v>
          </cell>
          <cell r="BL96">
            <v>3.2754551811079974E-2</v>
          </cell>
          <cell r="BM96">
            <v>3.2754551811079974E-2</v>
          </cell>
        </row>
        <row r="97">
          <cell r="S97">
            <v>1.7676889647910653E-5</v>
          </cell>
          <cell r="T97">
            <v>2.5425057359191335E-5</v>
          </cell>
          <cell r="U97">
            <v>1.7026863626773031E-5</v>
          </cell>
          <cell r="V97">
            <v>2.4762895277715872E-5</v>
          </cell>
          <cell r="W97">
            <v>1.676931325422829E-5</v>
          </cell>
          <cell r="BI97">
            <v>3.2112305697137231E-2</v>
          </cell>
          <cell r="BJ97">
            <v>3.2112305697137231E-2</v>
          </cell>
          <cell r="BK97">
            <v>3.2112305697137231E-2</v>
          </cell>
          <cell r="BL97">
            <v>3.2112305697137231E-2</v>
          </cell>
          <cell r="BM97">
            <v>3.2112305697137231E-2</v>
          </cell>
        </row>
        <row r="98">
          <cell r="S98">
            <v>1.547770444241159E-5</v>
          </cell>
          <cell r="T98">
            <v>2.2270886682629221E-5</v>
          </cell>
          <cell r="U98">
            <v>1.4900197934814058E-5</v>
          </cell>
          <cell r="V98">
            <v>2.1667533368001388E-5</v>
          </cell>
          <cell r="W98">
            <v>1.4617922330611557E-5</v>
          </cell>
          <cell r="BI98">
            <v>3.1482652644252186E-2</v>
          </cell>
          <cell r="BJ98">
            <v>3.1482652644252186E-2</v>
          </cell>
          <cell r="BK98">
            <v>3.1482652644252186E-2</v>
          </cell>
          <cell r="BL98">
            <v>3.1482652644252186E-2</v>
          </cell>
          <cell r="BM98">
            <v>3.1482652644252186E-2</v>
          </cell>
        </row>
        <row r="99">
          <cell r="S99">
            <v>1.3767865571058979E-5</v>
          </cell>
          <cell r="T99">
            <v>1.9800607878661876E-5</v>
          </cell>
          <cell r="U99">
            <v>1.3244620386501386E-5</v>
          </cell>
          <cell r="V99">
            <v>1.9260029660445678E-5</v>
          </cell>
          <cell r="W99">
            <v>1.2941819603356016E-5</v>
          </cell>
          <cell r="BI99">
            <v>3.0865345729659006E-2</v>
          </cell>
          <cell r="BJ99">
            <v>3.0865345729659006E-2</v>
          </cell>
          <cell r="BK99">
            <v>3.0865345729659006E-2</v>
          </cell>
          <cell r="BL99">
            <v>3.0865345729659006E-2</v>
          </cell>
          <cell r="BM99">
            <v>3.0865345729659006E-2</v>
          </cell>
        </row>
        <row r="100">
          <cell r="S100">
            <v>1.2392472779900282E-5</v>
          </cell>
          <cell r="T100">
            <v>1.7820547090795686E-5</v>
          </cell>
          <cell r="U100">
            <v>1.1920158347851246E-5</v>
          </cell>
          <cell r="V100">
            <v>1.7334026694401108E-5</v>
          </cell>
          <cell r="W100">
            <v>1.1588754739372795E-5</v>
          </cell>
          <cell r="BI100">
            <v>3.0260142872214714E-2</v>
          </cell>
          <cell r="BJ100">
            <v>3.0260142872214714E-2</v>
          </cell>
          <cell r="BK100">
            <v>3.0260142872214714E-2</v>
          </cell>
          <cell r="BL100">
            <v>3.0260142872214714E-2</v>
          </cell>
          <cell r="BM100">
            <v>3.0260142872214714E-2</v>
          </cell>
        </row>
        <row r="101">
          <cell r="S101">
            <v>1.1265884345363892E-5</v>
          </cell>
          <cell r="T101">
            <v>1.6200497355268807E-5</v>
          </cell>
          <cell r="U101">
            <v>1.0836507588955679E-5</v>
          </cell>
          <cell r="V101">
            <v>1.575820608581919E-5</v>
          </cell>
          <cell r="W101">
            <v>1.0477447718909862E-5</v>
          </cell>
          <cell r="BI101">
            <v>2.9666806737465405E-2</v>
          </cell>
          <cell r="BJ101">
            <v>2.9666806737465405E-2</v>
          </cell>
          <cell r="BK101">
            <v>2.9666806737465405E-2</v>
          </cell>
          <cell r="BL101">
            <v>2.9666806737465405E-2</v>
          </cell>
          <cell r="BM101">
            <v>2.9666806737465405E-2</v>
          </cell>
        </row>
        <row r="102">
          <cell r="S102">
            <v>1.0327060649916902E-5</v>
          </cell>
          <cell r="T102">
            <v>1.4850455908996409E-5</v>
          </cell>
          <cell r="U102">
            <v>9.93346528987604E-6</v>
          </cell>
          <cell r="V102">
            <v>1.4445022245334259E-5</v>
          </cell>
          <cell r="W102">
            <v>9.5518242828669539E-6</v>
          </cell>
          <cell r="BI102">
            <v>2.9085104644573929E-2</v>
          </cell>
          <cell r="BJ102">
            <v>2.9085104644573929E-2</v>
          </cell>
          <cell r="BK102">
            <v>2.9085104644573929E-2</v>
          </cell>
          <cell r="BL102">
            <v>2.9085104644573929E-2</v>
          </cell>
          <cell r="BM102">
            <v>2.9085104644573929E-2</v>
          </cell>
        </row>
        <row r="103">
          <cell r="S103">
            <v>9.5326713691540635E-6</v>
          </cell>
          <cell r="T103">
            <v>1.3708113146765916E-5</v>
          </cell>
          <cell r="U103">
            <v>9.1693525752701911E-6</v>
          </cell>
          <cell r="V103">
            <v>1.3333866688000853E-5</v>
          </cell>
          <cell r="W103">
            <v>8.7658924010601716E-6</v>
          </cell>
          <cell r="BI103">
            <v>2.8514808475072477E-2</v>
          </cell>
          <cell r="BJ103">
            <v>2.8514808475072477E-2</v>
          </cell>
          <cell r="BK103">
            <v>2.8514808475072477E-2</v>
          </cell>
          <cell r="BL103">
            <v>2.8514808475072477E-2</v>
          </cell>
          <cell r="BM103">
            <v>2.8514808475072477E-2</v>
          </cell>
        </row>
        <row r="104">
          <cell r="S104">
            <v>8.8517662713573444E-6</v>
          </cell>
          <cell r="T104">
            <v>1.2728962207711207E-5</v>
          </cell>
          <cell r="U104">
            <v>8.5143988198937479E-6</v>
          </cell>
          <cell r="V104">
            <v>1.2381447638857936E-5</v>
          </cell>
          <cell r="W104">
            <v>8.0957959305936599E-6</v>
          </cell>
          <cell r="BI104">
            <v>2.795569458340439E-2</v>
          </cell>
          <cell r="BJ104">
            <v>2.795569458340439E-2</v>
          </cell>
          <cell r="BK104">
            <v>2.795569458340439E-2</v>
          </cell>
          <cell r="BL104">
            <v>2.795569458340439E-2</v>
          </cell>
          <cell r="BM104">
            <v>2.795569458340439E-2</v>
          </cell>
        </row>
        <row r="105">
          <cell r="S105">
            <v>8.2616485199335228E-6</v>
          </cell>
          <cell r="T105">
            <v>1.1880364727197127E-5</v>
          </cell>
          <cell r="U105">
            <v>7.946772231900831E-6</v>
          </cell>
          <cell r="V105">
            <v>1.1556017796267405E-5</v>
          </cell>
          <cell r="W105">
            <v>7.5151300145059498E-6</v>
          </cell>
          <cell r="BI105">
            <v>2.7407543709219991E-2</v>
          </cell>
          <cell r="BJ105">
            <v>2.7407543709219991E-2</v>
          </cell>
          <cell r="BK105">
            <v>2.7407543709219991E-2</v>
          </cell>
          <cell r="BL105">
            <v>2.7407543709219991E-2</v>
          </cell>
          <cell r="BM105">
            <v>2.7407543709219991E-2</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22">
          <cell r="W22">
            <v>9000</v>
          </cell>
          <cell r="X22">
            <v>725.99999999999966</v>
          </cell>
          <cell r="Y22">
            <v>256</v>
          </cell>
          <cell r="Z22">
            <v>16</v>
          </cell>
          <cell r="AA22">
            <v>2</v>
          </cell>
          <cell r="AC22">
            <v>0.9</v>
          </cell>
          <cell r="AD22">
            <v>7.259999999999997E-2</v>
          </cell>
          <cell r="AE22">
            <v>2.5600000000000001E-2</v>
          </cell>
          <cell r="AF22">
            <v>1.6000000000000001E-3</v>
          </cell>
          <cell r="AG22">
            <v>2.0000000000000001E-4</v>
          </cell>
        </row>
        <row r="23">
          <cell r="W23">
            <v>3454.304347826087</v>
          </cell>
          <cell r="X23">
            <v>426.60231884057947</v>
          </cell>
          <cell r="Y23">
            <v>109.22666666666666</v>
          </cell>
          <cell r="Z23">
            <v>8.5333333333333332</v>
          </cell>
          <cell r="AA23">
            <v>1.3333333333333335</v>
          </cell>
          <cell r="AC23">
            <v>0.86357608695652177</v>
          </cell>
          <cell r="AD23">
            <v>0.10665057971014487</v>
          </cell>
          <cell r="AE23">
            <v>2.7306666666666667E-2</v>
          </cell>
          <cell r="AF23">
            <v>2.1333333333333334E-3</v>
          </cell>
          <cell r="AG23">
            <v>3.3333333333333338E-4</v>
          </cell>
        </row>
        <row r="24">
          <cell r="W24">
            <v>2646.8869565217392</v>
          </cell>
          <cell r="X24">
            <v>450.24371014492726</v>
          </cell>
          <cell r="Y24">
            <v>92.842666666666659</v>
          </cell>
          <cell r="Z24">
            <v>8.533333333333335</v>
          </cell>
          <cell r="AA24">
            <v>1.4933333333333334</v>
          </cell>
          <cell r="AC24">
            <v>0.82715217391304352</v>
          </cell>
          <cell r="AD24">
            <v>0.14070115942028977</v>
          </cell>
          <cell r="AE24">
            <v>2.9013333333333332E-2</v>
          </cell>
          <cell r="AF24">
            <v>2.666666666666667E-3</v>
          </cell>
          <cell r="AG24">
            <v>4.6666666666666666E-4</v>
          </cell>
        </row>
        <row r="25">
          <cell r="W25">
            <v>1897.7478260869568</v>
          </cell>
          <cell r="X25">
            <v>419.40417391304322</v>
          </cell>
          <cell r="Y25">
            <v>73.727999999999994</v>
          </cell>
          <cell r="Z25">
            <v>7.6800000000000015</v>
          </cell>
          <cell r="AA25">
            <v>1.4400000000000002</v>
          </cell>
          <cell r="AC25">
            <v>0.79072826086956538</v>
          </cell>
          <cell r="AD25">
            <v>0.17475173913043468</v>
          </cell>
          <cell r="AE25">
            <v>3.0719999999999997E-2</v>
          </cell>
          <cell r="AF25">
            <v>3.2000000000000006E-3</v>
          </cell>
          <cell r="AG25">
            <v>6.0000000000000006E-4</v>
          </cell>
        </row>
        <row r="26">
          <cell r="W26">
            <v>1640.6119565217396</v>
          </cell>
          <cell r="X26">
            <v>454.14504347826056</v>
          </cell>
          <cell r="Y26">
            <v>70.528000000000006</v>
          </cell>
          <cell r="Z26">
            <v>8.120000000000001</v>
          </cell>
          <cell r="AA26">
            <v>1.595</v>
          </cell>
          <cell r="AC26">
            <v>0.75430434782608713</v>
          </cell>
          <cell r="AD26">
            <v>0.20880231884057956</v>
          </cell>
          <cell r="AE26">
            <v>3.2426666666666666E-2</v>
          </cell>
          <cell r="AF26">
            <v>3.7333333333333342E-3</v>
          </cell>
          <cell r="AG26">
            <v>7.3333333333333334E-4</v>
          </cell>
        </row>
        <row r="27">
          <cell r="W27">
            <v>1399.8668478260872</v>
          </cell>
          <cell r="X27">
            <v>473.56315217391273</v>
          </cell>
          <cell r="Y27">
            <v>66.56</v>
          </cell>
          <cell r="Z27">
            <v>8.3200000000000021</v>
          </cell>
          <cell r="AA27">
            <v>1.6900000000000002</v>
          </cell>
          <cell r="AC27">
            <v>0.71788043478260888</v>
          </cell>
          <cell r="AD27">
            <v>0.24285289855072448</v>
          </cell>
          <cell r="AE27">
            <v>3.4133333333333335E-2</v>
          </cell>
          <cell r="AF27">
            <v>4.2666666666666677E-3</v>
          </cell>
          <cell r="AG27">
            <v>8.6666666666666674E-4</v>
          </cell>
        </row>
        <row r="28">
          <cell r="W28">
            <v>1175.5125000000003</v>
          </cell>
          <cell r="X28">
            <v>477.65849999999961</v>
          </cell>
          <cell r="Y28">
            <v>61.823999999999984</v>
          </cell>
          <cell r="Z28">
            <v>8.2799999999999994</v>
          </cell>
          <cell r="AA28">
            <v>1.7249999999999999</v>
          </cell>
          <cell r="AC28">
            <v>0.68145652173913063</v>
          </cell>
          <cell r="AD28">
            <v>0.27690347826086936</v>
          </cell>
          <cell r="AE28">
            <v>3.5839999999999997E-2</v>
          </cell>
          <cell r="AF28">
            <v>4.8000000000000004E-3</v>
          </cell>
          <cell r="AG28">
            <v>1E-3</v>
          </cell>
        </row>
        <row r="29">
          <cell r="W29">
            <v>1005.1159713000645</v>
          </cell>
          <cell r="X29">
            <v>432.12471441422116</v>
          </cell>
          <cell r="Y29">
            <v>53.913600000000002</v>
          </cell>
          <cell r="Z29">
            <v>7.3028571428571434</v>
          </cell>
          <cell r="AA29">
            <v>1.5428571428571429</v>
          </cell>
          <cell r="AC29">
            <v>0.67007731420004302</v>
          </cell>
          <cell r="AD29">
            <v>0.28808314294281412</v>
          </cell>
          <cell r="AE29">
            <v>3.5942399999999999E-2</v>
          </cell>
          <cell r="AF29">
            <v>4.8685714285714287E-3</v>
          </cell>
          <cell r="AG29">
            <v>1.0285714285714286E-3</v>
          </cell>
        </row>
        <row r="30">
          <cell r="W30">
            <v>959.81724113453504</v>
          </cell>
          <cell r="X30">
            <v>436.06866253893429</v>
          </cell>
          <cell r="Y30">
            <v>52.52242285714285</v>
          </cell>
          <cell r="Z30">
            <v>7.1941224489795923</v>
          </cell>
          <cell r="AA30">
            <v>1.5404081632653062</v>
          </cell>
          <cell r="AC30">
            <v>0.65869810666095541</v>
          </cell>
          <cell r="AD30">
            <v>0.29926280762475882</v>
          </cell>
          <cell r="AE30">
            <v>3.6044799999999995E-2</v>
          </cell>
          <cell r="AF30">
            <v>4.9371428571428578E-3</v>
          </cell>
          <cell r="AG30">
            <v>1.0571428571428572E-3</v>
          </cell>
        </row>
        <row r="31">
          <cell r="W31">
            <v>915.49387161521304</v>
          </cell>
          <cell r="X31">
            <v>439.05435369090935</v>
          </cell>
          <cell r="Y31">
            <v>51.122468571428563</v>
          </cell>
          <cell r="Z31">
            <v>7.0795102040816325</v>
          </cell>
          <cell r="AA31">
            <v>1.5355102040816326</v>
          </cell>
          <cell r="AC31">
            <v>0.6473188991218678</v>
          </cell>
          <cell r="AD31">
            <v>0.31044247230670358</v>
          </cell>
          <cell r="AE31">
            <v>3.6147199999999997E-2</v>
          </cell>
          <cell r="AF31">
            <v>5.0057142857142861E-3</v>
          </cell>
          <cell r="AG31">
            <v>1.0857142857142858E-3</v>
          </cell>
        </row>
        <row r="32">
          <cell r="W32">
            <v>872.14586274209864</v>
          </cell>
          <cell r="X32">
            <v>441.08178787014623</v>
          </cell>
          <cell r="Y32">
            <v>49.713737142857141</v>
          </cell>
          <cell r="Z32">
            <v>6.9590204081632665</v>
          </cell>
          <cell r="AA32">
            <v>1.5281632653061221</v>
          </cell>
          <cell r="AC32">
            <v>0.6359396915827803</v>
          </cell>
          <cell r="AD32">
            <v>0.32162213698864833</v>
          </cell>
          <cell r="AE32">
            <v>3.62496E-2</v>
          </cell>
          <cell r="AF32">
            <v>5.0742857142857152E-3</v>
          </cell>
          <cell r="AG32">
            <v>1.1142857142857141E-3</v>
          </cell>
        </row>
        <row r="33">
          <cell r="W33">
            <v>829.77321451519163</v>
          </cell>
          <cell r="X33">
            <v>442.15096507664504</v>
          </cell>
          <cell r="Y33">
            <v>48.296228571428571</v>
          </cell>
          <cell r="Z33">
            <v>6.83265306122449</v>
          </cell>
          <cell r="AA33">
            <v>1.5183673469387753</v>
          </cell>
          <cell r="AC33">
            <v>0.62456048404369269</v>
          </cell>
          <cell r="AD33">
            <v>0.33280180167059309</v>
          </cell>
          <cell r="AE33">
            <v>3.6352000000000002E-2</v>
          </cell>
          <cell r="AF33">
            <v>5.1428571428571435E-3</v>
          </cell>
          <cell r="AG33">
            <v>1.1428571428571427E-3</v>
          </cell>
        </row>
        <row r="34">
          <cell r="W34">
            <v>788.3759269344921</v>
          </cell>
          <cell r="X34">
            <v>442.26188531040566</v>
          </cell>
          <cell r="Y34">
            <v>46.869942857142846</v>
          </cell>
          <cell r="Z34">
            <v>6.7004081632653056</v>
          </cell>
          <cell r="AA34">
            <v>1.5061224489795915</v>
          </cell>
          <cell r="AC34">
            <v>0.61318127650460508</v>
          </cell>
          <cell r="AD34">
            <v>0.34398146635253779</v>
          </cell>
          <cell r="AE34">
            <v>3.6454399999999998E-2</v>
          </cell>
          <cell r="AF34">
            <v>5.2114285714285717E-3</v>
          </cell>
          <cell r="AG34">
            <v>1.1714285714285713E-3</v>
          </cell>
        </row>
        <row r="35">
          <cell r="W35">
            <v>747.95400000000018</v>
          </cell>
          <cell r="X35">
            <v>441.41454857142821</v>
          </cell>
          <cell r="Y35">
            <v>45.434879999999993</v>
          </cell>
          <cell r="Z35">
            <v>6.5622857142857143</v>
          </cell>
          <cell r="AA35">
            <v>1.4914285714285711</v>
          </cell>
          <cell r="AC35">
            <v>0.60180206896551747</v>
          </cell>
          <cell r="AD35">
            <v>0.35516113103448255</v>
          </cell>
          <cell r="AE35">
            <v>3.65568E-2</v>
          </cell>
          <cell r="AF35">
            <v>5.2800000000000008E-3</v>
          </cell>
          <cell r="AG35">
            <v>1.1999999999999999E-3</v>
          </cell>
        </row>
        <row r="36">
          <cell r="W36">
            <v>717.28800940438896</v>
          </cell>
          <cell r="X36">
            <v>430.95539539561105</v>
          </cell>
          <cell r="Y36">
            <v>43.922995199999995</v>
          </cell>
          <cell r="Z36">
            <v>6.3756000000000013</v>
          </cell>
          <cell r="AA36">
            <v>1.458</v>
          </cell>
          <cell r="AC36">
            <v>0.59774000783699077</v>
          </cell>
          <cell r="AD36">
            <v>0.35912949616300921</v>
          </cell>
          <cell r="AE36">
            <v>3.6602495999999998E-2</v>
          </cell>
          <cell r="AF36">
            <v>5.3130000000000009E-3</v>
          </cell>
          <cell r="AG36">
            <v>1.2149999999999999E-3</v>
          </cell>
        </row>
        <row r="37">
          <cell r="W37">
            <v>697.57158738244539</v>
          </cell>
          <cell r="X37">
            <v>426.63998701755457</v>
          </cell>
          <cell r="Y37">
            <v>43.061625600000006</v>
          </cell>
          <cell r="Z37">
            <v>6.2815500000000011</v>
          </cell>
          <cell r="AA37">
            <v>1.4452499999999999</v>
          </cell>
          <cell r="AC37">
            <v>0.59367794670846419</v>
          </cell>
          <cell r="AD37">
            <v>0.36309786129153582</v>
          </cell>
          <cell r="AE37">
            <v>3.6648192000000003E-2</v>
          </cell>
          <cell r="AF37">
            <v>5.3460000000000009E-3</v>
          </cell>
          <cell r="AG37">
            <v>1.23E-3</v>
          </cell>
        </row>
        <row r="38">
          <cell r="W38">
            <v>678.05826841692817</v>
          </cell>
          <cell r="X38">
            <v>422.12616038307186</v>
          </cell>
          <cell r="Y38">
            <v>42.197971199999998</v>
          </cell>
          <cell r="Z38">
            <v>6.1858500000000012</v>
          </cell>
          <cell r="AA38">
            <v>1.4317499999999999</v>
          </cell>
          <cell r="AC38">
            <v>0.58961588557993749</v>
          </cell>
          <cell r="AD38">
            <v>0.36706622642006248</v>
          </cell>
          <cell r="AE38">
            <v>3.6693888000000001E-2</v>
          </cell>
          <cell r="AF38">
            <v>5.379000000000001E-3</v>
          </cell>
          <cell r="AG38">
            <v>1.2449999999999998E-3</v>
          </cell>
        </row>
        <row r="39">
          <cell r="W39">
            <v>658.74805250783731</v>
          </cell>
          <cell r="X39">
            <v>417.4139154921628</v>
          </cell>
          <cell r="Y39">
            <v>41.332031999999998</v>
          </cell>
          <cell r="Z39">
            <v>6.0885000000000016</v>
          </cell>
          <cell r="AA39">
            <v>1.4174999999999998</v>
          </cell>
          <cell r="AC39">
            <v>0.58555382445141091</v>
          </cell>
          <cell r="AD39">
            <v>0.37103459154858914</v>
          </cell>
          <cell r="AE39">
            <v>3.6739583999999999E-2</v>
          </cell>
          <cell r="AF39">
            <v>5.412000000000001E-3</v>
          </cell>
          <cell r="AG39">
            <v>1.2599999999999998E-3</v>
          </cell>
        </row>
        <row r="40">
          <cell r="W40">
            <v>639.64093965517259</v>
          </cell>
          <cell r="X40">
            <v>412.50325234482733</v>
          </cell>
          <cell r="Y40">
            <v>40.463808000000007</v>
          </cell>
          <cell r="Z40">
            <v>5.9895000000000014</v>
          </cell>
          <cell r="AA40">
            <v>1.4024999999999999</v>
          </cell>
          <cell r="AC40">
            <v>0.58149176332288421</v>
          </cell>
          <cell r="AD40">
            <v>0.37500295667711575</v>
          </cell>
          <cell r="AE40">
            <v>3.6785280000000004E-2</v>
          </cell>
          <cell r="AF40">
            <v>5.4450000000000011E-3</v>
          </cell>
          <cell r="AG40">
            <v>1.2749999999999999E-3</v>
          </cell>
        </row>
        <row r="41">
          <cell r="W41">
            <v>620.73692985893445</v>
          </cell>
          <cell r="X41">
            <v>407.39417094106557</v>
          </cell>
          <cell r="Y41">
            <v>39.593299200000004</v>
          </cell>
          <cell r="Z41">
            <v>5.8888500000000015</v>
          </cell>
          <cell r="AA41">
            <v>1.3867499999999999</v>
          </cell>
          <cell r="AC41">
            <v>0.57742970219435763</v>
          </cell>
          <cell r="AD41">
            <v>0.37897132180564241</v>
          </cell>
          <cell r="AE41">
            <v>3.6830976000000001E-2</v>
          </cell>
          <cell r="AF41">
            <v>5.4780000000000011E-3</v>
          </cell>
          <cell r="AG41">
            <v>1.2899999999999999E-3</v>
          </cell>
        </row>
        <row r="42">
          <cell r="W42">
            <v>602.03602311912243</v>
          </cell>
          <cell r="X42">
            <v>402.08667128087751</v>
          </cell>
          <cell r="Y42">
            <v>38.720505599999996</v>
          </cell>
          <cell r="Z42">
            <v>5.786550000000001</v>
          </cell>
          <cell r="AA42">
            <v>1.37025</v>
          </cell>
          <cell r="AC42">
            <v>0.57336764106583094</v>
          </cell>
          <cell r="AD42">
            <v>0.38293968693416908</v>
          </cell>
          <cell r="AE42">
            <v>3.6876671999999999E-2</v>
          </cell>
          <cell r="AF42">
            <v>5.5110000000000011E-3</v>
          </cell>
          <cell r="AG42">
            <v>1.305E-3</v>
          </cell>
        </row>
        <row r="43">
          <cell r="W43">
            <v>583.53821943573701</v>
          </cell>
          <cell r="X43">
            <v>396.58075336426316</v>
          </cell>
          <cell r="Y43">
            <v>37.845427199999996</v>
          </cell>
          <cell r="Z43">
            <v>5.6826000000000016</v>
          </cell>
          <cell r="AA43">
            <v>1.353</v>
          </cell>
          <cell r="AC43">
            <v>0.56930557993730435</v>
          </cell>
          <cell r="AD43">
            <v>0.38690805206269574</v>
          </cell>
          <cell r="AE43">
            <v>3.6922367999999997E-2</v>
          </cell>
          <cell r="AF43">
            <v>5.5440000000000012E-3</v>
          </cell>
          <cell r="AG43">
            <v>1.32E-3</v>
          </cell>
        </row>
        <row r="44">
          <cell r="W44">
            <v>565.24351880877771</v>
          </cell>
          <cell r="X44">
            <v>390.87641719122234</v>
          </cell>
          <cell r="Y44">
            <v>36.968064000000005</v>
          </cell>
          <cell r="Z44">
            <v>5.5770000000000008</v>
          </cell>
          <cell r="AA44">
            <v>1.3349999999999997</v>
          </cell>
          <cell r="AC44">
            <v>0.56524351880877766</v>
          </cell>
          <cell r="AD44">
            <v>0.39087641719122235</v>
          </cell>
          <cell r="AE44">
            <v>3.6968064000000002E-2</v>
          </cell>
          <cell r="AF44">
            <v>5.5770000000000012E-3</v>
          </cell>
          <cell r="AG44">
            <v>1.3349999999999998E-3</v>
          </cell>
        </row>
        <row r="45">
          <cell r="W45">
            <v>547.15192123824465</v>
          </cell>
          <cell r="X45">
            <v>384.97366276175529</v>
          </cell>
          <cell r="Y45">
            <v>36.088416000000002</v>
          </cell>
          <cell r="Z45">
            <v>5.4697500000000012</v>
          </cell>
          <cell r="AA45">
            <v>1.3162499999999999</v>
          </cell>
          <cell r="AC45">
            <v>0.56118145768025096</v>
          </cell>
          <cell r="AD45">
            <v>0.39484478231974901</v>
          </cell>
          <cell r="AE45">
            <v>3.701376E-2</v>
          </cell>
          <cell r="AF45">
            <v>5.6100000000000013E-3</v>
          </cell>
          <cell r="AG45">
            <v>1.3499999999999999E-3</v>
          </cell>
        </row>
        <row r="46">
          <cell r="W46">
            <v>529.26342672413818</v>
          </cell>
          <cell r="X46">
            <v>378.87249007586189</v>
          </cell>
          <cell r="Y46">
            <v>35.206483200000001</v>
          </cell>
          <cell r="Z46">
            <v>5.360850000000001</v>
          </cell>
          <cell r="AA46">
            <v>1.2967499999999998</v>
          </cell>
          <cell r="AC46">
            <v>0.55711939655172438</v>
          </cell>
          <cell r="AD46">
            <v>0.39881314744827567</v>
          </cell>
          <cell r="AE46">
            <v>3.7059455999999998E-2</v>
          </cell>
          <cell r="AF46">
            <v>5.6430000000000013E-3</v>
          </cell>
          <cell r="AG46">
            <v>1.3649999999999999E-3</v>
          </cell>
        </row>
        <row r="47">
          <cell r="W47">
            <v>511.57803526645785</v>
          </cell>
          <cell r="X47">
            <v>372.57289913354214</v>
          </cell>
          <cell r="Y47">
            <v>34.322265600000001</v>
          </cell>
          <cell r="Z47">
            <v>5.2503000000000011</v>
          </cell>
          <cell r="AA47">
            <v>1.2765</v>
          </cell>
          <cell r="AC47">
            <v>0.55305733542319768</v>
          </cell>
          <cell r="AD47">
            <v>0.40278151257680228</v>
          </cell>
          <cell r="AE47">
            <v>3.7105152000000002E-2</v>
          </cell>
          <cell r="AF47">
            <v>5.6760000000000014E-3</v>
          </cell>
          <cell r="AG47">
            <v>1.3799999999999999E-3</v>
          </cell>
        </row>
        <row r="48">
          <cell r="W48">
            <v>494.09574686520398</v>
          </cell>
          <cell r="X48">
            <v>366.07488993479603</v>
          </cell>
          <cell r="Y48">
            <v>33.435763199999997</v>
          </cell>
          <cell r="Z48">
            <v>5.1381000000000014</v>
          </cell>
          <cell r="AA48">
            <v>1.2555000000000001</v>
          </cell>
          <cell r="AC48">
            <v>0.5489952742946711</v>
          </cell>
          <cell r="AD48">
            <v>0.40674987770532894</v>
          </cell>
          <cell r="AE48">
            <v>3.7150848E-2</v>
          </cell>
          <cell r="AF48">
            <v>5.7090000000000014E-3</v>
          </cell>
          <cell r="AG48">
            <v>1.395E-3</v>
          </cell>
        </row>
        <row r="49">
          <cell r="W49">
            <v>476.81656152037635</v>
          </cell>
          <cell r="X49">
            <v>359.37846247962364</v>
          </cell>
          <cell r="Y49">
            <v>32.546976000000001</v>
          </cell>
          <cell r="Z49">
            <v>5.0242500000000012</v>
          </cell>
          <cell r="AA49">
            <v>1.2337499999999999</v>
          </cell>
          <cell r="AC49">
            <v>0.5449332131661444</v>
          </cell>
          <cell r="AD49">
            <v>0.41071824283385561</v>
          </cell>
          <cell r="AE49">
            <v>3.7196543999999998E-2</v>
          </cell>
          <cell r="AF49">
            <v>5.7420000000000014E-3</v>
          </cell>
          <cell r="AG49">
            <v>1.4099999999999998E-3</v>
          </cell>
        </row>
        <row r="50">
          <cell r="W50">
            <v>459.74047923197509</v>
          </cell>
          <cell r="X50">
            <v>352.48361676802483</v>
          </cell>
          <cell r="Y50">
            <v>31.655904</v>
          </cell>
          <cell r="Z50">
            <v>4.9087500000000004</v>
          </cell>
          <cell r="AA50">
            <v>1.2112499999999997</v>
          </cell>
          <cell r="AC50">
            <v>0.54087115203761782</v>
          </cell>
          <cell r="AD50">
            <v>0.41468660796238221</v>
          </cell>
          <cell r="AE50">
            <v>3.7242240000000003E-2</v>
          </cell>
          <cell r="AF50">
            <v>5.7750000000000015E-3</v>
          </cell>
          <cell r="AG50">
            <v>1.4249999999999998E-3</v>
          </cell>
        </row>
        <row r="51">
          <cell r="W51">
            <v>442.86750000000018</v>
          </cell>
          <cell r="X51">
            <v>345.39035279999985</v>
          </cell>
          <cell r="Y51">
            <v>30.7625472</v>
          </cell>
          <cell r="Z51">
            <v>4.7916000000000016</v>
          </cell>
          <cell r="AA51">
            <v>1.1879999999999999</v>
          </cell>
          <cell r="AC51">
            <v>0.53680909090909112</v>
          </cell>
          <cell r="AD51">
            <v>0.41865497309090888</v>
          </cell>
          <cell r="AE51">
            <v>3.7287936000000001E-2</v>
          </cell>
          <cell r="AF51">
            <v>5.8080000000000015E-3</v>
          </cell>
          <cell r="AG51">
            <v>1.4399999999999999E-3</v>
          </cell>
        </row>
        <row r="52">
          <cell r="W52">
            <v>428.59553563636376</v>
          </cell>
          <cell r="X52">
            <v>335.7326606644362</v>
          </cell>
          <cell r="Y52">
            <v>29.850235699199999</v>
          </cell>
          <cell r="Z52">
            <v>4.6618880000000011</v>
          </cell>
          <cell r="AA52">
            <v>1.1596799999999998</v>
          </cell>
          <cell r="AC52">
            <v>0.53574441954545471</v>
          </cell>
          <cell r="AD52">
            <v>0.41966582583054524</v>
          </cell>
          <cell r="AE52">
            <v>3.7312794624000001E-2</v>
          </cell>
          <cell r="AF52">
            <v>5.8273600000000019E-3</v>
          </cell>
          <cell r="AG52">
            <v>1.4495999999999999E-3</v>
          </cell>
        </row>
        <row r="53">
          <cell r="W53">
            <v>422.21262873667729</v>
          </cell>
          <cell r="X53">
            <v>332.18951514679861</v>
          </cell>
          <cell r="Y53">
            <v>29.483871013075863</v>
          </cell>
          <cell r="Z53">
            <v>4.6168926896551739</v>
          </cell>
          <cell r="AA53">
            <v>1.1522648275862069</v>
          </cell>
          <cell r="AC53">
            <v>0.5346797481818184</v>
          </cell>
          <cell r="AD53">
            <v>0.42067667857018159</v>
          </cell>
          <cell r="AE53">
            <v>3.7337653248000001E-2</v>
          </cell>
          <cell r="AF53">
            <v>5.8467200000000014E-3</v>
          </cell>
          <cell r="AG53">
            <v>1.4591999999999999E-3</v>
          </cell>
        </row>
        <row r="54">
          <cell r="W54">
            <v>415.8517495203763</v>
          </cell>
          <cell r="X54">
            <v>328.62545543454775</v>
          </cell>
          <cell r="Y54">
            <v>29.116992010593101</v>
          </cell>
          <cell r="Z54">
            <v>4.5714968275862082</v>
          </cell>
          <cell r="AA54">
            <v>1.1446510344827585</v>
          </cell>
          <cell r="AC54">
            <v>0.53361507681818199</v>
          </cell>
          <cell r="AD54">
            <v>0.42168753130981795</v>
          </cell>
          <cell r="AE54">
            <v>3.7362511872000001E-2</v>
          </cell>
          <cell r="AF54">
            <v>5.8660800000000018E-3</v>
          </cell>
          <cell r="AG54">
            <v>1.4687999999999999E-3</v>
          </cell>
        </row>
        <row r="55">
          <cell r="W55">
            <v>409.51289798746103</v>
          </cell>
          <cell r="X55">
            <v>325.04048152768388</v>
          </cell>
          <cell r="Y55">
            <v>28.749598691751729</v>
          </cell>
          <cell r="Z55">
            <v>4.5257004137931052</v>
          </cell>
          <cell r="AA55">
            <v>1.1368386206896552</v>
          </cell>
          <cell r="AC55">
            <v>0.53255040545454568</v>
          </cell>
          <cell r="AD55">
            <v>0.42269838404945431</v>
          </cell>
          <cell r="AE55">
            <v>3.7387370496000001E-2</v>
          </cell>
          <cell r="AF55">
            <v>5.8854400000000013E-3</v>
          </cell>
          <cell r="AG55">
            <v>1.4783999999999999E-3</v>
          </cell>
        </row>
        <row r="56">
          <cell r="W56">
            <v>403.19607413793119</v>
          </cell>
          <cell r="X56">
            <v>321.43459342620673</v>
          </cell>
          <cell r="Y56">
            <v>28.381691056551727</v>
          </cell>
          <cell r="Z56">
            <v>4.4795034482758638</v>
          </cell>
          <cell r="AA56">
            <v>1.1288275862068964</v>
          </cell>
          <cell r="AC56">
            <v>0.53148573409090927</v>
          </cell>
          <cell r="AD56">
            <v>0.42370923678909067</v>
          </cell>
          <cell r="AE56">
            <v>3.7412229120000001E-2</v>
          </cell>
          <cell r="AF56">
            <v>5.9048000000000017E-3</v>
          </cell>
          <cell r="AG56">
            <v>1.4879999999999997E-3</v>
          </cell>
        </row>
        <row r="57">
          <cell r="W57">
            <v>396.90127797178707</v>
          </cell>
          <cell r="X57">
            <v>317.80779113011653</v>
          </cell>
          <cell r="Y57">
            <v>28.013269104993107</v>
          </cell>
          <cell r="Z57">
            <v>4.432905931034484</v>
          </cell>
          <cell r="AA57">
            <v>1.1206179310344826</v>
          </cell>
          <cell r="AC57">
            <v>0.53042106272727296</v>
          </cell>
          <cell r="AD57">
            <v>0.42472008952872708</v>
          </cell>
          <cell r="AE57">
            <v>3.7437087744000001E-2</v>
          </cell>
          <cell r="AF57">
            <v>5.9241600000000012E-3</v>
          </cell>
          <cell r="AG57">
            <v>1.4975999999999998E-3</v>
          </cell>
        </row>
        <row r="58">
          <cell r="W58">
            <v>390.62850948902832</v>
          </cell>
          <cell r="X58">
            <v>314.16007463941304</v>
          </cell>
          <cell r="Y58">
            <v>27.644332837075861</v>
          </cell>
          <cell r="Z58">
            <v>4.3859078620689669</v>
          </cell>
          <cell r="AA58">
            <v>1.1122096551724137</v>
          </cell>
          <cell r="AC58">
            <v>0.52935639136363655</v>
          </cell>
          <cell r="AD58">
            <v>0.42573094226836344</v>
          </cell>
          <cell r="AE58">
            <v>3.7461946368000001E-2</v>
          </cell>
          <cell r="AF58">
            <v>5.9435200000000016E-3</v>
          </cell>
          <cell r="AG58">
            <v>1.5071999999999998E-3</v>
          </cell>
        </row>
        <row r="59">
          <cell r="W59">
            <v>384.37776868965534</v>
          </cell>
          <cell r="X59">
            <v>310.49144395409644</v>
          </cell>
          <cell r="Y59">
            <v>27.274882252800001</v>
          </cell>
          <cell r="Z59">
            <v>4.3385092413793123</v>
          </cell>
          <cell r="AA59">
            <v>1.1036027586206896</v>
          </cell>
          <cell r="AC59">
            <v>0.52829172000000024</v>
          </cell>
          <cell r="AD59">
            <v>0.4267417950079998</v>
          </cell>
          <cell r="AE59">
            <v>3.7486804992000002E-2</v>
          </cell>
          <cell r="AF59">
            <v>5.962880000000002E-3</v>
          </cell>
          <cell r="AG59">
            <v>1.5167999999999998E-3</v>
          </cell>
        </row>
        <row r="60">
          <cell r="W60">
            <v>378.14905557366779</v>
          </cell>
          <cell r="X60">
            <v>306.80189907416661</v>
          </cell>
          <cell r="Y60">
            <v>26.904917352165516</v>
          </cell>
          <cell r="Z60">
            <v>4.2907100689655175</v>
          </cell>
          <cell r="AA60">
            <v>1.0947972413793101</v>
          </cell>
          <cell r="AC60">
            <v>0.52722704863636383</v>
          </cell>
          <cell r="AD60">
            <v>0.42775264774763616</v>
          </cell>
          <cell r="AE60">
            <v>3.7511663616000002E-2</v>
          </cell>
          <cell r="AF60">
            <v>5.9822400000000015E-3</v>
          </cell>
          <cell r="AG60">
            <v>1.5263999999999998E-3</v>
          </cell>
        </row>
        <row r="61">
          <cell r="W61">
            <v>371.94237014106602</v>
          </cell>
          <cell r="X61">
            <v>303.09143999962367</v>
          </cell>
          <cell r="Y61">
            <v>26.534438135172415</v>
          </cell>
          <cell r="Z61">
            <v>4.2425103448275872</v>
          </cell>
          <cell r="AA61">
            <v>1.0857931034482757</v>
          </cell>
          <cell r="AC61">
            <v>0.52616237727272752</v>
          </cell>
          <cell r="AD61">
            <v>0.42876350048727252</v>
          </cell>
          <cell r="AE61">
            <v>3.7536522240000002E-2</v>
          </cell>
          <cell r="AF61">
            <v>6.0016000000000019E-3</v>
          </cell>
          <cell r="AG61">
            <v>1.5359999999999998E-3</v>
          </cell>
        </row>
        <row r="62">
          <cell r="W62">
            <v>365.75771239184962</v>
          </cell>
          <cell r="X62">
            <v>299.36006673046751</v>
          </cell>
          <cell r="Y62">
            <v>26.163444601820686</v>
          </cell>
          <cell r="Z62">
            <v>4.1939100689655175</v>
          </cell>
          <cell r="AA62">
            <v>1.076590344827586</v>
          </cell>
          <cell r="AC62">
            <v>0.52509770590909111</v>
          </cell>
          <cell r="AD62">
            <v>0.42977435322690888</v>
          </cell>
          <cell r="AE62">
            <v>3.7561380864000002E-2</v>
          </cell>
          <cell r="AF62">
            <v>6.0209600000000014E-3</v>
          </cell>
          <cell r="AG62">
            <v>1.5455999999999998E-3</v>
          </cell>
        </row>
        <row r="63">
          <cell r="W63">
            <v>359.595082326019</v>
          </cell>
          <cell r="X63">
            <v>295.60777926669829</v>
          </cell>
          <cell r="Y63">
            <v>25.791936752110349</v>
          </cell>
          <cell r="Z63">
            <v>4.1449092413793123</v>
          </cell>
          <cell r="AA63">
            <v>1.0671889655172413</v>
          </cell>
          <cell r="AC63">
            <v>0.5240330345454548</v>
          </cell>
          <cell r="AD63">
            <v>0.43078520596654524</v>
          </cell>
          <cell r="AE63">
            <v>3.7586239488000002E-2</v>
          </cell>
          <cell r="AF63">
            <v>6.0403200000000018E-3</v>
          </cell>
          <cell r="AG63">
            <v>1.5551999999999999E-3</v>
          </cell>
        </row>
        <row r="64">
          <cell r="W64">
            <v>353.45447994357386</v>
          </cell>
          <cell r="X64">
            <v>291.8345776083159</v>
          </cell>
          <cell r="Y64">
            <v>25.419914586041383</v>
          </cell>
          <cell r="Z64">
            <v>4.0955078620689669</v>
          </cell>
          <cell r="AA64">
            <v>1.0575889655172415</v>
          </cell>
          <cell r="AC64">
            <v>0.52296836318181839</v>
          </cell>
          <cell r="AD64">
            <v>0.4317960587061816</v>
          </cell>
          <cell r="AE64">
            <v>3.7611098112000002E-2</v>
          </cell>
          <cell r="AF64">
            <v>6.0596800000000013E-3</v>
          </cell>
          <cell r="AG64">
            <v>1.5647999999999999E-3</v>
          </cell>
        </row>
        <row r="65">
          <cell r="W65">
            <v>347.33590524451427</v>
          </cell>
          <cell r="X65">
            <v>288.04046175532022</v>
          </cell>
          <cell r="Y65">
            <v>25.047378103613795</v>
          </cell>
          <cell r="Z65">
            <v>4.0457059310344841</v>
          </cell>
          <cell r="AA65">
            <v>1.047790344827586</v>
          </cell>
          <cell r="AC65">
            <v>0.52190369181818208</v>
          </cell>
          <cell r="AD65">
            <v>0.43280691144581795</v>
          </cell>
          <cell r="AE65">
            <v>3.7635956736000002E-2</v>
          </cell>
          <cell r="AF65">
            <v>6.0790400000000017E-3</v>
          </cell>
          <cell r="AG65">
            <v>1.5743999999999999E-3</v>
          </cell>
        </row>
        <row r="66">
          <cell r="W66">
            <v>341.23935822884027</v>
          </cell>
          <cell r="X66">
            <v>284.22543170771149</v>
          </cell>
          <cell r="Y66">
            <v>24.674327304827589</v>
          </cell>
          <cell r="Z66">
            <v>3.9955034482758638</v>
          </cell>
          <cell r="AA66">
            <v>1.0377931034482759</v>
          </cell>
          <cell r="AC66">
            <v>0.52083902045454566</v>
          </cell>
          <cell r="AD66">
            <v>0.43381776418545437</v>
          </cell>
          <cell r="AE66">
            <v>3.7660815360000002E-2</v>
          </cell>
          <cell r="AF66">
            <v>6.0984000000000021E-3</v>
          </cell>
          <cell r="AG66">
            <v>1.5839999999999999E-3</v>
          </cell>
        </row>
        <row r="67">
          <cell r="W67">
            <v>335.16483889655183</v>
          </cell>
          <cell r="X67">
            <v>280.38948746548954</v>
          </cell>
          <cell r="Y67">
            <v>24.300762189682757</v>
          </cell>
          <cell r="Z67">
            <v>3.9449004137931043</v>
          </cell>
          <cell r="AA67">
            <v>1.0275972413793102</v>
          </cell>
          <cell r="AC67">
            <v>0.51977434909090925</v>
          </cell>
          <cell r="AD67">
            <v>0.43482861692509073</v>
          </cell>
          <cell r="AE67">
            <v>3.7685673984000002E-2</v>
          </cell>
          <cell r="AF67">
            <v>6.1177600000000016E-3</v>
          </cell>
          <cell r="AG67">
            <v>1.5935999999999997E-3</v>
          </cell>
        </row>
        <row r="68">
          <cell r="W68">
            <v>329.11234724764904</v>
          </cell>
          <cell r="X68">
            <v>276.53262902865441</v>
          </cell>
          <cell r="Y68">
            <v>23.926682758179311</v>
          </cell>
          <cell r="Z68">
            <v>3.8938968275862083</v>
          </cell>
          <cell r="AA68">
            <v>1.0172027586206895</v>
          </cell>
          <cell r="AC68">
            <v>0.51870967772727294</v>
          </cell>
          <cell r="AD68">
            <v>0.43583946966472709</v>
          </cell>
          <cell r="AE68">
            <v>3.7710532608000003E-2</v>
          </cell>
          <cell r="AF68">
            <v>6.137120000000002E-3</v>
          </cell>
          <cell r="AG68">
            <v>1.6031999999999997E-3</v>
          </cell>
        </row>
        <row r="69">
          <cell r="W69">
            <v>323.08188328213174</v>
          </cell>
          <cell r="X69">
            <v>272.65485639720612</v>
          </cell>
          <cell r="Y69">
            <v>23.552089010317239</v>
          </cell>
          <cell r="Z69">
            <v>3.842492689655173</v>
          </cell>
          <cell r="AA69">
            <v>1.0066096551724135</v>
          </cell>
          <cell r="AC69">
            <v>0.51764500636363653</v>
          </cell>
          <cell r="AD69">
            <v>0.43685032240436344</v>
          </cell>
          <cell r="AE69">
            <v>3.7735391232000003E-2</v>
          </cell>
          <cell r="AF69">
            <v>6.1564800000000015E-3</v>
          </cell>
          <cell r="AG69">
            <v>1.6127999999999997E-3</v>
          </cell>
        </row>
        <row r="70">
          <cell r="W70">
            <v>317.07344700000016</v>
          </cell>
          <cell r="X70">
            <v>268.75616957114471</v>
          </cell>
          <cell r="Y70">
            <v>23.176980946096556</v>
          </cell>
          <cell r="Z70">
            <v>3.7906880000000016</v>
          </cell>
          <cell r="AA70">
            <v>0.99581793103448268</v>
          </cell>
          <cell r="AC70">
            <v>0.51658033500000022</v>
          </cell>
          <cell r="AD70">
            <v>0.4378611751439998</v>
          </cell>
          <cell r="AE70">
            <v>3.7760249856000003E-2</v>
          </cell>
          <cell r="AF70">
            <v>6.1758400000000019E-3</v>
          </cell>
          <cell r="AG70">
            <v>1.6223999999999998E-3</v>
          </cell>
        </row>
        <row r="71">
          <cell r="W71">
            <v>311.08703840125401</v>
          </cell>
          <cell r="X71">
            <v>264.83656855047008</v>
          </cell>
          <cell r="Y71">
            <v>22.801358565517244</v>
          </cell>
          <cell r="Z71">
            <v>3.7384827586206906</v>
          </cell>
          <cell r="AA71">
            <v>0.98482758620689637</v>
          </cell>
          <cell r="AC71">
            <v>0.51551566363636381</v>
          </cell>
          <cell r="AD71">
            <v>0.43887202788363616</v>
          </cell>
          <cell r="AE71">
            <v>3.7785108480000003E-2</v>
          </cell>
          <cell r="AF71">
            <v>6.1952000000000014E-3</v>
          </cell>
          <cell r="AG71">
            <v>1.6319999999999998E-3</v>
          </cell>
        </row>
        <row r="72">
          <cell r="W72">
            <v>305.12265748589357</v>
          </cell>
          <cell r="X72">
            <v>260.89605333518233</v>
          </cell>
          <cell r="Y72">
            <v>22.425221868579314</v>
          </cell>
          <cell r="Z72">
            <v>3.6858769655172425</v>
          </cell>
          <cell r="AA72">
            <v>0.97363862068965512</v>
          </cell>
          <cell r="AC72">
            <v>0.5144509922727275</v>
          </cell>
          <cell r="AD72">
            <v>0.43988288062327252</v>
          </cell>
          <cell r="AE72">
            <v>3.7809967104000003E-2</v>
          </cell>
          <cell r="AF72">
            <v>6.2145600000000018E-3</v>
          </cell>
          <cell r="AG72">
            <v>1.6415999999999998E-3</v>
          </cell>
        </row>
        <row r="73">
          <cell r="W73">
            <v>299.18030425391862</v>
          </cell>
          <cell r="X73">
            <v>256.93462392528141</v>
          </cell>
          <cell r="Y73">
            <v>22.048570855282762</v>
          </cell>
          <cell r="Z73">
            <v>3.6328706206896562</v>
          </cell>
          <cell r="AA73">
            <v>0.96225103448275862</v>
          </cell>
          <cell r="AC73">
            <v>0.51338632090909109</v>
          </cell>
          <cell r="AD73">
            <v>0.44089373336290888</v>
          </cell>
          <cell r="AE73">
            <v>3.7834825728000003E-2</v>
          </cell>
          <cell r="AF73">
            <v>6.2339200000000013E-3</v>
          </cell>
          <cell r="AG73">
            <v>1.6511999999999998E-3</v>
          </cell>
        </row>
        <row r="74">
          <cell r="W74">
            <v>293.25997870532927</v>
          </cell>
          <cell r="X74">
            <v>252.95228032076727</v>
          </cell>
          <cell r="Y74">
            <v>21.671405525627588</v>
          </cell>
          <cell r="Z74">
            <v>3.5794637241379319</v>
          </cell>
          <cell r="AA74">
            <v>0.95066482758620674</v>
          </cell>
          <cell r="AC74">
            <v>0.51232164954545478</v>
          </cell>
          <cell r="AD74">
            <v>0.44190458610254524</v>
          </cell>
          <cell r="AE74">
            <v>3.7859684352000003E-2</v>
          </cell>
          <cell r="AF74">
            <v>6.2532800000000017E-3</v>
          </cell>
          <cell r="AG74">
            <v>1.6607999999999998E-3</v>
          </cell>
        </row>
        <row r="75">
          <cell r="W75">
            <v>287.36168084012553</v>
          </cell>
          <cell r="X75">
            <v>248.94902252164002</v>
          </cell>
          <cell r="Y75">
            <v>21.293725879613795</v>
          </cell>
          <cell r="Z75">
            <v>3.5256562758620702</v>
          </cell>
          <cell r="AA75">
            <v>0.93887999999999994</v>
          </cell>
          <cell r="AC75">
            <v>0.51125697818181837</v>
          </cell>
          <cell r="AD75">
            <v>0.4429154388421816</v>
          </cell>
          <cell r="AE75">
            <v>3.7884542976000003E-2</v>
          </cell>
          <cell r="AF75">
            <v>6.2726400000000021E-3</v>
          </cell>
          <cell r="AG75">
            <v>1.6703999999999998E-3</v>
          </cell>
        </row>
        <row r="76">
          <cell r="W76">
            <v>281.48541065830733</v>
          </cell>
          <cell r="X76">
            <v>244.92485052789957</v>
          </cell>
          <cell r="Y76">
            <v>20.915531917241378</v>
          </cell>
          <cell r="Z76">
            <v>3.4714482758620693</v>
          </cell>
          <cell r="AA76">
            <v>0.92689655172413765</v>
          </cell>
          <cell r="AC76">
            <v>0.51019230681818206</v>
          </cell>
          <cell r="AD76">
            <v>0.44392629158181801</v>
          </cell>
          <cell r="AE76">
            <v>3.7909401600000003E-2</v>
          </cell>
          <cell r="AF76">
            <v>6.2920000000000016E-3</v>
          </cell>
          <cell r="AG76">
            <v>1.6799999999999996E-3</v>
          </cell>
        </row>
        <row r="77">
          <cell r="W77">
            <v>275.63116815987473</v>
          </cell>
          <cell r="X77">
            <v>240.87976433954603</v>
          </cell>
          <cell r="Y77">
            <v>20.536823638510349</v>
          </cell>
          <cell r="Z77">
            <v>3.4168397241379327</v>
          </cell>
          <cell r="AA77">
            <v>0.91471448275862066</v>
          </cell>
          <cell r="AC77">
            <v>0.50912763545454565</v>
          </cell>
          <cell r="AD77">
            <v>0.44493714432145437</v>
          </cell>
          <cell r="AE77">
            <v>3.7934260224000003E-2</v>
          </cell>
          <cell r="AF77">
            <v>6.311360000000002E-3</v>
          </cell>
          <cell r="AG77">
            <v>1.6895999999999997E-3</v>
          </cell>
        </row>
        <row r="78">
          <cell r="W78">
            <v>269.79895334482774</v>
          </cell>
          <cell r="X78">
            <v>236.81376395657921</v>
          </cell>
          <cell r="Y78">
            <v>20.157601043420691</v>
          </cell>
          <cell r="Z78">
            <v>3.361830620689656</v>
          </cell>
          <cell r="AA78">
            <v>0.90233379310344808</v>
          </cell>
          <cell r="AC78">
            <v>0.50806296409090934</v>
          </cell>
          <cell r="AD78">
            <v>0.44594799706109073</v>
          </cell>
          <cell r="AE78">
            <v>3.7959118848000004E-2</v>
          </cell>
          <cell r="AF78">
            <v>6.3307200000000015E-3</v>
          </cell>
          <cell r="AG78">
            <v>1.6991999999999997E-3</v>
          </cell>
        </row>
        <row r="79">
          <cell r="W79">
            <v>263.98876621316629</v>
          </cell>
          <cell r="X79">
            <v>232.7268493789993</v>
          </cell>
          <cell r="Y79">
            <v>19.777864131972418</v>
          </cell>
          <cell r="Z79">
            <v>3.3064209655172427</v>
          </cell>
          <cell r="AA79">
            <v>0.88975448275862057</v>
          </cell>
          <cell r="AC79">
            <v>0.50699829272727293</v>
          </cell>
          <cell r="AD79">
            <v>0.44695884980072709</v>
          </cell>
          <cell r="AE79">
            <v>3.7983977472000004E-2</v>
          </cell>
          <cell r="AF79">
            <v>6.3500800000000019E-3</v>
          </cell>
          <cell r="AG79">
            <v>1.7087999999999997E-3</v>
          </cell>
        </row>
        <row r="80">
          <cell r="W80">
            <v>258.20060676489038</v>
          </cell>
          <cell r="X80">
            <v>228.61902060680615</v>
          </cell>
          <cell r="Y80">
            <v>19.397612904165516</v>
          </cell>
          <cell r="Z80">
            <v>3.2506107586206903</v>
          </cell>
          <cell r="AA80">
            <v>0.87697655172413769</v>
          </cell>
          <cell r="AC80">
            <v>0.50593362136363662</v>
          </cell>
          <cell r="AD80">
            <v>0.44796970254036345</v>
          </cell>
          <cell r="AE80">
            <v>3.8008836096000004E-2</v>
          </cell>
          <cell r="AF80">
            <v>6.3694400000000014E-3</v>
          </cell>
          <cell r="AG80">
            <v>1.7183999999999997E-3</v>
          </cell>
        </row>
        <row r="81">
          <cell r="W81">
            <v>252.43447500000011</v>
          </cell>
          <cell r="X81">
            <v>224.4902776399999</v>
          </cell>
          <cell r="Y81">
            <v>19.016847360000003</v>
          </cell>
          <cell r="Z81">
            <v>3.1944000000000008</v>
          </cell>
          <cell r="AA81">
            <v>0.86399999999999988</v>
          </cell>
          <cell r="AC81">
            <v>0.50486895000000021</v>
          </cell>
          <cell r="AD81">
            <v>0.4489805552799998</v>
          </cell>
          <cell r="AE81">
            <v>3.8033694720000004E-2</v>
          </cell>
          <cell r="AF81">
            <v>6.3888000000000018E-3</v>
          </cell>
          <cell r="AG81">
            <v>1.7279999999999997E-3</v>
          </cell>
        </row>
        <row r="82">
          <cell r="W82">
            <v>251.17370503875009</v>
          </cell>
          <cell r="X82">
            <v>224.13955671684883</v>
          </cell>
          <cell r="Y82">
            <v>18.962934597734399</v>
          </cell>
          <cell r="Z82">
            <v>3.191711380000001</v>
          </cell>
          <cell r="AA82">
            <v>0.86542559999999991</v>
          </cell>
          <cell r="AC82">
            <v>0.50402750175000022</v>
          </cell>
          <cell r="AD82">
            <v>0.44977837468263981</v>
          </cell>
          <cell r="AE82">
            <v>3.8052711567360002E-2</v>
          </cell>
          <cell r="AF82">
            <v>6.4047720000000022E-3</v>
          </cell>
          <cell r="AG82">
            <v>1.7366399999999998E-3</v>
          </cell>
        </row>
        <row r="83">
          <cell r="W83">
            <v>249.91573990500015</v>
          </cell>
          <cell r="X83">
            <v>223.78617639568901</v>
          </cell>
          <cell r="Y83">
            <v>18.908958445977603</v>
          </cell>
          <cell r="Z83">
            <v>3.1889695200000014</v>
          </cell>
          <cell r="AA83">
            <v>0.86682239999999999</v>
          </cell>
          <cell r="AC83">
            <v>0.50318605350000023</v>
          </cell>
          <cell r="AD83">
            <v>0.45057619408527982</v>
          </cell>
          <cell r="AE83">
            <v>3.8071728414720001E-2</v>
          </cell>
          <cell r="AF83">
            <v>6.4207440000000017E-3</v>
          </cell>
          <cell r="AG83">
            <v>1.7452799999999997E-3</v>
          </cell>
        </row>
        <row r="84">
          <cell r="W84">
            <v>248.66057959875008</v>
          </cell>
          <cell r="X84">
            <v>223.43013667652031</v>
          </cell>
          <cell r="Y84">
            <v>18.854918904729601</v>
          </cell>
          <cell r="Z84">
            <v>3.1861744200000008</v>
          </cell>
          <cell r="AA84">
            <v>0.86819039999999992</v>
          </cell>
          <cell r="AC84">
            <v>0.50234460525000013</v>
          </cell>
          <cell r="AD84">
            <v>0.45137401348791983</v>
          </cell>
          <cell r="AE84">
            <v>3.8090745262080006E-2</v>
          </cell>
          <cell r="AF84">
            <v>6.436716000000002E-3</v>
          </cell>
          <cell r="AG84">
            <v>1.7539199999999997E-3</v>
          </cell>
        </row>
        <row r="85">
          <cell r="W85">
            <v>247.40822412000006</v>
          </cell>
          <cell r="X85">
            <v>223.07143755934285</v>
          </cell>
          <cell r="Y85">
            <v>18.800815973990403</v>
          </cell>
          <cell r="Z85">
            <v>3.1833260800000005</v>
          </cell>
          <cell r="AA85">
            <v>0.8695295999999999</v>
          </cell>
          <cell r="AC85">
            <v>0.50150315700000014</v>
          </cell>
          <cell r="AD85">
            <v>0.45217183289055984</v>
          </cell>
          <cell r="AE85">
            <v>3.8109762109440004E-2</v>
          </cell>
          <cell r="AF85">
            <v>6.4526880000000016E-3</v>
          </cell>
          <cell r="AG85">
            <v>1.7625599999999998E-3</v>
          </cell>
        </row>
        <row r="86">
          <cell r="W86">
            <v>246.1586734687501</v>
          </cell>
          <cell r="X86">
            <v>222.7100790441566</v>
          </cell>
          <cell r="Y86">
            <v>18.746649653760002</v>
          </cell>
          <cell r="Z86">
            <v>3.1804245000000009</v>
          </cell>
          <cell r="AA86">
            <v>0.87083999999999984</v>
          </cell>
          <cell r="AC86">
            <v>0.50066170875000016</v>
          </cell>
          <cell r="AD86">
            <v>0.45296965229319985</v>
          </cell>
          <cell r="AE86">
            <v>3.8128778956800002E-2</v>
          </cell>
          <cell r="AF86">
            <v>6.4686600000000019E-3</v>
          </cell>
          <cell r="AG86">
            <v>1.7711999999999997E-3</v>
          </cell>
        </row>
        <row r="87">
          <cell r="W87">
            <v>244.91192764500008</v>
          </cell>
          <cell r="X87">
            <v>222.34606113096154</v>
          </cell>
          <cell r="Y87">
            <v>18.692419944038399</v>
          </cell>
          <cell r="Z87">
            <v>3.1774696800000006</v>
          </cell>
          <cell r="AA87">
            <v>0.87212159999999983</v>
          </cell>
          <cell r="AC87">
            <v>0.49982026050000017</v>
          </cell>
          <cell r="AD87">
            <v>0.45376747169583986</v>
          </cell>
          <cell r="AE87">
            <v>3.8147795804160001E-2</v>
          </cell>
          <cell r="AF87">
            <v>6.4846320000000015E-3</v>
          </cell>
          <cell r="AG87">
            <v>1.7798399999999998E-3</v>
          </cell>
        </row>
        <row r="88">
          <cell r="W88">
            <v>243.66798664875006</v>
          </cell>
          <cell r="X88">
            <v>221.97938381975766</v>
          </cell>
          <cell r="Y88">
            <v>18.638126844825603</v>
          </cell>
          <cell r="Z88">
            <v>3.1744616200000007</v>
          </cell>
          <cell r="AA88">
            <v>0.87337439999999977</v>
          </cell>
          <cell r="AC88">
            <v>0.49897881225000013</v>
          </cell>
          <cell r="AD88">
            <v>0.45456529109847987</v>
          </cell>
          <cell r="AE88">
            <v>3.8166812651520006E-2</v>
          </cell>
          <cell r="AF88">
            <v>6.5006040000000018E-3</v>
          </cell>
          <cell r="AG88">
            <v>1.7884799999999996E-3</v>
          </cell>
        </row>
        <row r="89">
          <cell r="W89">
            <v>242.42685048000007</v>
          </cell>
          <cell r="X89">
            <v>221.610047110545</v>
          </cell>
          <cell r="Y89">
            <v>18.583770356121605</v>
          </cell>
          <cell r="Z89">
            <v>3.1714003200000014</v>
          </cell>
          <cell r="AA89">
            <v>0.87459839999999989</v>
          </cell>
          <cell r="AC89">
            <v>0.49813736400000014</v>
          </cell>
          <cell r="AD89">
            <v>0.45536311050111983</v>
          </cell>
          <cell r="AE89">
            <v>3.8185829498880004E-2</v>
          </cell>
          <cell r="AF89">
            <v>6.5165760000000022E-3</v>
          </cell>
          <cell r="AG89">
            <v>1.7971199999999997E-3</v>
          </cell>
        </row>
        <row r="90">
          <cell r="W90">
            <v>241.18851913875008</v>
          </cell>
          <cell r="X90">
            <v>221.23805100332353</v>
          </cell>
          <cell r="Y90">
            <v>18.5293504779264</v>
          </cell>
          <cell r="Z90">
            <v>3.1682857800000011</v>
          </cell>
          <cell r="AA90">
            <v>0.87579359999999995</v>
          </cell>
          <cell r="AC90">
            <v>0.49729591575000015</v>
          </cell>
          <cell r="AD90">
            <v>0.45616092990375984</v>
          </cell>
          <cell r="AE90">
            <v>3.8204846346240003E-2</v>
          </cell>
          <cell r="AF90">
            <v>6.5325480000000017E-3</v>
          </cell>
          <cell r="AG90">
            <v>1.8057599999999998E-3</v>
          </cell>
        </row>
        <row r="91">
          <cell r="W91">
            <v>239.95299262500004</v>
          </cell>
          <cell r="X91">
            <v>220.86339549809324</v>
          </cell>
          <cell r="Y91">
            <v>18.474867210239999</v>
          </cell>
          <cell r="Z91">
            <v>3.165118000000001</v>
          </cell>
          <cell r="AA91">
            <v>0.87695999999999985</v>
          </cell>
          <cell r="AC91">
            <v>0.49645446750000011</v>
          </cell>
          <cell r="AD91">
            <v>0.45695874930639985</v>
          </cell>
          <cell r="AE91">
            <v>3.8223863193600001E-2</v>
          </cell>
          <cell r="AF91">
            <v>6.5485200000000021E-3</v>
          </cell>
          <cell r="AG91">
            <v>1.8143999999999997E-3</v>
          </cell>
        </row>
        <row r="92">
          <cell r="W92">
            <v>238.72027093875008</v>
          </cell>
          <cell r="X92">
            <v>220.4860805948542</v>
          </cell>
          <cell r="Y92">
            <v>18.420320553062403</v>
          </cell>
          <cell r="Z92">
            <v>3.1618969800000007</v>
          </cell>
          <cell r="AA92">
            <v>0.87809759999999992</v>
          </cell>
          <cell r="AC92">
            <v>0.49561301925000012</v>
          </cell>
          <cell r="AD92">
            <v>0.45775656870903986</v>
          </cell>
          <cell r="AE92">
            <v>3.8242880040960006E-2</v>
          </cell>
          <cell r="AF92">
            <v>6.5644920000000016E-3</v>
          </cell>
          <cell r="AG92">
            <v>1.8230399999999997E-3</v>
          </cell>
        </row>
        <row r="93">
          <cell r="W93">
            <v>237.49035408000006</v>
          </cell>
          <cell r="X93">
            <v>220.10610629360633</v>
          </cell>
          <cell r="Y93">
            <v>18.365710506393601</v>
          </cell>
          <cell r="Z93">
            <v>3.1586227200000008</v>
          </cell>
          <cell r="AA93">
            <v>0.87920639999999994</v>
          </cell>
          <cell r="AC93">
            <v>0.49477157100000013</v>
          </cell>
          <cell r="AD93">
            <v>0.45855438811167987</v>
          </cell>
          <cell r="AE93">
            <v>3.8261896888320004E-2</v>
          </cell>
          <cell r="AF93">
            <v>6.580464000000002E-3</v>
          </cell>
          <cell r="AG93">
            <v>1.8316799999999998E-3</v>
          </cell>
        </row>
        <row r="94">
          <cell r="W94">
            <v>236.26324204875004</v>
          </cell>
          <cell r="X94">
            <v>219.72347259434966</v>
          </cell>
          <cell r="Y94">
            <v>18.311037070233599</v>
          </cell>
          <cell r="Z94">
            <v>3.1552952200000006</v>
          </cell>
          <cell r="AA94">
            <v>0.8802863999999998</v>
          </cell>
          <cell r="AC94">
            <v>0.49393012275000009</v>
          </cell>
          <cell r="AD94">
            <v>0.45935220751431988</v>
          </cell>
          <cell r="AE94">
            <v>3.8280913735680003E-2</v>
          </cell>
          <cell r="AF94">
            <v>6.5964360000000015E-3</v>
          </cell>
          <cell r="AG94">
            <v>1.8403199999999997E-3</v>
          </cell>
        </row>
        <row r="95">
          <cell r="W95">
            <v>235.03893484500006</v>
          </cell>
          <cell r="X95">
            <v>219.33817949708421</v>
          </cell>
          <cell r="Y95">
            <v>18.256300244582402</v>
          </cell>
          <cell r="Z95">
            <v>3.1519144800000012</v>
          </cell>
          <cell r="AA95">
            <v>0.88133759999999994</v>
          </cell>
          <cell r="AC95">
            <v>0.4930886745000001</v>
          </cell>
          <cell r="AD95">
            <v>0.46015002691695989</v>
          </cell>
          <cell r="AE95">
            <v>3.8299930583040001E-2</v>
          </cell>
          <cell r="AF95">
            <v>6.6124080000000019E-3</v>
          </cell>
          <cell r="AG95">
            <v>1.8489599999999998E-3</v>
          </cell>
        </row>
        <row r="96">
          <cell r="W96">
            <v>233.81743246875004</v>
          </cell>
          <cell r="X96">
            <v>218.95022700180996</v>
          </cell>
          <cell r="Y96">
            <v>18.201500029439998</v>
          </cell>
          <cell r="Z96">
            <v>3.1484805000000007</v>
          </cell>
          <cell r="AA96">
            <v>0.88235999999999981</v>
          </cell>
          <cell r="AC96">
            <v>0.49224722625000006</v>
          </cell>
          <cell r="AD96">
            <v>0.4609478463195999</v>
          </cell>
          <cell r="AE96">
            <v>3.8318947430399999E-2</v>
          </cell>
          <cell r="AF96">
            <v>6.6283800000000014E-3</v>
          </cell>
          <cell r="AG96">
            <v>1.8575999999999996E-3</v>
          </cell>
        </row>
        <row r="97">
          <cell r="W97">
            <v>232.59873492000003</v>
          </cell>
          <cell r="X97">
            <v>218.55961510852688</v>
          </cell>
          <cell r="Y97">
            <v>18.146636424806402</v>
          </cell>
          <cell r="Z97">
            <v>3.1449932800000009</v>
          </cell>
          <cell r="AA97">
            <v>0.88335359999999985</v>
          </cell>
          <cell r="AC97">
            <v>0.49140577800000007</v>
          </cell>
          <cell r="AD97">
            <v>0.46174566572223991</v>
          </cell>
          <cell r="AE97">
            <v>3.8337964277760005E-2</v>
          </cell>
          <cell r="AF97">
            <v>6.6443520000000018E-3</v>
          </cell>
          <cell r="AG97">
            <v>1.8662399999999997E-3</v>
          </cell>
        </row>
        <row r="98">
          <cell r="W98">
            <v>231.38284219875004</v>
          </cell>
          <cell r="X98">
            <v>218.16634381723503</v>
          </cell>
          <cell r="Y98">
            <v>18.0917094306816</v>
          </cell>
          <cell r="Z98">
            <v>3.1414528200000014</v>
          </cell>
          <cell r="AA98">
            <v>0.88431839999999995</v>
          </cell>
          <cell r="AC98">
            <v>0.49056432975000008</v>
          </cell>
          <cell r="AD98">
            <v>0.46254348512487992</v>
          </cell>
          <cell r="AE98">
            <v>3.8356981125120003E-2</v>
          </cell>
          <cell r="AF98">
            <v>6.6603240000000022E-3</v>
          </cell>
          <cell r="AG98">
            <v>1.8748799999999998E-3</v>
          </cell>
        </row>
        <row r="99">
          <cell r="W99">
            <v>230.16975430500003</v>
          </cell>
          <cell r="X99">
            <v>217.77041312793438</v>
          </cell>
          <cell r="Y99">
            <v>18.036719047065599</v>
          </cell>
          <cell r="Z99">
            <v>3.1378591200000008</v>
          </cell>
          <cell r="AA99">
            <v>0.88525439999999977</v>
          </cell>
          <cell r="AC99">
            <v>0.48972288150000004</v>
          </cell>
          <cell r="AD99">
            <v>0.46334130452751993</v>
          </cell>
          <cell r="AE99">
            <v>3.8375997972480001E-2</v>
          </cell>
          <cell r="AF99">
            <v>6.6762960000000017E-3</v>
          </cell>
          <cell r="AG99">
            <v>1.8835199999999996E-3</v>
          </cell>
        </row>
        <row r="100">
          <cell r="W100">
            <v>228.95947123875001</v>
          </cell>
          <cell r="X100">
            <v>217.37182304062489</v>
          </cell>
          <cell r="Y100">
            <v>17.981665273958399</v>
          </cell>
          <cell r="Z100">
            <v>3.1342121800000009</v>
          </cell>
          <cell r="AA100">
            <v>0.88616159999999988</v>
          </cell>
          <cell r="AC100">
            <v>0.48888143325000005</v>
          </cell>
          <cell r="AD100">
            <v>0.46413912393015994</v>
          </cell>
          <cell r="AE100">
            <v>3.839501481984E-2</v>
          </cell>
          <cell r="AF100">
            <v>6.6922680000000021E-3</v>
          </cell>
          <cell r="AG100">
            <v>1.8921599999999997E-3</v>
          </cell>
        </row>
        <row r="101">
          <cell r="W101">
            <v>227.75199300000003</v>
          </cell>
          <cell r="X101">
            <v>216.97057355530666</v>
          </cell>
          <cell r="Y101">
            <v>17.926548111360002</v>
          </cell>
          <cell r="Z101">
            <v>3.1305120000000008</v>
          </cell>
          <cell r="AA101">
            <v>0.88703999999999994</v>
          </cell>
          <cell r="AC101">
            <v>0.48803998500000006</v>
          </cell>
          <cell r="AD101">
            <v>0.46493694333279995</v>
          </cell>
          <cell r="AE101">
            <v>3.8414031667200005E-2</v>
          </cell>
          <cell r="AF101">
            <v>6.7082400000000016E-3</v>
          </cell>
          <cell r="AG101">
            <v>1.9007999999999998E-3</v>
          </cell>
        </row>
        <row r="102">
          <cell r="W102">
            <v>226.54731958875001</v>
          </cell>
          <cell r="X102">
            <v>216.56666467197957</v>
          </cell>
          <cell r="Y102">
            <v>17.8713675592704</v>
          </cell>
          <cell r="Z102">
            <v>3.1267585800000011</v>
          </cell>
          <cell r="AA102">
            <v>0.88788959999999983</v>
          </cell>
          <cell r="AC102">
            <v>0.48719853675000002</v>
          </cell>
          <cell r="AD102">
            <v>0.46573476273543996</v>
          </cell>
          <cell r="AE102">
            <v>3.8433048514560003E-2</v>
          </cell>
          <cell r="AF102">
            <v>6.724212000000002E-3</v>
          </cell>
          <cell r="AG102">
            <v>1.9094399999999997E-3</v>
          </cell>
        </row>
        <row r="103">
          <cell r="W103">
            <v>225.345451005</v>
          </cell>
          <cell r="X103">
            <v>216.1600963906437</v>
          </cell>
          <cell r="Y103">
            <v>17.816123617689598</v>
          </cell>
          <cell r="Z103">
            <v>3.1229519200000007</v>
          </cell>
          <cell r="AA103">
            <v>0.88871039999999979</v>
          </cell>
          <cell r="AC103">
            <v>0.48635708850000003</v>
          </cell>
          <cell r="AD103">
            <v>0.46653258213807997</v>
          </cell>
          <cell r="AE103">
            <v>3.8452065361920001E-2</v>
          </cell>
          <cell r="AF103">
            <v>6.7401840000000015E-3</v>
          </cell>
          <cell r="AG103">
            <v>1.9180799999999997E-3</v>
          </cell>
        </row>
        <row r="104">
          <cell r="W104">
            <v>224.14638724875002</v>
          </cell>
          <cell r="X104">
            <v>215.75086871129903</v>
          </cell>
          <cell r="Y104">
            <v>17.760816286617601</v>
          </cell>
          <cell r="Z104">
            <v>3.119092020000001</v>
          </cell>
          <cell r="AA104">
            <v>0.88950239999999992</v>
          </cell>
          <cell r="AC104">
            <v>0.48551564025000005</v>
          </cell>
          <cell r="AD104">
            <v>0.46733040154071992</v>
          </cell>
          <cell r="AE104">
            <v>3.847108220928E-2</v>
          </cell>
          <cell r="AF104">
            <v>6.7561560000000019E-3</v>
          </cell>
          <cell r="AG104">
            <v>1.9267199999999998E-3</v>
          </cell>
        </row>
        <row r="105">
          <cell r="W105">
            <v>222.95012832</v>
          </cell>
          <cell r="X105">
            <v>215.33898163394556</v>
          </cell>
          <cell r="Y105">
            <v>17.705445566054401</v>
          </cell>
          <cell r="Z105">
            <v>3.1151788800000011</v>
          </cell>
          <cell r="AA105">
            <v>0.89026559999999988</v>
          </cell>
          <cell r="AC105">
            <v>0.484674192</v>
          </cell>
          <cell r="AD105">
            <v>0.46812822094335993</v>
          </cell>
          <cell r="AE105">
            <v>3.8490099056640005E-2</v>
          </cell>
          <cell r="AF105">
            <v>6.7721280000000023E-3</v>
          </cell>
          <cell r="AG105">
            <v>1.9353599999999997E-3</v>
          </cell>
        </row>
        <row r="106">
          <cell r="W106">
            <v>221.75667421874999</v>
          </cell>
          <cell r="X106">
            <v>214.92443515858329</v>
          </cell>
          <cell r="Y106">
            <v>17.650011456000001</v>
          </cell>
          <cell r="Z106">
            <v>3.1112125000000006</v>
          </cell>
          <cell r="AA106">
            <v>0.8909999999999999</v>
          </cell>
          <cell r="AC106">
            <v>0.48383274375000002</v>
          </cell>
          <cell r="AD106">
            <v>0.46892604034599994</v>
          </cell>
          <cell r="AE106">
            <v>3.8509115904000003E-2</v>
          </cell>
          <cell r="AF106">
            <v>6.7881000000000018E-3</v>
          </cell>
          <cell r="AG106">
            <v>1.9439999999999998E-3</v>
          </cell>
        </row>
        <row r="107">
          <cell r="W107">
            <v>220.56602494500001</v>
          </cell>
          <cell r="X107">
            <v>214.50722928521225</v>
          </cell>
          <cell r="Y107">
            <v>17.594513956454403</v>
          </cell>
          <cell r="Z107">
            <v>3.1071928800000013</v>
          </cell>
          <cell r="AA107">
            <v>0.89170559999999999</v>
          </cell>
          <cell r="AC107">
            <v>0.48299129549999997</v>
          </cell>
          <cell r="AD107">
            <v>0.46972385974863995</v>
          </cell>
          <cell r="AE107">
            <v>3.8528132751360002E-2</v>
          </cell>
          <cell r="AF107">
            <v>6.8040720000000022E-3</v>
          </cell>
          <cell r="AG107">
            <v>1.9526399999999998E-3</v>
          </cell>
        </row>
        <row r="108">
          <cell r="W108">
            <v>219.37818049875</v>
          </cell>
          <cell r="X108">
            <v>214.08736401383237</v>
          </cell>
          <cell r="Y108">
            <v>17.538953067417602</v>
          </cell>
          <cell r="Z108">
            <v>3.1031200200000009</v>
          </cell>
          <cell r="AA108">
            <v>0.89238239999999991</v>
          </cell>
          <cell r="AC108">
            <v>0.48214984724999999</v>
          </cell>
          <cell r="AD108">
            <v>0.47052167915127996</v>
          </cell>
          <cell r="AE108">
            <v>3.854714959872E-2</v>
          </cell>
          <cell r="AF108">
            <v>6.8200440000000017E-3</v>
          </cell>
          <cell r="AG108">
            <v>1.9612799999999997E-3</v>
          </cell>
        </row>
        <row r="109">
          <cell r="W109">
            <v>218.19314087999999</v>
          </cell>
          <cell r="X109">
            <v>213.66483934444372</v>
          </cell>
          <cell r="Y109">
            <v>17.483328788889601</v>
          </cell>
          <cell r="Z109">
            <v>3.0989939200000007</v>
          </cell>
          <cell r="AA109">
            <v>0.89303039999999978</v>
          </cell>
          <cell r="AC109">
            <v>0.481308399</v>
          </cell>
          <cell r="AD109">
            <v>0.47131949855391997</v>
          </cell>
          <cell r="AE109">
            <v>3.8566166446080005E-2</v>
          </cell>
          <cell r="AF109">
            <v>6.836016000000002E-3</v>
          </cell>
          <cell r="AG109">
            <v>1.9699199999999996E-3</v>
          </cell>
        </row>
        <row r="110">
          <cell r="W110">
            <v>217.01090608874998</v>
          </cell>
          <cell r="X110">
            <v>213.23965527704627</v>
          </cell>
          <cell r="Y110">
            <v>17.427641120870401</v>
          </cell>
          <cell r="Z110">
            <v>3.0948145800000009</v>
          </cell>
          <cell r="AA110">
            <v>0.89364959999999993</v>
          </cell>
          <cell r="AC110">
            <v>0.48046695074999995</v>
          </cell>
          <cell r="AD110">
            <v>0.47211731795655998</v>
          </cell>
          <cell r="AE110">
            <v>3.8585183293440004E-2</v>
          </cell>
          <cell r="AF110">
            <v>6.8519880000000016E-3</v>
          </cell>
          <cell r="AG110">
            <v>1.9785599999999999E-3</v>
          </cell>
        </row>
        <row r="111">
          <cell r="W111">
            <v>215.83147612499999</v>
          </cell>
          <cell r="X111">
            <v>212.81181181163998</v>
          </cell>
          <cell r="Y111">
            <v>17.371890063360002</v>
          </cell>
          <cell r="Z111">
            <v>3.0905820000000008</v>
          </cell>
          <cell r="AA111">
            <v>0.89423999999999992</v>
          </cell>
          <cell r="AC111">
            <v>0.47962550249999997</v>
          </cell>
          <cell r="AD111">
            <v>0.47291513735919999</v>
          </cell>
          <cell r="AE111">
            <v>3.8604200140800002E-2</v>
          </cell>
          <cell r="AF111">
            <v>6.8679600000000019E-3</v>
          </cell>
          <cell r="AG111">
            <v>1.9871999999999997E-3</v>
          </cell>
        </row>
        <row r="112">
          <cell r="W112">
            <v>214.23272445000001</v>
          </cell>
          <cell r="X112">
            <v>211.23542802044267</v>
          </cell>
          <cell r="Y112">
            <v>17.243209396224003</v>
          </cell>
          <cell r="Z112">
            <v>3.0676888000000009</v>
          </cell>
          <cell r="AA112">
            <v>0.88761599999999996</v>
          </cell>
          <cell r="AC112">
            <v>0.47962550249999997</v>
          </cell>
          <cell r="AD112">
            <v>0.47291513735919999</v>
          </cell>
          <cell r="AE112">
            <v>3.8604200140800002E-2</v>
          </cell>
          <cell r="AF112">
            <v>6.8679600000000019E-3</v>
          </cell>
          <cell r="AG112">
            <v>1.9871999999999997E-3</v>
          </cell>
        </row>
        <row r="113">
          <cell r="W113">
            <v>212.63397277499999</v>
          </cell>
          <cell r="X113">
            <v>209.65904422924532</v>
          </cell>
          <cell r="Y113">
            <v>17.114528729088001</v>
          </cell>
          <cell r="Z113">
            <v>3.0447956000000009</v>
          </cell>
          <cell r="AA113">
            <v>0.88099199999999989</v>
          </cell>
          <cell r="AC113">
            <v>0.47962550249999997</v>
          </cell>
          <cell r="AD113">
            <v>0.47291513735919999</v>
          </cell>
          <cell r="AE113">
            <v>3.8604200140800002E-2</v>
          </cell>
          <cell r="AF113">
            <v>6.8679600000000019E-3</v>
          </cell>
          <cell r="AG113">
            <v>1.9871999999999997E-3</v>
          </cell>
        </row>
        <row r="114">
          <cell r="W114">
            <v>211.03522109999997</v>
          </cell>
          <cell r="X114">
            <v>208.08266043804798</v>
          </cell>
          <cell r="Y114">
            <v>16.985848061952002</v>
          </cell>
          <cell r="Z114">
            <v>3.021902400000001</v>
          </cell>
          <cell r="AA114">
            <v>0.87436799999999992</v>
          </cell>
          <cell r="AC114">
            <v>0.47962550249999997</v>
          </cell>
          <cell r="AD114">
            <v>0.47291513735919999</v>
          </cell>
          <cell r="AE114">
            <v>3.8604200140800002E-2</v>
          </cell>
          <cell r="AF114">
            <v>6.8679600000000019E-3</v>
          </cell>
          <cell r="AG114">
            <v>1.9871999999999997E-3</v>
          </cell>
        </row>
        <row r="115">
          <cell r="W115">
            <v>209.43646942499998</v>
          </cell>
          <cell r="X115">
            <v>206.50627664685067</v>
          </cell>
          <cell r="Y115">
            <v>16.857167394816003</v>
          </cell>
          <cell r="Z115">
            <v>2.999009200000001</v>
          </cell>
          <cell r="AA115">
            <v>0.86774399999999996</v>
          </cell>
          <cell r="AC115">
            <v>0.47962550249999997</v>
          </cell>
          <cell r="AD115">
            <v>0.47291513735919999</v>
          </cell>
          <cell r="AE115">
            <v>3.8604200140800002E-2</v>
          </cell>
          <cell r="AF115">
            <v>6.8679600000000019E-3</v>
          </cell>
          <cell r="AG115">
            <v>1.9871999999999997E-3</v>
          </cell>
        </row>
        <row r="116">
          <cell r="W116">
            <v>207.83771775</v>
          </cell>
          <cell r="X116">
            <v>204.92989285565335</v>
          </cell>
          <cell r="Y116">
            <v>16.728486727680004</v>
          </cell>
          <cell r="Z116">
            <v>2.9761160000000011</v>
          </cell>
          <cell r="AA116">
            <v>0.86112</v>
          </cell>
          <cell r="AC116">
            <v>0.47962550249999997</v>
          </cell>
          <cell r="AD116">
            <v>0.47291513735919999</v>
          </cell>
          <cell r="AE116">
            <v>3.8604200140800002E-2</v>
          </cell>
          <cell r="AF116">
            <v>6.8679600000000019E-3</v>
          </cell>
          <cell r="AG116">
            <v>1.9871999999999997E-3</v>
          </cell>
        </row>
        <row r="117">
          <cell r="W117">
            <v>206.23896607499995</v>
          </cell>
          <cell r="X117">
            <v>203.35350906445598</v>
          </cell>
          <cell r="Y117">
            <v>16.599806060543997</v>
          </cell>
          <cell r="Z117">
            <v>2.9532228000000003</v>
          </cell>
          <cell r="AA117">
            <v>0.85449599999999981</v>
          </cell>
          <cell r="AC117">
            <v>0.47962550249999997</v>
          </cell>
          <cell r="AD117">
            <v>0.47291513735919999</v>
          </cell>
          <cell r="AE117">
            <v>3.8604200140800002E-2</v>
          </cell>
          <cell r="AF117">
            <v>6.8679600000000019E-3</v>
          </cell>
          <cell r="AG117">
            <v>1.9871999999999997E-3</v>
          </cell>
        </row>
        <row r="118">
          <cell r="W118">
            <v>204.64021439999996</v>
          </cell>
          <cell r="X118">
            <v>201.77712527325863</v>
          </cell>
          <cell r="Y118">
            <v>16.471125393407998</v>
          </cell>
          <cell r="Z118">
            <v>2.9303296000000008</v>
          </cell>
          <cell r="AA118">
            <v>0.84787199999999985</v>
          </cell>
          <cell r="AC118">
            <v>0.47962550249999997</v>
          </cell>
          <cell r="AD118">
            <v>0.47291513735919999</v>
          </cell>
          <cell r="AE118">
            <v>3.8604200140800002E-2</v>
          </cell>
          <cell r="AF118">
            <v>6.8679600000000019E-3</v>
          </cell>
          <cell r="AG118">
            <v>1.9871999999999997E-3</v>
          </cell>
        </row>
        <row r="119">
          <cell r="W119">
            <v>203.04146272499997</v>
          </cell>
          <cell r="X119">
            <v>200.20074148206132</v>
          </cell>
          <cell r="Y119">
            <v>16.342444726271999</v>
          </cell>
          <cell r="Z119">
            <v>2.9074364000000008</v>
          </cell>
          <cell r="AA119">
            <v>0.84124799999999988</v>
          </cell>
          <cell r="AC119">
            <v>0.47962550249999997</v>
          </cell>
          <cell r="AD119">
            <v>0.47291513735919999</v>
          </cell>
          <cell r="AE119">
            <v>3.8604200140800002E-2</v>
          </cell>
          <cell r="AF119">
            <v>6.8679600000000019E-3</v>
          </cell>
          <cell r="AG119">
            <v>1.9871999999999997E-3</v>
          </cell>
        </row>
        <row r="120">
          <cell r="W120">
            <v>201.44271104999999</v>
          </cell>
          <cell r="X120">
            <v>198.624357690864</v>
          </cell>
          <cell r="Y120">
            <v>16.213764059136</v>
          </cell>
          <cell r="Z120">
            <v>2.8845432000000009</v>
          </cell>
          <cell r="AA120">
            <v>0.83462399999999992</v>
          </cell>
          <cell r="AC120">
            <v>0.47962550249999997</v>
          </cell>
          <cell r="AD120">
            <v>0.47291513735919999</v>
          </cell>
          <cell r="AE120">
            <v>3.8604200140800002E-2</v>
          </cell>
          <cell r="AF120">
            <v>6.8679600000000019E-3</v>
          </cell>
          <cell r="AG120">
            <v>1.9871999999999997E-3</v>
          </cell>
        </row>
        <row r="121">
          <cell r="W121">
            <v>199.84395937499997</v>
          </cell>
          <cell r="X121">
            <v>197.04797389966663</v>
          </cell>
          <cell r="Y121">
            <v>16.085083391999998</v>
          </cell>
          <cell r="Z121">
            <v>2.8616500000000005</v>
          </cell>
          <cell r="AA121">
            <v>0.82799999999999985</v>
          </cell>
          <cell r="AC121">
            <v>0.47962550249999997</v>
          </cell>
          <cell r="AD121">
            <v>0.47291513735919999</v>
          </cell>
          <cell r="AE121">
            <v>3.8604200140800002E-2</v>
          </cell>
          <cell r="AF121">
            <v>6.8679600000000019E-3</v>
          </cell>
          <cell r="AG121">
            <v>1.9871999999999997E-3</v>
          </cell>
        </row>
        <row r="122">
          <cell r="W122">
            <v>198.24520769999998</v>
          </cell>
          <cell r="X122">
            <v>195.47159010846931</v>
          </cell>
          <cell r="Y122">
            <v>15.956402724864001</v>
          </cell>
          <cell r="Z122">
            <v>2.8387568000000005</v>
          </cell>
          <cell r="AA122">
            <v>0.82137599999999988</v>
          </cell>
          <cell r="AC122">
            <v>0.47962550249999997</v>
          </cell>
          <cell r="AD122">
            <v>0.47291513735919999</v>
          </cell>
          <cell r="AE122">
            <v>3.8604200140800002E-2</v>
          </cell>
          <cell r="AF122">
            <v>6.8679600000000019E-3</v>
          </cell>
          <cell r="AG122">
            <v>1.9871999999999997E-3</v>
          </cell>
        </row>
        <row r="123">
          <cell r="W123">
            <v>196.64645602499999</v>
          </cell>
          <cell r="X123">
            <v>193.895206317272</v>
          </cell>
          <cell r="Y123">
            <v>15.827722057728002</v>
          </cell>
          <cell r="Z123">
            <v>2.8158636000000006</v>
          </cell>
          <cell r="AA123">
            <v>0.81475199999999992</v>
          </cell>
          <cell r="AC123">
            <v>0.47962550249999997</v>
          </cell>
          <cell r="AD123">
            <v>0.47291513735919999</v>
          </cell>
          <cell r="AE123">
            <v>3.8604200140800002E-2</v>
          </cell>
          <cell r="AF123">
            <v>6.8679600000000019E-3</v>
          </cell>
          <cell r="AG123">
            <v>1.9871999999999997E-3</v>
          </cell>
        </row>
        <row r="124">
          <cell r="W124">
            <v>195.04770435</v>
          </cell>
          <cell r="X124">
            <v>192.31882252607468</v>
          </cell>
          <cell r="Y124">
            <v>15.699041390592001</v>
          </cell>
          <cell r="Z124">
            <v>2.7929704000000011</v>
          </cell>
          <cell r="AA124">
            <v>0.80812799999999996</v>
          </cell>
          <cell r="AC124">
            <v>0.47962550249999997</v>
          </cell>
          <cell r="AD124">
            <v>0.47291513735919999</v>
          </cell>
          <cell r="AE124">
            <v>3.8604200140800002E-2</v>
          </cell>
          <cell r="AF124">
            <v>6.8679600000000019E-3</v>
          </cell>
          <cell r="AG124">
            <v>1.9871999999999997E-3</v>
          </cell>
        </row>
        <row r="125">
          <cell r="W125">
            <v>193.44895267499999</v>
          </cell>
          <cell r="X125">
            <v>190.74243873487731</v>
          </cell>
          <cell r="Y125">
            <v>15.570360723456</v>
          </cell>
          <cell r="Z125">
            <v>2.7700772000000007</v>
          </cell>
          <cell r="AA125">
            <v>0.80150399999999988</v>
          </cell>
          <cell r="AC125">
            <v>0.47962550249999997</v>
          </cell>
          <cell r="AD125">
            <v>0.47291513735919999</v>
          </cell>
          <cell r="AE125">
            <v>3.8604200140800002E-2</v>
          </cell>
          <cell r="AF125">
            <v>6.8679600000000019E-3</v>
          </cell>
          <cell r="AG125">
            <v>1.9871999999999997E-3</v>
          </cell>
        </row>
        <row r="126">
          <cell r="W126">
            <v>191.850201</v>
          </cell>
          <cell r="X126">
            <v>189.16605494368</v>
          </cell>
          <cell r="Y126">
            <v>15.441680056320001</v>
          </cell>
          <cell r="Z126">
            <v>2.7471840000000007</v>
          </cell>
          <cell r="AA126">
            <v>0.79487999999999992</v>
          </cell>
          <cell r="AC126">
            <v>0.47962550249999997</v>
          </cell>
          <cell r="AD126">
            <v>0.47291513735919999</v>
          </cell>
          <cell r="AE126">
            <v>3.8604200140800002E-2</v>
          </cell>
          <cell r="AF126">
            <v>6.8679600000000019E-3</v>
          </cell>
          <cell r="AG126">
            <v>1.9871999999999997E-3</v>
          </cell>
        </row>
        <row r="127">
          <cell r="W127">
            <v>190.25144932500001</v>
          </cell>
          <cell r="X127">
            <v>187.58967115248268</v>
          </cell>
          <cell r="Y127">
            <v>15.312999389184002</v>
          </cell>
          <cell r="Z127">
            <v>2.7242908000000008</v>
          </cell>
          <cell r="AA127">
            <v>0.78825599999999996</v>
          </cell>
          <cell r="AC127">
            <v>0.47962550249999997</v>
          </cell>
          <cell r="AD127">
            <v>0.47291513735919999</v>
          </cell>
          <cell r="AE127">
            <v>3.8604200140800002E-2</v>
          </cell>
          <cell r="AF127">
            <v>6.8679600000000019E-3</v>
          </cell>
          <cell r="AG127">
            <v>1.9871999999999997E-3</v>
          </cell>
        </row>
        <row r="128">
          <cell r="W128">
            <v>188.65269764999996</v>
          </cell>
          <cell r="X128">
            <v>186.01328736128531</v>
          </cell>
          <cell r="Y128">
            <v>15.184318722047999</v>
          </cell>
          <cell r="Z128">
            <v>2.7013976000000008</v>
          </cell>
          <cell r="AA128">
            <v>0.78163199999999988</v>
          </cell>
          <cell r="AC128">
            <v>0.47962550249999997</v>
          </cell>
          <cell r="AD128">
            <v>0.47291513735919999</v>
          </cell>
          <cell r="AE128">
            <v>3.8604200140800002E-2</v>
          </cell>
          <cell r="AF128">
            <v>6.8679600000000019E-3</v>
          </cell>
          <cell r="AG128">
            <v>1.9871999999999997E-3</v>
          </cell>
        </row>
        <row r="129">
          <cell r="W129">
            <v>187.05394597499998</v>
          </cell>
          <cell r="X129">
            <v>184.43690357008799</v>
          </cell>
          <cell r="Y129">
            <v>15.055638054912</v>
          </cell>
          <cell r="Z129">
            <v>2.6785044000000009</v>
          </cell>
          <cell r="AA129">
            <v>0.77500799999999992</v>
          </cell>
          <cell r="AC129">
            <v>0.47962550249999997</v>
          </cell>
          <cell r="AD129">
            <v>0.47291513735919999</v>
          </cell>
          <cell r="AE129">
            <v>3.8604200140800002E-2</v>
          </cell>
          <cell r="AF129">
            <v>6.8679600000000019E-3</v>
          </cell>
          <cell r="AG129">
            <v>1.9871999999999997E-3</v>
          </cell>
        </row>
        <row r="130">
          <cell r="W130">
            <v>185.45519429999999</v>
          </cell>
          <cell r="X130">
            <v>182.86051977889068</v>
          </cell>
          <cell r="Y130">
            <v>14.926957387776001</v>
          </cell>
          <cell r="Z130">
            <v>2.6556112000000009</v>
          </cell>
          <cell r="AA130">
            <v>0.76838399999999996</v>
          </cell>
          <cell r="AC130">
            <v>0.47962550249999997</v>
          </cell>
          <cell r="AD130">
            <v>0.47291513735919999</v>
          </cell>
          <cell r="AE130">
            <v>3.8604200140800002E-2</v>
          </cell>
          <cell r="AF130">
            <v>6.8679600000000019E-3</v>
          </cell>
          <cell r="AG130">
            <v>1.9871999999999997E-3</v>
          </cell>
        </row>
        <row r="131">
          <cell r="W131">
            <v>183.856442625</v>
          </cell>
          <cell r="X131">
            <v>181.28413598769336</v>
          </cell>
          <cell r="Y131">
            <v>14.798276720640002</v>
          </cell>
          <cell r="Z131">
            <v>2.632718000000001</v>
          </cell>
          <cell r="AA131">
            <v>0.76175999999999999</v>
          </cell>
          <cell r="AC131">
            <v>0.47962550249999997</v>
          </cell>
          <cell r="AD131">
            <v>0.47291513735919999</v>
          </cell>
          <cell r="AE131">
            <v>3.8604200140800002E-2</v>
          </cell>
          <cell r="AF131">
            <v>6.8679600000000019E-3</v>
          </cell>
          <cell r="AG131">
            <v>1.9871999999999997E-3</v>
          </cell>
        </row>
        <row r="132">
          <cell r="W132">
            <v>182.25769094999998</v>
          </cell>
          <cell r="X132">
            <v>179.70775219649599</v>
          </cell>
          <cell r="Y132">
            <v>14.669596053504002</v>
          </cell>
          <cell r="Z132">
            <v>2.6098248000000006</v>
          </cell>
          <cell r="AA132">
            <v>0.75513599999999992</v>
          </cell>
          <cell r="AC132">
            <v>0.47962550249999997</v>
          </cell>
          <cell r="AD132">
            <v>0.47291513735919999</v>
          </cell>
          <cell r="AE132">
            <v>3.8604200140800002E-2</v>
          </cell>
          <cell r="AF132">
            <v>6.8679600000000019E-3</v>
          </cell>
          <cell r="AG132">
            <v>1.9871999999999997E-3</v>
          </cell>
        </row>
        <row r="133">
          <cell r="W133">
            <v>180.65893927499999</v>
          </cell>
          <cell r="X133">
            <v>178.13136840529867</v>
          </cell>
          <cell r="Y133">
            <v>14.540915386368001</v>
          </cell>
          <cell r="Z133">
            <v>2.5869316000000007</v>
          </cell>
          <cell r="AA133">
            <v>0.74851199999999996</v>
          </cell>
          <cell r="AC133">
            <v>0.47962550249999997</v>
          </cell>
          <cell r="AD133">
            <v>0.47291513735919999</v>
          </cell>
          <cell r="AE133">
            <v>3.8604200140800002E-2</v>
          </cell>
          <cell r="AF133">
            <v>6.8679600000000019E-3</v>
          </cell>
          <cell r="AG133">
            <v>1.9871999999999997E-3</v>
          </cell>
        </row>
        <row r="134">
          <cell r="W134">
            <v>179.06018760000001</v>
          </cell>
          <cell r="X134">
            <v>176.55498461410136</v>
          </cell>
          <cell r="Y134">
            <v>14.412234719232002</v>
          </cell>
          <cell r="Z134">
            <v>2.5640384000000012</v>
          </cell>
          <cell r="AA134">
            <v>0.74188799999999999</v>
          </cell>
          <cell r="AC134">
            <v>0.47962550249999997</v>
          </cell>
          <cell r="AD134">
            <v>0.47291513735919999</v>
          </cell>
          <cell r="AE134">
            <v>3.8604200140800002E-2</v>
          </cell>
          <cell r="AF134">
            <v>6.8679600000000019E-3</v>
          </cell>
          <cell r="AG134">
            <v>1.9871999999999997E-3</v>
          </cell>
        </row>
        <row r="135">
          <cell r="W135">
            <v>177.46143592500002</v>
          </cell>
          <cell r="X135">
            <v>174.97860082290401</v>
          </cell>
          <cell r="Y135">
            <v>14.283554052096003</v>
          </cell>
          <cell r="Z135">
            <v>2.5411452000000012</v>
          </cell>
          <cell r="AA135">
            <v>0.73526400000000003</v>
          </cell>
          <cell r="AC135">
            <v>0.47962550249999997</v>
          </cell>
          <cell r="AD135">
            <v>0.47291513735919999</v>
          </cell>
          <cell r="AE135">
            <v>3.8604200140800002E-2</v>
          </cell>
          <cell r="AF135">
            <v>6.8679600000000019E-3</v>
          </cell>
          <cell r="AG135">
            <v>1.9871999999999997E-3</v>
          </cell>
        </row>
        <row r="136">
          <cell r="W136">
            <v>175.86268425</v>
          </cell>
          <cell r="X136">
            <v>173.40221703170667</v>
          </cell>
          <cell r="Y136">
            <v>14.154873384960002</v>
          </cell>
          <cell r="Z136">
            <v>2.5182520000000008</v>
          </cell>
          <cell r="AA136">
            <v>0.72863999999999995</v>
          </cell>
          <cell r="AC136">
            <v>0.47962550249999997</v>
          </cell>
          <cell r="AD136">
            <v>0.47291513735919999</v>
          </cell>
          <cell r="AE136">
            <v>3.8604200140800002E-2</v>
          </cell>
          <cell r="AF136">
            <v>6.8679600000000019E-3</v>
          </cell>
          <cell r="AG136">
            <v>1.9871999999999997E-3</v>
          </cell>
        </row>
        <row r="137">
          <cell r="W137">
            <v>174.26393257500001</v>
          </cell>
          <cell r="X137">
            <v>171.82583324050935</v>
          </cell>
          <cell r="Y137">
            <v>14.026192717824003</v>
          </cell>
          <cell r="Z137">
            <v>2.4953588000000009</v>
          </cell>
          <cell r="AA137">
            <v>0.72201599999999999</v>
          </cell>
          <cell r="AC137">
            <v>0.47962550249999997</v>
          </cell>
          <cell r="AD137">
            <v>0.47291513735919999</v>
          </cell>
          <cell r="AE137">
            <v>3.8604200140800002E-2</v>
          </cell>
          <cell r="AF137">
            <v>6.8679600000000019E-3</v>
          </cell>
          <cell r="AG137">
            <v>1.9871999999999997E-3</v>
          </cell>
        </row>
        <row r="138">
          <cell r="W138">
            <v>172.66518090000002</v>
          </cell>
          <cell r="X138">
            <v>170.24944944931201</v>
          </cell>
          <cell r="Y138">
            <v>13.897512050688002</v>
          </cell>
          <cell r="Z138">
            <v>2.4724656000000009</v>
          </cell>
          <cell r="AA138">
            <v>0.71539200000000003</v>
          </cell>
          <cell r="AC138">
            <v>0.47962550249999997</v>
          </cell>
          <cell r="AD138">
            <v>0.47291513735919999</v>
          </cell>
          <cell r="AE138">
            <v>3.8604200140800002E-2</v>
          </cell>
          <cell r="AF138">
            <v>6.8679600000000019E-3</v>
          </cell>
          <cell r="AG138">
            <v>1.9871999999999997E-3</v>
          </cell>
        </row>
        <row r="139">
          <cell r="W139">
            <v>171.06642922500001</v>
          </cell>
          <cell r="X139">
            <v>168.67306565811467</v>
          </cell>
          <cell r="Y139">
            <v>13.768831383552001</v>
          </cell>
          <cell r="Z139">
            <v>2.449572400000001</v>
          </cell>
          <cell r="AA139">
            <v>0.70876799999999995</v>
          </cell>
          <cell r="AC139">
            <v>0.47962550249999997</v>
          </cell>
          <cell r="AD139">
            <v>0.47291513735919999</v>
          </cell>
          <cell r="AE139">
            <v>3.8604200140800002E-2</v>
          </cell>
          <cell r="AF139">
            <v>6.8679600000000019E-3</v>
          </cell>
          <cell r="AG139">
            <v>1.9871999999999997E-3</v>
          </cell>
        </row>
        <row r="140">
          <cell r="W140">
            <v>169.46767755000002</v>
          </cell>
          <cell r="X140">
            <v>167.09668186691735</v>
          </cell>
          <cell r="Y140">
            <v>13.640150716416002</v>
          </cell>
          <cell r="Z140">
            <v>2.426679200000001</v>
          </cell>
          <cell r="AA140">
            <v>0.70214399999999999</v>
          </cell>
          <cell r="AC140">
            <v>0.47962550249999997</v>
          </cell>
          <cell r="AD140">
            <v>0.47291513735919999</v>
          </cell>
          <cell r="AE140">
            <v>3.8604200140800002E-2</v>
          </cell>
          <cell r="AF140">
            <v>6.8679600000000019E-3</v>
          </cell>
          <cell r="AG140">
            <v>1.9871999999999997E-3</v>
          </cell>
        </row>
        <row r="141">
          <cell r="W141">
            <v>167.868925875</v>
          </cell>
          <cell r="X141">
            <v>165.52029807572004</v>
          </cell>
          <cell r="Y141">
            <v>13.511470049280003</v>
          </cell>
          <cell r="Z141">
            <v>2.4037860000000011</v>
          </cell>
          <cell r="AA141">
            <v>0.69552000000000003</v>
          </cell>
          <cell r="AC141">
            <v>0.47962550249999997</v>
          </cell>
          <cell r="AD141">
            <v>0.47291513735919999</v>
          </cell>
          <cell r="AE141">
            <v>3.8604200140800002E-2</v>
          </cell>
          <cell r="AF141">
            <v>6.8679600000000019E-3</v>
          </cell>
          <cell r="AG141">
            <v>1.9871999999999997E-3</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其他调用"/>
      <sheetName val="攻城基础信息"/>
      <sheetName val="疲劳值&amp;地图信息"/>
      <sheetName val="玩家城池攻打"/>
      <sheetName val="国家城池攻打"/>
      <sheetName val="NPC城池自动攻城"/>
      <sheetName val="村庄县城"/>
      <sheetName val="军团县城攻打"/>
      <sheetName val="军团建筑攻打"/>
      <sheetName val="玩家城池具体内容"/>
      <sheetName val="国家城池具体内容"/>
      <sheetName val="村庄县城具体内容"/>
      <sheetName val="系统城外建筑规划"/>
      <sheetName val="攻城后台影响系数"/>
      <sheetName val="城建规划"/>
      <sheetName val="城池连线观测"/>
      <sheetName val="各国城池可攻打"/>
      <sheetName val="疲劳值"/>
      <sheetName val="县城攻打"/>
      <sheetName val="Sheet1"/>
      <sheetName val="国家城池成长"/>
    </sheetNames>
    <sheetDataSet>
      <sheetData sheetId="0"/>
      <sheetData sheetId="1">
        <row r="2">
          <cell r="AH2">
            <v>2</v>
          </cell>
          <cell r="AI2">
            <v>6</v>
          </cell>
          <cell r="AJ2">
            <v>18</v>
          </cell>
          <cell r="AK2">
            <v>20</v>
          </cell>
          <cell r="AL2">
            <v>20</v>
          </cell>
        </row>
      </sheetData>
      <sheetData sheetId="2">
        <row r="2">
          <cell r="AC2">
            <v>1</v>
          </cell>
          <cell r="AD2">
            <v>1.02</v>
          </cell>
          <cell r="AE2">
            <v>1.06</v>
          </cell>
          <cell r="AF2">
            <v>1.1399999999999999</v>
          </cell>
          <cell r="AG2">
            <v>1.4</v>
          </cell>
        </row>
        <row r="5">
          <cell r="X5">
            <v>29.267330360070627</v>
          </cell>
          <cell r="Y5">
            <v>29.682886703418717</v>
          </cell>
          <cell r="Z5">
            <v>29.829233019584304</v>
          </cell>
          <cell r="AA5">
            <v>30.656033213569454</v>
          </cell>
          <cell r="AB5">
            <v>30.88829730285298</v>
          </cell>
          <cell r="AC5">
            <v>0.3</v>
          </cell>
          <cell r="AD5">
            <v>0.3</v>
          </cell>
          <cell r="AE5">
            <v>0.3</v>
          </cell>
          <cell r="AF5">
            <v>0.3</v>
          </cell>
          <cell r="AG5">
            <v>0.3</v>
          </cell>
        </row>
        <row r="6">
          <cell r="X6">
            <v>59.920847949591135</v>
          </cell>
          <cell r="Y6">
            <v>60.798287913511096</v>
          </cell>
          <cell r="Z6">
            <v>61.123289951172353</v>
          </cell>
          <cell r="AA6">
            <v>62.876883943466751</v>
          </cell>
          <cell r="AB6">
            <v>63.392958452603963</v>
          </cell>
          <cell r="AC6">
            <v>0.47499999999999998</v>
          </cell>
          <cell r="AD6">
            <v>0.47499999999999998</v>
          </cell>
          <cell r="AE6">
            <v>0.47499999999999998</v>
          </cell>
          <cell r="AF6">
            <v>0.47499999999999998</v>
          </cell>
          <cell r="AG6">
            <v>0.47499999999999998</v>
          </cell>
        </row>
        <row r="7">
          <cell r="X7">
            <v>91.960552768561456</v>
          </cell>
          <cell r="Y7">
            <v>93.346203630277046</v>
          </cell>
          <cell r="Z7">
            <v>93.88217079476415</v>
          </cell>
          <cell r="AA7">
            <v>96.662552189691979</v>
          </cell>
          <cell r="AB7">
            <v>97.513983449252919</v>
          </cell>
          <cell r="AC7">
            <v>0.65</v>
          </cell>
          <cell r="AD7">
            <v>0.65</v>
          </cell>
          <cell r="AE7">
            <v>0.65</v>
          </cell>
          <cell r="AF7">
            <v>0.65</v>
          </cell>
          <cell r="AG7">
            <v>0.65</v>
          </cell>
        </row>
        <row r="8">
          <cell r="X8">
            <v>125.38644481698167</v>
          </cell>
          <cell r="Y8">
            <v>127.32663385371659</v>
          </cell>
          <cell r="Z8">
            <v>128.10587555035963</v>
          </cell>
          <cell r="AA8">
            <v>132.01303795224507</v>
          </cell>
          <cell r="AB8">
            <v>133.25137229279986</v>
          </cell>
          <cell r="AC8">
            <v>0.82499999999999996</v>
          </cell>
          <cell r="AD8">
            <v>0.82499999999999996</v>
          </cell>
          <cell r="AE8">
            <v>0.82499999999999996</v>
          </cell>
          <cell r="AF8">
            <v>0.82499999999999996</v>
          </cell>
          <cell r="AG8">
            <v>0.82499999999999996</v>
          </cell>
        </row>
        <row r="9">
          <cell r="X9">
            <v>160.19852409485165</v>
          </cell>
          <cell r="Y9">
            <v>162.73957858382974</v>
          </cell>
          <cell r="Z9">
            <v>163.79440421795888</v>
          </cell>
          <cell r="AA9">
            <v>168.92834123112607</v>
          </cell>
          <cell r="AB9">
            <v>170.60512498324468</v>
          </cell>
          <cell r="AC9">
            <v>1</v>
          </cell>
          <cell r="AD9">
            <v>1</v>
          </cell>
          <cell r="AE9">
            <v>1</v>
          </cell>
          <cell r="AF9">
            <v>1</v>
          </cell>
          <cell r="AG9">
            <v>1</v>
          </cell>
        </row>
        <row r="10">
          <cell r="X10">
            <v>196.39679060217156</v>
          </cell>
          <cell r="Y10">
            <v>199.58503782061649</v>
          </cell>
          <cell r="Z10">
            <v>200.94775679756185</v>
          </cell>
          <cell r="AA10">
            <v>207.40846202633497</v>
          </cell>
          <cell r="AB10">
            <v>209.5752415205875</v>
          </cell>
          <cell r="AC10">
            <v>1.0333333333333334</v>
          </cell>
          <cell r="AD10">
            <v>1.0333333333333334</v>
          </cell>
          <cell r="AE10">
            <v>1.0333333333333334</v>
          </cell>
          <cell r="AF10">
            <v>1.0333333333333334</v>
          </cell>
          <cell r="AG10">
            <v>1.0333333333333334</v>
          </cell>
        </row>
        <row r="11">
          <cell r="X11">
            <v>233.98124433894128</v>
          </cell>
          <cell r="Y11">
            <v>237.86301156407683</v>
          </cell>
          <cell r="Z11">
            <v>239.5659332891685</v>
          </cell>
          <cell r="AA11">
            <v>247.45340033787176</v>
          </cell>
          <cell r="AB11">
            <v>250.16172190482831</v>
          </cell>
          <cell r="AC11">
            <v>1.0666666666666669</v>
          </cell>
          <cell r="AD11">
            <v>1.0666666666666669</v>
          </cell>
          <cell r="AE11">
            <v>1.0666666666666669</v>
          </cell>
          <cell r="AF11">
            <v>1.0666666666666669</v>
          </cell>
          <cell r="AG11">
            <v>1.0666666666666669</v>
          </cell>
        </row>
        <row r="12">
          <cell r="X12">
            <v>272.95188530516083</v>
          </cell>
          <cell r="Y12">
            <v>277.57349981421078</v>
          </cell>
          <cell r="Z12">
            <v>279.64893369277888</v>
          </cell>
          <cell r="AA12">
            <v>289.06315616573636</v>
          </cell>
          <cell r="AB12">
            <v>292.3645661359671</v>
          </cell>
          <cell r="AC12">
            <v>1.1000000000000003</v>
          </cell>
          <cell r="AD12">
            <v>1.1000000000000003</v>
          </cell>
          <cell r="AE12">
            <v>1.1000000000000003</v>
          </cell>
          <cell r="AF12">
            <v>1.1000000000000003</v>
          </cell>
          <cell r="AG12">
            <v>1.1000000000000003</v>
          </cell>
        </row>
        <row r="13">
          <cell r="X13">
            <v>313.30871350083027</v>
          </cell>
          <cell r="Y13">
            <v>318.71650257101834</v>
          </cell>
          <cell r="Z13">
            <v>321.19675800839303</v>
          </cell>
          <cell r="AA13">
            <v>332.23772950992884</v>
          </cell>
          <cell r="AB13">
            <v>336.18377421400373</v>
          </cell>
          <cell r="AC13">
            <v>1.1333333333333337</v>
          </cell>
          <cell r="AD13">
            <v>1.1333333333333337</v>
          </cell>
          <cell r="AE13">
            <v>1.1333333333333337</v>
          </cell>
          <cell r="AF13">
            <v>1.1333333333333337</v>
          </cell>
          <cell r="AG13">
            <v>1.1333333333333337</v>
          </cell>
        </row>
        <row r="14">
          <cell r="X14">
            <v>363.9280221490983</v>
          </cell>
          <cell r="Y14">
            <v>361.29201983449951</v>
          </cell>
          <cell r="Z14">
            <v>364.20940623601086</v>
          </cell>
          <cell r="AA14">
            <v>376.9771203704492</v>
          </cell>
          <cell r="AB14">
            <v>381.61934613893845</v>
          </cell>
          <cell r="AC14">
            <v>1.1666666666666672</v>
          </cell>
          <cell r="AD14">
            <v>1.1666666666666672</v>
          </cell>
          <cell r="AE14">
            <v>1.1666666666666672</v>
          </cell>
          <cell r="AF14">
            <v>1.1666666666666672</v>
          </cell>
          <cell r="AG14">
            <v>1.1666666666666672</v>
          </cell>
        </row>
        <row r="15">
          <cell r="X15">
            <v>377.26344420772068</v>
          </cell>
          <cell r="Y15">
            <v>374.09671275131245</v>
          </cell>
          <cell r="Z15">
            <v>383.07887023373928</v>
          </cell>
          <cell r="AA15">
            <v>394.90350770154049</v>
          </cell>
          <cell r="AB15">
            <v>402.58743747620133</v>
          </cell>
          <cell r="AC15">
            <v>1.2000000000000006</v>
          </cell>
          <cell r="AD15">
            <v>1.2000000000000006</v>
          </cell>
          <cell r="AE15">
            <v>1.2000000000000006</v>
          </cell>
          <cell r="AF15">
            <v>1.2000000000000006</v>
          </cell>
          <cell r="AG15">
            <v>1.2000000000000006</v>
          </cell>
        </row>
        <row r="16">
          <cell r="X16">
            <v>390.96501035252129</v>
          </cell>
          <cell r="Y16">
            <v>396.91247508154288</v>
          </cell>
          <cell r="Z16">
            <v>395.28800243141677</v>
          </cell>
          <cell r="AA16">
            <v>407.51591751352817</v>
          </cell>
          <cell r="AB16">
            <v>415.29063273831093</v>
          </cell>
          <cell r="AC16">
            <v>1.2333333333333341</v>
          </cell>
          <cell r="AD16">
            <v>1.2333333333333341</v>
          </cell>
          <cell r="AE16">
            <v>1.2333333333333341</v>
          </cell>
          <cell r="AF16">
            <v>1.2333333333333341</v>
          </cell>
          <cell r="AG16">
            <v>1.2333333333333341</v>
          </cell>
        </row>
        <row r="17">
          <cell r="X17">
            <v>405.04978501789367</v>
          </cell>
          <cell r="Y17">
            <v>411.06529129942385</v>
          </cell>
          <cell r="Z17">
            <v>417.89608219119862</v>
          </cell>
          <cell r="AA17">
            <v>420.32623496862993</v>
          </cell>
          <cell r="AB17">
            <v>428.18978895924818</v>
          </cell>
          <cell r="AC17">
            <v>1.2666666666666675</v>
          </cell>
          <cell r="AD17">
            <v>1.2666666666666675</v>
          </cell>
          <cell r="AE17">
            <v>1.2666666666666675</v>
          </cell>
          <cell r="AF17">
            <v>1.2666666666666675</v>
          </cell>
          <cell r="AG17">
            <v>1.2666666666666675</v>
          </cell>
        </row>
        <row r="18">
          <cell r="X18">
            <v>419.53642728816141</v>
          </cell>
          <cell r="Y18">
            <v>425.50806930863473</v>
          </cell>
          <cell r="Z18">
            <v>431.94998193145534</v>
          </cell>
          <cell r="AA18">
            <v>433.33446006684574</v>
          </cell>
          <cell r="AB18">
            <v>441.28490613901329</v>
          </cell>
          <cell r="AC18">
            <v>1.3000000000000009</v>
          </cell>
          <cell r="AD18">
            <v>1.3000000000000009</v>
          </cell>
          <cell r="AE18">
            <v>1.3000000000000009</v>
          </cell>
          <cell r="AF18">
            <v>1.3000000000000009</v>
          </cell>
          <cell r="AG18">
            <v>1.3000000000000009</v>
          </cell>
        </row>
        <row r="19">
          <cell r="X19">
            <v>434.44533564420067</v>
          </cell>
          <cell r="Y19">
            <v>440.41562327996769</v>
          </cell>
          <cell r="Z19">
            <v>446.39439452699105</v>
          </cell>
          <cell r="AA19">
            <v>446.54059280817569</v>
          </cell>
          <cell r="AB19">
            <v>454.57598427760604</v>
          </cell>
          <cell r="AC19">
            <v>1.3333333333333344</v>
          </cell>
          <cell r="AD19">
            <v>1.3333333333333344</v>
          </cell>
          <cell r="AE19">
            <v>1.3333333333333344</v>
          </cell>
          <cell r="AF19">
            <v>1.3333333333333344</v>
          </cell>
          <cell r="AG19">
            <v>1.3333333333333344</v>
          </cell>
        </row>
        <row r="20">
          <cell r="X20">
            <v>449.79880554211326</v>
          </cell>
          <cell r="Y20">
            <v>455.72240678195885</v>
          </cell>
          <cell r="Z20">
            <v>461.21500047535653</v>
          </cell>
          <cell r="AA20">
            <v>471.51835115871552</v>
          </cell>
          <cell r="AB20">
            <v>468.06302337502666</v>
          </cell>
          <cell r="AC20">
            <v>1.3666666666666678</v>
          </cell>
          <cell r="AD20">
            <v>1.3666666666666678</v>
          </cell>
          <cell r="AE20">
            <v>1.3666666666666678</v>
          </cell>
          <cell r="AF20">
            <v>1.3666666666666678</v>
          </cell>
          <cell r="AG20">
            <v>1.3666666666666678</v>
          </cell>
        </row>
        <row r="21">
          <cell r="X21">
            <v>465.49645533601165</v>
          </cell>
          <cell r="Y21">
            <v>471.41421520551762</v>
          </cell>
          <cell r="Z21">
            <v>476.31993077666698</v>
          </cell>
          <cell r="AA21">
            <v>486.60903591188742</v>
          </cell>
          <cell r="AB21">
            <v>481.74602343127492</v>
          </cell>
          <cell r="AC21">
            <v>1.4000000000000012</v>
          </cell>
          <cell r="AD21">
            <v>1.4000000000000012</v>
          </cell>
          <cell r="AE21">
            <v>1.4000000000000012</v>
          </cell>
          <cell r="AF21">
            <v>1.4000000000000012</v>
          </cell>
          <cell r="AG21">
            <v>1.4000000000000012</v>
          </cell>
        </row>
        <row r="22">
          <cell r="X22">
            <v>481.60961915969028</v>
          </cell>
          <cell r="Y22">
            <v>487.63114758913048</v>
          </cell>
          <cell r="Z22">
            <v>492.03634308230846</v>
          </cell>
          <cell r="AA22">
            <v>502.18680073955818</v>
          </cell>
          <cell r="AB22">
            <v>495.48802872804879</v>
          </cell>
          <cell r="AC22">
            <v>1.4333333333333347</v>
          </cell>
          <cell r="AD22">
            <v>1.4333333333333347</v>
          </cell>
          <cell r="AE22">
            <v>1.4333333333333347</v>
          </cell>
          <cell r="AF22">
            <v>1.4333333333333347</v>
          </cell>
          <cell r="AG22">
            <v>1.4333333333333347</v>
          </cell>
        </row>
        <row r="23">
          <cell r="X23">
            <v>498.22066410491163</v>
          </cell>
          <cell r="Y23">
            <v>504.1878371644251</v>
          </cell>
          <cell r="Z23">
            <v>508.11732839611659</v>
          </cell>
          <cell r="AA23">
            <v>518.0268069906208</v>
          </cell>
          <cell r="AB23">
            <v>509.35983782690641</v>
          </cell>
          <cell r="AC23">
            <v>1.4666666666666681</v>
          </cell>
          <cell r="AD23">
            <v>1.4666666666666681</v>
          </cell>
          <cell r="AE23">
            <v>1.4666666666666681</v>
          </cell>
          <cell r="AF23">
            <v>1.4666666666666681</v>
          </cell>
          <cell r="AG23">
            <v>1.4666666666666681</v>
          </cell>
        </row>
        <row r="24">
          <cell r="X24">
            <v>515.35870065730501</v>
          </cell>
          <cell r="Y24">
            <v>520.13965082344168</v>
          </cell>
          <cell r="Z24">
            <v>523.8669928206142</v>
          </cell>
          <cell r="AA24">
            <v>531.6054555942095</v>
          </cell>
          <cell r="AB24">
            <v>520.94870110416218</v>
          </cell>
          <cell r="AC24">
            <v>1.5000000000000016</v>
          </cell>
          <cell r="AD24">
            <v>1.5000000000000016</v>
          </cell>
          <cell r="AE24">
            <v>1.5000000000000016</v>
          </cell>
          <cell r="AF24">
            <v>1.5000000000000016</v>
          </cell>
          <cell r="AG24">
            <v>1.5000000000000016</v>
          </cell>
        </row>
        <row r="25">
          <cell r="X25">
            <v>528.38611184313618</v>
          </cell>
          <cell r="Y25">
            <v>532.46499750008707</v>
          </cell>
          <cell r="Z25">
            <v>535.78465467768694</v>
          </cell>
          <cell r="AA25">
            <v>543.04728630537375</v>
          </cell>
          <cell r="AB25">
            <v>531.11568722784739</v>
          </cell>
          <cell r="AC25">
            <v>1.533333333333335</v>
          </cell>
          <cell r="AD25">
            <v>1.533333333333335</v>
          </cell>
          <cell r="AE25">
            <v>1.533333333333335</v>
          </cell>
          <cell r="AF25">
            <v>1.533333333333335</v>
          </cell>
          <cell r="AG25">
            <v>1.533333333333335</v>
          </cell>
        </row>
        <row r="26">
          <cell r="X26">
            <v>541.28099735808746</v>
          </cell>
          <cell r="Y26">
            <v>545.21709352766334</v>
          </cell>
          <cell r="Z26">
            <v>548.00907948329348</v>
          </cell>
          <cell r="AA26">
            <v>554.78221619471651</v>
          </cell>
          <cell r="AB26">
            <v>541.35889827969424</v>
          </cell>
          <cell r="AC26">
            <v>1.5666666666666684</v>
          </cell>
          <cell r="AD26">
            <v>1.5666666666666684</v>
          </cell>
          <cell r="AE26">
            <v>1.5666666666666684</v>
          </cell>
          <cell r="AF26">
            <v>1.5666666666666684</v>
          </cell>
          <cell r="AG26">
            <v>1.5666666666666684</v>
          </cell>
        </row>
        <row r="27">
          <cell r="X27">
            <v>554.51685741612346</v>
          </cell>
          <cell r="Y27">
            <v>558.17203011003107</v>
          </cell>
          <cell r="Z27">
            <v>560.38810406436892</v>
          </cell>
          <cell r="AA27">
            <v>566.60356144557647</v>
          </cell>
          <cell r="AB27">
            <v>566.35579632318149</v>
          </cell>
          <cell r="AC27">
            <v>1.6000000000000019</v>
          </cell>
          <cell r="AD27">
            <v>1.6000000000000019</v>
          </cell>
          <cell r="AE27">
            <v>1.6000000000000019</v>
          </cell>
          <cell r="AF27">
            <v>1.6000000000000019</v>
          </cell>
          <cell r="AG27">
            <v>1.6000000000000019</v>
          </cell>
        </row>
        <row r="28">
          <cell r="X28">
            <v>568.14577927803475</v>
          </cell>
          <cell r="Y28">
            <v>571.04510652049248</v>
          </cell>
          <cell r="Z28">
            <v>573.31287947505893</v>
          </cell>
          <cell r="AA28">
            <v>578.85545644540537</v>
          </cell>
          <cell r="AB28">
            <v>578.34174614468611</v>
          </cell>
          <cell r="AC28">
            <v>1.6333333333333353</v>
          </cell>
          <cell r="AD28">
            <v>1.6333333333333353</v>
          </cell>
          <cell r="AE28">
            <v>1.6333333333333353</v>
          </cell>
          <cell r="AF28">
            <v>1.6333333333333353</v>
          </cell>
          <cell r="AG28">
            <v>1.6333333333333353</v>
          </cell>
        </row>
        <row r="29">
          <cell r="X29">
            <v>582.19561868438279</v>
          </cell>
          <cell r="Y29">
            <v>584.23093615410107</v>
          </cell>
          <cell r="Z29">
            <v>586.49632037872641</v>
          </cell>
          <cell r="AA29">
            <v>591.17186207053419</v>
          </cell>
          <cell r="AB29">
            <v>590.47490550851353</v>
          </cell>
          <cell r="AC29">
            <v>1.6666666666666687</v>
          </cell>
          <cell r="AD29">
            <v>1.6666666666666687</v>
          </cell>
          <cell r="AE29">
            <v>1.6666666666666687</v>
          </cell>
          <cell r="AF29">
            <v>1.6666666666666687</v>
          </cell>
          <cell r="AG29">
            <v>1.6666666666666687</v>
          </cell>
        </row>
        <row r="30">
          <cell r="X30">
            <v>595.23994297773891</v>
          </cell>
          <cell r="Y30">
            <v>597.80736471197156</v>
          </cell>
          <cell r="Z30">
            <v>599.53362554102011</v>
          </cell>
          <cell r="AA30">
            <v>603.7219112775374</v>
          </cell>
          <cell r="AB30">
            <v>602.81632348215226</v>
          </cell>
          <cell r="AC30">
            <v>1.7000000000000022</v>
          </cell>
          <cell r="AD30">
            <v>1.7000000000000022</v>
          </cell>
          <cell r="AE30">
            <v>1.7000000000000022</v>
          </cell>
          <cell r="AF30">
            <v>1.7000000000000022</v>
          </cell>
          <cell r="AG30">
            <v>1.7000000000000022</v>
          </cell>
        </row>
        <row r="31">
          <cell r="X31">
            <v>655.13394998181548</v>
          </cell>
          <cell r="Y31">
            <v>660.66464314503878</v>
          </cell>
          <cell r="Z31">
            <v>664.26752439332108</v>
          </cell>
          <cell r="AA31">
            <v>672.19576359744008</v>
          </cell>
          <cell r="AB31">
            <v>674.78930556435716</v>
          </cell>
          <cell r="AC31">
            <v>1.7333333333333356</v>
          </cell>
          <cell r="AD31">
            <v>1.7333333333333356</v>
          </cell>
          <cell r="AE31">
            <v>1.7333333333333356</v>
          </cell>
          <cell r="AF31">
            <v>1.7333333333333356</v>
          </cell>
          <cell r="AG31">
            <v>1.7333333333333356</v>
          </cell>
        </row>
        <row r="32">
          <cell r="X32">
            <v>668.62078406641569</v>
          </cell>
          <cell r="Y32">
            <v>675.04954718733188</v>
          </cell>
          <cell r="Z32">
            <v>680.97962950461977</v>
          </cell>
          <cell r="AA32">
            <v>697.51721474232897</v>
          </cell>
          <cell r="AB32">
            <v>703.80210887514897</v>
          </cell>
          <cell r="AC32">
            <v>1.766666666666669</v>
          </cell>
          <cell r="AD32">
            <v>1.766666666666669</v>
          </cell>
          <cell r="AE32">
            <v>1.766666666666669</v>
          </cell>
          <cell r="AF32">
            <v>1.766666666666669</v>
          </cell>
          <cell r="AG32">
            <v>1.766666666666669</v>
          </cell>
        </row>
        <row r="33">
          <cell r="X33">
            <v>684.6632479349737</v>
          </cell>
          <cell r="Y33">
            <v>695.37578133425518</v>
          </cell>
          <cell r="Z33">
            <v>709.0019684663805</v>
          </cell>
          <cell r="AA33">
            <v>730.26874311718075</v>
          </cell>
          <cell r="AB33">
            <v>736.25540658709838</v>
          </cell>
          <cell r="AC33">
            <v>1.8000000000000025</v>
          </cell>
          <cell r="AD33">
            <v>1.8000000000000025</v>
          </cell>
          <cell r="AE33">
            <v>1.8000000000000025</v>
          </cell>
          <cell r="AF33">
            <v>1.8000000000000025</v>
          </cell>
          <cell r="AG33">
            <v>1.8000000000000025</v>
          </cell>
        </row>
        <row r="34">
          <cell r="X34">
            <v>701.24097860378822</v>
          </cell>
          <cell r="Y34">
            <v>716.17666658683754</v>
          </cell>
          <cell r="Z34">
            <v>737.31472812475931</v>
          </cell>
          <cell r="AA34">
            <v>763.19785955169675</v>
          </cell>
          <cell r="AB34">
            <v>769.38635423683218</v>
          </cell>
          <cell r="AC34">
            <v>1.8333333333333359</v>
          </cell>
          <cell r="AD34">
            <v>1.8333333333333359</v>
          </cell>
          <cell r="AE34">
            <v>1.8333333333333359</v>
          </cell>
          <cell r="AF34">
            <v>1.8333333333333359</v>
          </cell>
          <cell r="AG34">
            <v>1.8333333333333359</v>
          </cell>
        </row>
        <row r="35">
          <cell r="X35">
            <v>748.71213531645492</v>
          </cell>
          <cell r="Y35">
            <v>769.49796334876612</v>
          </cell>
          <cell r="Z35">
            <v>798.98390168292417</v>
          </cell>
          <cell r="AA35">
            <v>835.41592843759372</v>
          </cell>
          <cell r="AB35">
            <v>845.2130913301346</v>
          </cell>
          <cell r="AC35">
            <v>1.8666666666666694</v>
          </cell>
          <cell r="AD35">
            <v>1.8666666666666694</v>
          </cell>
          <cell r="AE35">
            <v>1.8666666666666694</v>
          </cell>
          <cell r="AF35">
            <v>1.8666666666666694</v>
          </cell>
          <cell r="AG35">
            <v>1.8666666666666694</v>
          </cell>
        </row>
        <row r="36">
          <cell r="X36">
            <v>766.63112394569896</v>
          </cell>
          <cell r="Y36">
            <v>792.04089757330678</v>
          </cell>
          <cell r="Z36">
            <v>827.78943822838642</v>
          </cell>
          <cell r="AA36">
            <v>871.62102193740827</v>
          </cell>
          <cell r="AB36">
            <v>881.44150619673644</v>
          </cell>
          <cell r="AC36">
            <v>1.9000000000000028</v>
          </cell>
          <cell r="AD36">
            <v>1.9000000000000028</v>
          </cell>
          <cell r="AE36">
            <v>1.9000000000000028</v>
          </cell>
          <cell r="AF36">
            <v>1.9000000000000028</v>
          </cell>
          <cell r="AG36">
            <v>1.9000000000000028</v>
          </cell>
        </row>
        <row r="37">
          <cell r="X37">
            <v>785.332744573642</v>
          </cell>
          <cell r="Y37">
            <v>815.0518232669483</v>
          </cell>
          <cell r="Z37">
            <v>857.21131697723536</v>
          </cell>
          <cell r="AA37">
            <v>908.87317665922569</v>
          </cell>
          <cell r="AB37">
            <v>918.68413151061793</v>
          </cell>
          <cell r="AC37">
            <v>1.9333333333333362</v>
          </cell>
          <cell r="AD37">
            <v>1.9333333333333362</v>
          </cell>
          <cell r="AE37">
            <v>1.9333333333333362</v>
          </cell>
          <cell r="AF37">
            <v>1.9333333333333362</v>
          </cell>
          <cell r="AG37">
            <v>1.9333333333333362</v>
          </cell>
        </row>
        <row r="38">
          <cell r="X38">
            <v>805.93951868628278</v>
          </cell>
          <cell r="Y38">
            <v>838.66509695665286</v>
          </cell>
          <cell r="Z38">
            <v>887.32444816834754</v>
          </cell>
          <cell r="AA38">
            <v>937.12607809586757</v>
          </cell>
          <cell r="AB38">
            <v>945.97319574125731</v>
          </cell>
          <cell r="AC38">
            <v>1.9666666666666697</v>
          </cell>
          <cell r="AD38">
            <v>1.9666666666666697</v>
          </cell>
          <cell r="AE38">
            <v>1.9666666666666697</v>
          </cell>
          <cell r="AF38">
            <v>1.9666666666666697</v>
          </cell>
          <cell r="AG38">
            <v>1.9666666666666697</v>
          </cell>
        </row>
        <row r="39">
          <cell r="X39">
            <v>832.18564389136259</v>
          </cell>
          <cell r="Y39">
            <v>865.34856068025147</v>
          </cell>
          <cell r="Z39">
            <v>907.70698244882169</v>
          </cell>
          <cell r="AA39">
            <v>956.9346185858135</v>
          </cell>
          <cell r="AB39">
            <v>968.77394632918208</v>
          </cell>
          <cell r="AC39">
            <v>2.0000000000000031</v>
          </cell>
          <cell r="AD39">
            <v>2.0000000000000031</v>
          </cell>
          <cell r="AE39">
            <v>2.0000000000000031</v>
          </cell>
          <cell r="AF39">
            <v>2.0000000000000031</v>
          </cell>
          <cell r="AG39">
            <v>2.0000000000000031</v>
          </cell>
        </row>
        <row r="40">
          <cell r="X40">
            <v>866.41551395929332</v>
          </cell>
          <cell r="Y40">
            <v>894.59802072020307</v>
          </cell>
          <cell r="Z40">
            <v>928.51042652795081</v>
          </cell>
          <cell r="AA40">
            <v>977.08658462750861</v>
          </cell>
          <cell r="AB40">
            <v>991.73249436839842</v>
          </cell>
          <cell r="AC40">
            <v>2.0333333333333363</v>
          </cell>
          <cell r="AD40">
            <v>2.0333333333333363</v>
          </cell>
          <cell r="AE40">
            <v>2.0333333333333363</v>
          </cell>
          <cell r="AF40">
            <v>2.0333333333333363</v>
          </cell>
          <cell r="AG40">
            <v>2.0333333333333363</v>
          </cell>
        </row>
        <row r="41">
          <cell r="X41">
            <v>898.31531876593067</v>
          </cell>
          <cell r="Y41">
            <v>924.74165151911984</v>
          </cell>
          <cell r="Z41">
            <v>949.74619074174166</v>
          </cell>
          <cell r="AA41">
            <v>997.47170965291241</v>
          </cell>
          <cell r="AB41">
            <v>1014.9904509321733</v>
          </cell>
          <cell r="AC41">
            <v>2.0666666666666695</v>
          </cell>
          <cell r="AD41">
            <v>2.0666666666666695</v>
          </cell>
          <cell r="AE41">
            <v>2.0666666666666695</v>
          </cell>
          <cell r="AF41">
            <v>2.0666666666666695</v>
          </cell>
          <cell r="AG41">
            <v>2.0666666666666695</v>
          </cell>
        </row>
        <row r="42">
          <cell r="X42">
            <v>931.02334412932123</v>
          </cell>
          <cell r="Y42">
            <v>955.69476751968978</v>
          </cell>
          <cell r="Z42">
            <v>972.47687439314814</v>
          </cell>
          <cell r="AA42">
            <v>1018.1256540966408</v>
          </cell>
          <cell r="AB42">
            <v>1038.0384641642568</v>
          </cell>
          <cell r="AC42">
            <v>2.1000000000000028</v>
          </cell>
          <cell r="AD42">
            <v>2.1000000000000028</v>
          </cell>
          <cell r="AE42">
            <v>2.1000000000000028</v>
          </cell>
          <cell r="AF42">
            <v>2.1000000000000028</v>
          </cell>
          <cell r="AG42">
            <v>2.1000000000000028</v>
          </cell>
        </row>
        <row r="43">
          <cell r="X43">
            <v>964.5736823927964</v>
          </cell>
          <cell r="Y43">
            <v>983.96910904825904</v>
          </cell>
          <cell r="Z43">
            <v>996.65194044411567</v>
          </cell>
          <cell r="AA43">
            <v>1039.8777894902594</v>
          </cell>
          <cell r="AB43">
            <v>1062.0300835971127</v>
          </cell>
          <cell r="AC43">
            <v>2.133333333333336</v>
          </cell>
          <cell r="AD43">
            <v>2.133333333333336</v>
          </cell>
          <cell r="AE43">
            <v>2.133333333333336</v>
          </cell>
          <cell r="AF43">
            <v>2.133333333333336</v>
          </cell>
          <cell r="AG43">
            <v>2.133333333333336</v>
          </cell>
        </row>
        <row r="44">
          <cell r="X44">
            <v>999.00082802061684</v>
          </cell>
          <cell r="Y44">
            <v>1007.6166373471607</v>
          </cell>
          <cell r="Z44">
            <v>1019.1186977405052</v>
          </cell>
          <cell r="AA44">
            <v>1064.6896578338819</v>
          </cell>
          <cell r="AB44">
            <v>1086.8877995132852</v>
          </cell>
          <cell r="AC44">
            <v>2.1666666666666692</v>
          </cell>
          <cell r="AD44">
            <v>2.1666666666666692</v>
          </cell>
          <cell r="AE44">
            <v>2.1666666666666692</v>
          </cell>
          <cell r="AF44">
            <v>2.1666666666666692</v>
          </cell>
          <cell r="AG44">
            <v>2.1666666666666692</v>
          </cell>
        </row>
        <row r="45">
          <cell r="X45">
            <v>1017.407058499658</v>
          </cell>
          <cell r="Y45">
            <v>1025.040752712453</v>
          </cell>
          <cell r="Z45">
            <v>1040.1426099700179</v>
          </cell>
          <cell r="AA45">
            <v>1090.1861150505138</v>
          </cell>
          <cell r="AB45">
            <v>1112.6377399438279</v>
          </cell>
          <cell r="AC45">
            <v>2.2000000000000024</v>
          </cell>
          <cell r="AD45">
            <v>2.2000000000000024</v>
          </cell>
          <cell r="AE45">
            <v>2.2000000000000024</v>
          </cell>
          <cell r="AF45">
            <v>2.2000000000000024</v>
          </cell>
          <cell r="AG45">
            <v>2.2000000000000024</v>
          </cell>
        </row>
        <row r="46">
          <cell r="X46">
            <v>1037.731619901376</v>
          </cell>
          <cell r="Y46">
            <v>1043.0049246376359</v>
          </cell>
          <cell r="Z46">
            <v>1058.4815260635496</v>
          </cell>
          <cell r="AA46">
            <v>1116.6639499387377</v>
          </cell>
          <cell r="AB46">
            <v>1137.2504472032515</v>
          </cell>
          <cell r="AC46">
            <v>2.2333333333333356</v>
          </cell>
          <cell r="AD46">
            <v>2.2333333333333356</v>
          </cell>
          <cell r="AE46">
            <v>2.2333333333333356</v>
          </cell>
          <cell r="AF46">
            <v>2.2333333333333356</v>
          </cell>
          <cell r="AG46">
            <v>2.2333333333333356</v>
          </cell>
        </row>
        <row r="47">
          <cell r="X47">
            <v>1060.5240742424876</v>
          </cell>
          <cell r="Y47">
            <v>1061.2773033808021</v>
          </cell>
          <cell r="Z47">
            <v>1077.0840259220674</v>
          </cell>
          <cell r="AA47">
            <v>1142.2014263465771</v>
          </cell>
          <cell r="AB47">
            <v>1158.8815553827567</v>
          </cell>
          <cell r="AC47">
            <v>2.2666666666666688</v>
          </cell>
          <cell r="AD47">
            <v>2.2666666666666688</v>
          </cell>
          <cell r="AE47">
            <v>2.2666666666666688</v>
          </cell>
          <cell r="AF47">
            <v>2.2666666666666688</v>
          </cell>
          <cell r="AG47">
            <v>2.2666666666666688</v>
          </cell>
        </row>
        <row r="48">
          <cell r="X48">
            <v>1084.2453688764183</v>
          </cell>
          <cell r="Y48">
            <v>1082.8722127645381</v>
          </cell>
          <cell r="Z48">
            <v>1098.7083525584994</v>
          </cell>
          <cell r="AA48">
            <v>1167.7945622074999</v>
          </cell>
          <cell r="AB48">
            <v>1183.8316323193762</v>
          </cell>
          <cell r="AC48">
            <v>2.300000000000002</v>
          </cell>
          <cell r="AD48">
            <v>2.300000000000002</v>
          </cell>
          <cell r="AE48">
            <v>2.300000000000002</v>
          </cell>
          <cell r="AF48">
            <v>2.300000000000002</v>
          </cell>
          <cell r="AG48">
            <v>2.300000000000002</v>
          </cell>
        </row>
        <row r="49">
          <cell r="X49">
            <v>1132.0224470937023</v>
          </cell>
          <cell r="Y49">
            <v>1135.7982800485524</v>
          </cell>
          <cell r="Z49">
            <v>1150.6040927816052</v>
          </cell>
          <cell r="AA49">
            <v>1231.5673818874093</v>
          </cell>
          <cell r="AB49">
            <v>1246.0688982965894</v>
          </cell>
          <cell r="AC49">
            <v>2.3333333333333353</v>
          </cell>
          <cell r="AD49">
            <v>2.3333333333333353</v>
          </cell>
          <cell r="AE49">
            <v>2.3333333333333353</v>
          </cell>
          <cell r="AF49">
            <v>2.3333333333333353</v>
          </cell>
          <cell r="AG49">
            <v>2.3333333333333353</v>
          </cell>
        </row>
        <row r="50">
          <cell r="X50">
            <v>1153.5187471830818</v>
          </cell>
          <cell r="Y50">
            <v>1162.0763869789205</v>
          </cell>
          <cell r="Z50">
            <v>1177.7583018180776</v>
          </cell>
          <cell r="AA50">
            <v>1259.3052149958608</v>
          </cell>
          <cell r="AB50">
            <v>1272.3602574831593</v>
          </cell>
          <cell r="AC50">
            <v>2.3666666666666685</v>
          </cell>
          <cell r="AD50">
            <v>2.3666666666666685</v>
          </cell>
          <cell r="AE50">
            <v>2.3666666666666685</v>
          </cell>
          <cell r="AF50">
            <v>2.3666666666666685</v>
          </cell>
          <cell r="AG50">
            <v>2.3666666666666685</v>
          </cell>
        </row>
        <row r="51">
          <cell r="X51">
            <v>1175.5903958449644</v>
          </cell>
          <cell r="Y51">
            <v>1187.7402981147318</v>
          </cell>
          <cell r="Z51">
            <v>1208.0733227962264</v>
          </cell>
          <cell r="AA51">
            <v>1287.1291821839911</v>
          </cell>
          <cell r="AB51">
            <v>1299.0814523365621</v>
          </cell>
          <cell r="AC51">
            <v>2.4000000000000017</v>
          </cell>
          <cell r="AD51">
            <v>2.4000000000000017</v>
          </cell>
          <cell r="AE51">
            <v>2.4000000000000017</v>
          </cell>
          <cell r="AF51">
            <v>2.4000000000000017</v>
          </cell>
          <cell r="AG51">
            <v>2.4000000000000017</v>
          </cell>
        </row>
        <row r="52">
          <cell r="X52">
            <v>1201.9016603309681</v>
          </cell>
          <cell r="Y52">
            <v>1214.7722827588427</v>
          </cell>
          <cell r="Z52">
            <v>1241.0103563541202</v>
          </cell>
          <cell r="AA52">
            <v>1315.4140526895083</v>
          </cell>
          <cell r="AB52">
            <v>1326.1201803805911</v>
          </cell>
          <cell r="AC52">
            <v>2.4333333333333349</v>
          </cell>
          <cell r="AD52">
            <v>2.4333333333333349</v>
          </cell>
          <cell r="AE52">
            <v>2.4333333333333349</v>
          </cell>
          <cell r="AF52">
            <v>2.4333333333333349</v>
          </cell>
          <cell r="AG52">
            <v>2.4333333333333349</v>
          </cell>
        </row>
        <row r="53">
          <cell r="X53">
            <v>1232.7893553157337</v>
          </cell>
          <cell r="Y53">
            <v>1242.4140805369516</v>
          </cell>
          <cell r="Z53">
            <v>1274.8374265748575</v>
          </cell>
          <cell r="AA53">
            <v>1344.0869955432615</v>
          </cell>
          <cell r="AB53">
            <v>1353.4565336805447</v>
          </cell>
          <cell r="AC53">
            <v>2.4666666666666681</v>
          </cell>
          <cell r="AD53">
            <v>2.4666666666666681</v>
          </cell>
          <cell r="AE53">
            <v>2.4666666666666681</v>
          </cell>
          <cell r="AF53">
            <v>2.4666666666666681</v>
          </cell>
          <cell r="AG53">
            <v>2.4666666666666681</v>
          </cell>
        </row>
        <row r="54">
          <cell r="X54">
            <v>1271.235052005673</v>
          </cell>
          <cell r="Y54">
            <v>1273.5098401325376</v>
          </cell>
          <cell r="Z54">
            <v>1303.6766469577638</v>
          </cell>
          <cell r="AA54">
            <v>1373.8140756519051</v>
          </cell>
          <cell r="AB54">
            <v>1382.556430327822</v>
          </cell>
          <cell r="AC54">
            <v>2.5000000000000013</v>
          </cell>
          <cell r="AD54">
            <v>2.5000000000000013</v>
          </cell>
          <cell r="AE54">
            <v>2.5000000000000013</v>
          </cell>
          <cell r="AF54">
            <v>2.5000000000000013</v>
          </cell>
          <cell r="AG54">
            <v>2.5000000000000013</v>
          </cell>
        </row>
        <row r="55">
          <cell r="X55">
            <v>1316.0357378286226</v>
          </cell>
          <cell r="Y55">
            <v>1315.4524469939934</v>
          </cell>
          <cell r="Z55">
            <v>1342.0075416191401</v>
          </cell>
          <cell r="AA55">
            <v>1412.9562267100976</v>
          </cell>
          <cell r="AB55">
            <v>1422.6203588681428</v>
          </cell>
          <cell r="AC55">
            <v>2.5333333333333345</v>
          </cell>
          <cell r="AD55">
            <v>2.5333333333333345</v>
          </cell>
          <cell r="AE55">
            <v>2.5333333333333345</v>
          </cell>
          <cell r="AF55">
            <v>2.5333333333333345</v>
          </cell>
          <cell r="AG55">
            <v>2.5333333333333345</v>
          </cell>
        </row>
        <row r="56">
          <cell r="X56">
            <v>1362.4657382037194</v>
          </cell>
          <cell r="Y56">
            <v>1361.8968355502182</v>
          </cell>
          <cell r="Z56">
            <v>1382.9118281393621</v>
          </cell>
          <cell r="AA56">
            <v>1458.0994359034864</v>
          </cell>
          <cell r="AB56">
            <v>1464.985515245098</v>
          </cell>
          <cell r="AC56">
            <v>2.5666666666666678</v>
          </cell>
          <cell r="AD56">
            <v>2.5666666666666678</v>
          </cell>
          <cell r="AE56">
            <v>2.5666666666666678</v>
          </cell>
          <cell r="AF56">
            <v>2.5666666666666678</v>
          </cell>
          <cell r="AG56">
            <v>2.5666666666666678</v>
          </cell>
        </row>
        <row r="57">
          <cell r="X57">
            <v>1410.1825760571423</v>
          </cell>
          <cell r="Y57">
            <v>1410.4805102233286</v>
          </cell>
          <cell r="Z57">
            <v>1425.0314992703159</v>
          </cell>
          <cell r="AA57">
            <v>1503.0443778556094</v>
          </cell>
          <cell r="AB57">
            <v>1506.3455201589641</v>
          </cell>
          <cell r="AC57">
            <v>2.600000000000001</v>
          </cell>
          <cell r="AD57">
            <v>2.600000000000001</v>
          </cell>
          <cell r="AE57">
            <v>2.600000000000001</v>
          </cell>
          <cell r="AF57">
            <v>2.600000000000001</v>
          </cell>
          <cell r="AG57">
            <v>2.600000000000001</v>
          </cell>
        </row>
        <row r="58">
          <cell r="X58">
            <v>1459.1265591794906</v>
          </cell>
          <cell r="Y58">
            <v>1457.5983182957584</v>
          </cell>
          <cell r="Z58">
            <v>1467.0787951307798</v>
          </cell>
          <cell r="AA58">
            <v>1542.0808417919056</v>
          </cell>
          <cell r="AB58">
            <v>1544.0676460001889</v>
          </cell>
          <cell r="AC58">
            <v>2.6333333333333342</v>
          </cell>
          <cell r="AD58">
            <v>2.6333333333333342</v>
          </cell>
          <cell r="AE58">
            <v>2.6333333333333342</v>
          </cell>
          <cell r="AF58">
            <v>2.6333333333333342</v>
          </cell>
          <cell r="AG58">
            <v>2.6333333333333342</v>
          </cell>
        </row>
        <row r="59">
          <cell r="X59">
            <v>1508.485899037282</v>
          </cell>
          <cell r="Y59">
            <v>1504.777801220584</v>
          </cell>
          <cell r="Z59">
            <v>1511.2787622540445</v>
          </cell>
          <cell r="AA59">
            <v>1578.7178465761226</v>
          </cell>
          <cell r="AB59">
            <v>1578.6727011476762</v>
          </cell>
          <cell r="AC59">
            <v>2.6666666666666674</v>
          </cell>
          <cell r="AD59">
            <v>2.6666666666666674</v>
          </cell>
          <cell r="AE59">
            <v>2.6666666666666674</v>
          </cell>
          <cell r="AF59">
            <v>2.6666666666666674</v>
          </cell>
          <cell r="AG59">
            <v>2.6666666666666674</v>
          </cell>
        </row>
        <row r="60">
          <cell r="X60">
            <v>1556.4395146109598</v>
          </cell>
          <cell r="Y60">
            <v>1553.6591856815789</v>
          </cell>
          <cell r="Z60">
            <v>1557.120987598707</v>
          </cell>
          <cell r="AA60">
            <v>1616.2477665793076</v>
          </cell>
          <cell r="AB60">
            <v>1613.8593553193655</v>
          </cell>
          <cell r="AC60">
            <v>2.7000000000000006</v>
          </cell>
          <cell r="AD60">
            <v>2.7000000000000006</v>
          </cell>
          <cell r="AE60">
            <v>2.7000000000000006</v>
          </cell>
          <cell r="AF60">
            <v>2.7000000000000006</v>
          </cell>
          <cell r="AG60">
            <v>2.7000000000000006</v>
          </cell>
        </row>
        <row r="61">
          <cell r="X61">
            <v>1600.4360384956217</v>
          </cell>
          <cell r="Y61">
            <v>1604.0403956690834</v>
          </cell>
          <cell r="Z61">
            <v>1604.5253690717866</v>
          </cell>
          <cell r="AA61">
            <v>1654.9294458905274</v>
          </cell>
          <cell r="AB61">
            <v>1649.6805120169804</v>
          </cell>
          <cell r="AC61">
            <v>2.7333333333333338</v>
          </cell>
          <cell r="AD61">
            <v>2.7333333333333338</v>
          </cell>
          <cell r="AE61">
            <v>2.7333333333333338</v>
          </cell>
          <cell r="AF61">
            <v>2.7333333333333338</v>
          </cell>
          <cell r="AG61">
            <v>2.7333333333333338</v>
          </cell>
        </row>
        <row r="62">
          <cell r="X62">
            <v>1645.7993555641365</v>
          </cell>
          <cell r="Y62">
            <v>1654.5777885624136</v>
          </cell>
          <cell r="Z62">
            <v>1653.2591360502897</v>
          </cell>
          <cell r="AA62">
            <v>1694.1349223945081</v>
          </cell>
          <cell r="AB62">
            <v>1686.1809621812909</v>
          </cell>
          <cell r="AC62">
            <v>2.7666666666666671</v>
          </cell>
          <cell r="AD62">
            <v>2.7666666666666671</v>
          </cell>
          <cell r="AE62">
            <v>2.7666666666666671</v>
          </cell>
          <cell r="AF62">
            <v>2.7666666666666671</v>
          </cell>
          <cell r="AG62">
            <v>2.7666666666666671</v>
          </cell>
        </row>
        <row r="63">
          <cell r="X63">
            <v>1692.3270721853951</v>
          </cell>
          <cell r="Y63">
            <v>1699.1877601665997</v>
          </cell>
          <cell r="Z63">
            <v>1703.404577348691</v>
          </cell>
          <cell r="AA63">
            <v>1739.803025001486</v>
          </cell>
          <cell r="AB63">
            <v>1722.7669552994353</v>
          </cell>
          <cell r="AC63">
            <v>2.8000000000000003</v>
          </cell>
          <cell r="AD63">
            <v>2.8000000000000003</v>
          </cell>
          <cell r="AE63">
            <v>2.8000000000000003</v>
          </cell>
          <cell r="AF63">
            <v>2.8000000000000003</v>
          </cell>
          <cell r="AG63">
            <v>2.8000000000000003</v>
          </cell>
        </row>
        <row r="64">
          <cell r="X64">
            <v>1741.4928296963485</v>
          </cell>
          <cell r="Y64">
            <v>1748.4484309283707</v>
          </cell>
          <cell r="Z64">
            <v>1757.2693601287092</v>
          </cell>
          <cell r="AA64">
            <v>1789.9908456602241</v>
          </cell>
          <cell r="AB64">
            <v>1760.716776390479</v>
          </cell>
          <cell r="AC64">
            <v>2.8333333333333335</v>
          </cell>
          <cell r="AD64">
            <v>2.8333333333333335</v>
          </cell>
          <cell r="AE64">
            <v>2.8333333333333335</v>
          </cell>
          <cell r="AF64">
            <v>2.8333333333333335</v>
          </cell>
          <cell r="AG64">
            <v>2.8333333333333335</v>
          </cell>
        </row>
        <row r="65">
          <cell r="X65">
            <v>1793.0918946578111</v>
          </cell>
          <cell r="Y65">
            <v>1800.6473055529536</v>
          </cell>
          <cell r="Z65">
            <v>1813.4007160963629</v>
          </cell>
          <cell r="AA65">
            <v>1842.1343075224099</v>
          </cell>
          <cell r="AB65">
            <v>1805.025260635176</v>
          </cell>
          <cell r="AC65">
            <v>2.8666666666666667</v>
          </cell>
          <cell r="AD65">
            <v>2.8666666666666667</v>
          </cell>
          <cell r="AE65">
            <v>2.8666666666666667</v>
          </cell>
          <cell r="AF65">
            <v>2.8666666666666667</v>
          </cell>
          <cell r="AG65">
            <v>2.8666666666666667</v>
          </cell>
        </row>
        <row r="66">
          <cell r="X66">
            <v>1839.311217915166</v>
          </cell>
          <cell r="Y66">
            <v>1853.5678107862059</v>
          </cell>
          <cell r="Z66">
            <v>1862.4525006456461</v>
          </cell>
          <cell r="AA66">
            <v>1896.0369249140997</v>
          </cell>
          <cell r="AB66">
            <v>1851.0466331771161</v>
          </cell>
          <cell r="AC66">
            <v>2.9</v>
          </cell>
          <cell r="AD66">
            <v>2.9</v>
          </cell>
          <cell r="AE66">
            <v>2.9</v>
          </cell>
          <cell r="AF66">
            <v>2.9</v>
          </cell>
          <cell r="AG66">
            <v>2.9</v>
          </cell>
        </row>
        <row r="67">
          <cell r="X67">
            <v>1881.2274457948297</v>
          </cell>
          <cell r="Y67">
            <v>1908.2168697582852</v>
          </cell>
          <cell r="Z67">
            <v>1913.011658736521</v>
          </cell>
          <cell r="AA67">
            <v>1951.7895701860843</v>
          </cell>
          <cell r="AB67">
            <v>1892.9103861023302</v>
          </cell>
          <cell r="AC67">
            <v>2.9333333333333331</v>
          </cell>
          <cell r="AD67">
            <v>2.9333333333333331</v>
          </cell>
          <cell r="AE67">
            <v>2.9333333333333331</v>
          </cell>
          <cell r="AF67">
            <v>2.9333333333333331</v>
          </cell>
          <cell r="AG67">
            <v>2.9333333333333331</v>
          </cell>
        </row>
        <row r="68">
          <cell r="X68">
            <v>1923.5832838978661</v>
          </cell>
          <cell r="Y68">
            <v>1960.1447498433095</v>
          </cell>
          <cell r="Z68">
            <v>1965.2684333791462</v>
          </cell>
          <cell r="AA68">
            <v>2009.975495385705</v>
          </cell>
          <cell r="AB68">
            <v>1933.4709889749706</v>
          </cell>
          <cell r="AC68">
            <v>2.9666666666666663</v>
          </cell>
          <cell r="AD68">
            <v>2.9666666666666663</v>
          </cell>
          <cell r="AE68">
            <v>2.9666666666666663</v>
          </cell>
          <cell r="AF68">
            <v>2.9666666666666663</v>
          </cell>
          <cell r="AG68">
            <v>2.9666666666666663</v>
          </cell>
        </row>
        <row r="69">
          <cell r="X69">
            <v>1966.4105418308609</v>
          </cell>
          <cell r="Y69">
            <v>2002.1127114947722</v>
          </cell>
          <cell r="Z69">
            <v>2018.3269989073065</v>
          </cell>
          <cell r="AA69">
            <v>2069.677608306597</v>
          </cell>
          <cell r="AB69">
            <v>1973.9983847122544</v>
          </cell>
          <cell r="AC69">
            <v>2.9999999999999996</v>
          </cell>
          <cell r="AD69">
            <v>2.9999999999999996</v>
          </cell>
          <cell r="AE69">
            <v>2.9999999999999996</v>
          </cell>
          <cell r="AF69">
            <v>2.9999999999999996</v>
          </cell>
          <cell r="AG69">
            <v>2.9999999999999996</v>
          </cell>
        </row>
        <row r="70">
          <cell r="X70">
            <v>2001.1687452020528</v>
          </cell>
          <cell r="Y70">
            <v>2040.2295494007637</v>
          </cell>
          <cell r="Z70">
            <v>2072.4235560964635</v>
          </cell>
          <cell r="AA70">
            <v>2121.6988834601975</v>
          </cell>
          <cell r="AB70">
            <v>2012.6738899786912</v>
          </cell>
          <cell r="AC70">
            <v>3.0333333333333328</v>
          </cell>
          <cell r="AD70">
            <v>3.0333333333333328</v>
          </cell>
          <cell r="AE70">
            <v>3.0333333333333328</v>
          </cell>
          <cell r="AF70">
            <v>3.0333333333333328</v>
          </cell>
          <cell r="AG70">
            <v>3.0333333333333328</v>
          </cell>
        </row>
        <row r="71">
          <cell r="X71">
            <v>2138.1690540993268</v>
          </cell>
          <cell r="Y71">
            <v>2184.8622386411776</v>
          </cell>
          <cell r="Z71">
            <v>2234.2026737697497</v>
          </cell>
          <cell r="AA71">
            <v>2290.0539595852415</v>
          </cell>
          <cell r="AB71">
            <v>2188.3401327172414</v>
          </cell>
          <cell r="AC71">
            <v>3.066666666666666</v>
          </cell>
          <cell r="AD71">
            <v>3.066666666666666</v>
          </cell>
          <cell r="AE71">
            <v>3.066666666666666</v>
          </cell>
          <cell r="AF71">
            <v>3.066666666666666</v>
          </cell>
          <cell r="AG71">
            <v>3.066666666666666</v>
          </cell>
        </row>
        <row r="72">
          <cell r="X72">
            <v>2174.2152854840597</v>
          </cell>
          <cell r="Y72">
            <v>2224.9713825245167</v>
          </cell>
          <cell r="Z72">
            <v>2277.5123836531484</v>
          </cell>
          <cell r="AA72">
            <v>2343.8496572722211</v>
          </cell>
          <cell r="AB72">
            <v>2243.8744196426742</v>
          </cell>
          <cell r="AC72">
            <v>3.0999999999999992</v>
          </cell>
          <cell r="AD72">
            <v>3.0999999999999992</v>
          </cell>
          <cell r="AE72">
            <v>3.0999999999999992</v>
          </cell>
          <cell r="AF72">
            <v>3.0999999999999992</v>
          </cell>
          <cell r="AG72">
            <v>3.0999999999999992</v>
          </cell>
        </row>
        <row r="73">
          <cell r="X73">
            <v>2210.5044763781975</v>
          </cell>
          <cell r="Y73">
            <v>2264.2166772473379</v>
          </cell>
          <cell r="Z73">
            <v>2324.364299160583</v>
          </cell>
          <cell r="AA73">
            <v>2403.7564506754161</v>
          </cell>
          <cell r="AB73">
            <v>2309.2725105122513</v>
          </cell>
          <cell r="AC73">
            <v>3.1333333333333324</v>
          </cell>
          <cell r="AD73">
            <v>3.1333333333333324</v>
          </cell>
          <cell r="AE73">
            <v>3.1333333333333324</v>
          </cell>
          <cell r="AF73">
            <v>3.1333333333333324</v>
          </cell>
          <cell r="AG73">
            <v>3.1333333333333324</v>
          </cell>
        </row>
        <row r="74">
          <cell r="X74">
            <v>2247.3078984367676</v>
          </cell>
          <cell r="Y74">
            <v>2303.1658604690742</v>
          </cell>
          <cell r="Z74">
            <v>2366.2364811659381</v>
          </cell>
          <cell r="AA74">
            <v>2474.1425331872651</v>
          </cell>
          <cell r="AB74">
            <v>2387.178976736252</v>
          </cell>
          <cell r="AC74">
            <v>3.1666666666666656</v>
          </cell>
          <cell r="AD74">
            <v>3.1666666666666656</v>
          </cell>
          <cell r="AE74">
            <v>3.1666666666666656</v>
          </cell>
          <cell r="AF74">
            <v>3.1666666666666656</v>
          </cell>
          <cell r="AG74">
            <v>3.1666666666666656</v>
          </cell>
        </row>
        <row r="75">
          <cell r="X75">
            <v>2287.3074020273907</v>
          </cell>
          <cell r="Y75">
            <v>2345.367996738169</v>
          </cell>
          <cell r="Z75">
            <v>2408.1993659759619</v>
          </cell>
          <cell r="AA75">
            <v>2545.501578244352</v>
          </cell>
          <cell r="AB75">
            <v>2467.7051598975595</v>
          </cell>
          <cell r="AC75">
            <v>3.1999999999999988</v>
          </cell>
          <cell r="AD75">
            <v>3.1999999999999988</v>
          </cell>
          <cell r="AE75">
            <v>3.1999999999999988</v>
          </cell>
          <cell r="AF75">
            <v>3.1999999999999988</v>
          </cell>
          <cell r="AG75">
            <v>3.1999999999999988</v>
          </cell>
        </row>
        <row r="76">
          <cell r="X76">
            <v>2330.435475742629</v>
          </cell>
          <cell r="Y76">
            <v>2387.5339855090069</v>
          </cell>
          <cell r="Z76">
            <v>2450.8387623114641</v>
          </cell>
          <cell r="AA76">
            <v>2620.3082099752132</v>
          </cell>
          <cell r="AB76">
            <v>2557.0697135801738</v>
          </cell>
          <cell r="AC76">
            <v>3.2333333333333321</v>
          </cell>
          <cell r="AD76">
            <v>3.2333333333333321</v>
          </cell>
          <cell r="AE76">
            <v>3.2333333333333321</v>
          </cell>
          <cell r="AF76">
            <v>3.2333333333333321</v>
          </cell>
          <cell r="AG76">
            <v>3.2333333333333321</v>
          </cell>
        </row>
        <row r="77">
          <cell r="X77">
            <v>2372.6560649765656</v>
          </cell>
          <cell r="Y77">
            <v>2433.8522323348047</v>
          </cell>
          <cell r="Z77">
            <v>2509.319877407122</v>
          </cell>
          <cell r="AA77">
            <v>2695.8508958357443</v>
          </cell>
          <cell r="AB77">
            <v>2650.1443829986397</v>
          </cell>
          <cell r="AC77">
            <v>3.2666666666666653</v>
          </cell>
          <cell r="AD77">
            <v>3.2666666666666653</v>
          </cell>
          <cell r="AE77">
            <v>3.2666666666666653</v>
          </cell>
          <cell r="AF77">
            <v>3.2666666666666653</v>
          </cell>
          <cell r="AG77">
            <v>3.2666666666666653</v>
          </cell>
        </row>
        <row r="78">
          <cell r="X78">
            <v>2414.5167743274214</v>
          </cell>
          <cell r="Y78">
            <v>2482.0506917364937</v>
          </cell>
          <cell r="Z78">
            <v>2569.0177275994715</v>
          </cell>
          <cell r="AA78">
            <v>2762.1139881587346</v>
          </cell>
          <cell r="AB78">
            <v>2736.7975164964973</v>
          </cell>
          <cell r="AC78">
            <v>3.2999999999999985</v>
          </cell>
          <cell r="AD78">
            <v>3.2999999999999985</v>
          </cell>
          <cell r="AE78">
            <v>3.2999999999999985</v>
          </cell>
          <cell r="AF78">
            <v>3.2999999999999985</v>
          </cell>
          <cell r="AG78">
            <v>3.2999999999999985</v>
          </cell>
        </row>
        <row r="79">
          <cell r="X79">
            <v>2456.6062234071724</v>
          </cell>
          <cell r="Y79">
            <v>2535.7188718081643</v>
          </cell>
          <cell r="Z79">
            <v>2625.0225554849321</v>
          </cell>
          <cell r="AA79">
            <v>2814.3243469944982</v>
          </cell>
          <cell r="AB79">
            <v>2808.8836794890799</v>
          </cell>
          <cell r="AC79">
            <v>3.3333333333333317</v>
          </cell>
          <cell r="AD79">
            <v>3.3333333333333317</v>
          </cell>
          <cell r="AE79">
            <v>3.3333333333333317</v>
          </cell>
          <cell r="AF79">
            <v>3.3333333333333317</v>
          </cell>
          <cell r="AG79">
            <v>3.3333333333333317</v>
          </cell>
        </row>
        <row r="80">
          <cell r="X80">
            <v>2516.1584195189371</v>
          </cell>
          <cell r="Y80">
            <v>2594.1743427942865</v>
          </cell>
          <cell r="Z80">
            <v>2679.19595358373</v>
          </cell>
          <cell r="AA80">
            <v>2867.4521423995548</v>
          </cell>
          <cell r="AB80">
            <v>2877.7243248018895</v>
          </cell>
          <cell r="AC80">
            <v>3.3666666666666649</v>
          </cell>
          <cell r="AD80">
            <v>3.3666666666666649</v>
          </cell>
          <cell r="AE80">
            <v>3.3666666666666649</v>
          </cell>
          <cell r="AF80">
            <v>3.3666666666666649</v>
          </cell>
          <cell r="AG80">
            <v>3.3666666666666649</v>
          </cell>
        </row>
        <row r="81">
          <cell r="X81">
            <v>2576.321418413313</v>
          </cell>
          <cell r="Y81">
            <v>2653.3359870873055</v>
          </cell>
          <cell r="Z81">
            <v>2734.1900707210671</v>
          </cell>
          <cell r="AA81">
            <v>2920.9712901328066</v>
          </cell>
          <cell r="AB81">
            <v>2948.77067645441</v>
          </cell>
          <cell r="AC81">
            <v>3.3999999999999981</v>
          </cell>
          <cell r="AD81">
            <v>3.3999999999999981</v>
          </cell>
          <cell r="AE81">
            <v>3.3999999999999981</v>
          </cell>
          <cell r="AF81">
            <v>3.3999999999999981</v>
          </cell>
          <cell r="AG81">
            <v>3.3999999999999981</v>
          </cell>
        </row>
        <row r="82">
          <cell r="X82">
            <v>2637.442980602812</v>
          </cell>
          <cell r="Y82">
            <v>2710.6902634269477</v>
          </cell>
          <cell r="Z82">
            <v>2789.9580923767521</v>
          </cell>
          <cell r="AA82">
            <v>2974.8700437270068</v>
          </cell>
          <cell r="AB82">
            <v>3019.5133895653562</v>
          </cell>
          <cell r="AC82">
            <v>3.4333333333333313</v>
          </cell>
          <cell r="AD82">
            <v>3.4333333333333313</v>
          </cell>
          <cell r="AE82">
            <v>3.4333333333333313</v>
          </cell>
          <cell r="AF82">
            <v>3.4333333333333313</v>
          </cell>
          <cell r="AG82">
            <v>3.4333333333333313</v>
          </cell>
        </row>
        <row r="83">
          <cell r="X83">
            <v>2700.6936972066123</v>
          </cell>
          <cell r="Y83">
            <v>2767.4091106467672</v>
          </cell>
          <cell r="Z83">
            <v>2845.5423287389372</v>
          </cell>
          <cell r="AA83">
            <v>3046.2663814529651</v>
          </cell>
          <cell r="AB83">
            <v>3100.5276008285746</v>
          </cell>
          <cell r="AC83">
            <v>3.4666666666666646</v>
          </cell>
          <cell r="AD83">
            <v>3.4666666666666646</v>
          </cell>
          <cell r="AE83">
            <v>3.4666666666666646</v>
          </cell>
          <cell r="AF83">
            <v>3.4666666666666646</v>
          </cell>
          <cell r="AG83">
            <v>3.4666666666666646</v>
          </cell>
        </row>
        <row r="84">
          <cell r="X84">
            <v>2764.7089629948741</v>
          </cell>
          <cell r="Y84">
            <v>2824.2605893382952</v>
          </cell>
          <cell r="Z84">
            <v>2900.9429685210298</v>
          </cell>
          <cell r="AA84">
            <v>3118.3286311178813</v>
          </cell>
          <cell r="AB84">
            <v>3184.1043695491153</v>
          </cell>
          <cell r="AC84">
            <v>3.4999999999999978</v>
          </cell>
          <cell r="AD84">
            <v>3.4999999999999978</v>
          </cell>
          <cell r="AE84">
            <v>3.4999999999999978</v>
          </cell>
          <cell r="AF84">
            <v>3.4999999999999978</v>
          </cell>
          <cell r="AG84">
            <v>3.4999999999999978</v>
          </cell>
        </row>
        <row r="85">
          <cell r="X85">
            <v>2823.4033406551698</v>
          </cell>
          <cell r="Y85">
            <v>2887.5076741377043</v>
          </cell>
          <cell r="Z85">
            <v>2962.4952985213558</v>
          </cell>
          <cell r="AA85">
            <v>3179.1505232270865</v>
          </cell>
          <cell r="AB85">
            <v>3264.1224380362696</v>
          </cell>
          <cell r="AC85">
            <v>3.533333333333331</v>
          </cell>
          <cell r="AD85">
            <v>3.533333333333331</v>
          </cell>
          <cell r="AE85">
            <v>3.533333333333331</v>
          </cell>
          <cell r="AF85">
            <v>3.533333333333331</v>
          </cell>
          <cell r="AG85">
            <v>3.533333333333331</v>
          </cell>
        </row>
        <row r="86">
          <cell r="X86">
            <v>2880.4355559143332</v>
          </cell>
          <cell r="Y86">
            <v>2953.1272030463047</v>
          </cell>
          <cell r="Z86">
            <v>3030.4164600093786</v>
          </cell>
          <cell r="AA86">
            <v>3240.2337486188112</v>
          </cell>
          <cell r="AB86">
            <v>3334.9714663537825</v>
          </cell>
          <cell r="AC86">
            <v>3.5666666666666642</v>
          </cell>
          <cell r="AD86">
            <v>3.5666666666666642</v>
          </cell>
          <cell r="AE86">
            <v>3.5666666666666642</v>
          </cell>
          <cell r="AF86">
            <v>3.5666666666666642</v>
          </cell>
          <cell r="AG86">
            <v>3.5666666666666642</v>
          </cell>
        </row>
        <row r="87">
          <cell r="X87">
            <v>2939.6519301073999</v>
          </cell>
          <cell r="Y87">
            <v>3011.931372645889</v>
          </cell>
          <cell r="Z87">
            <v>3096.4554244643391</v>
          </cell>
          <cell r="AA87">
            <v>3305.6698855063414</v>
          </cell>
          <cell r="AB87">
            <v>3390.404449615362</v>
          </cell>
          <cell r="AC87">
            <v>3.5999999999999974</v>
          </cell>
          <cell r="AD87">
            <v>3.5999999999999974</v>
          </cell>
          <cell r="AE87">
            <v>3.5999999999999974</v>
          </cell>
          <cell r="AF87">
            <v>3.5999999999999974</v>
          </cell>
          <cell r="AG87">
            <v>3.5999999999999974</v>
          </cell>
        </row>
        <row r="88">
          <cell r="X88">
            <v>3000.2584778260934</v>
          </cell>
          <cell r="Y88">
            <v>3071.1654226172859</v>
          </cell>
          <cell r="Z88">
            <v>3161.9707618882871</v>
          </cell>
          <cell r="AA88">
            <v>3359.2831405899428</v>
          </cell>
          <cell r="AB88">
            <v>3446.8350823160317</v>
          </cell>
          <cell r="AC88">
            <v>3.6333333333333306</v>
          </cell>
          <cell r="AD88">
            <v>3.6333333333333306</v>
          </cell>
          <cell r="AE88">
            <v>3.6333333333333306</v>
          </cell>
          <cell r="AF88">
            <v>3.6333333333333306</v>
          </cell>
          <cell r="AG88">
            <v>3.6333333333333306</v>
          </cell>
        </row>
        <row r="89">
          <cell r="X89">
            <v>3030.835090682237</v>
          </cell>
          <cell r="Y89">
            <v>3098.6119639614772</v>
          </cell>
          <cell r="Z89">
            <v>3194.4685801737978</v>
          </cell>
          <cell r="AA89">
            <v>3387.5830199134507</v>
          </cell>
          <cell r="AB89">
            <v>3487.0892863787062</v>
          </cell>
          <cell r="AC89">
            <v>3.6666666666666639</v>
          </cell>
          <cell r="AD89">
            <v>3.6666666666666639</v>
          </cell>
          <cell r="AE89">
            <v>3.6666666666666639</v>
          </cell>
          <cell r="AF89">
            <v>3.6666666666666639</v>
          </cell>
          <cell r="AG89">
            <v>3.6666666666666639</v>
          </cell>
        </row>
        <row r="90">
          <cell r="X90">
            <v>3056.7343280565315</v>
          </cell>
          <cell r="Y90">
            <v>3124.3911521063628</v>
          </cell>
          <cell r="Z90">
            <v>3221.3996211613257</v>
          </cell>
          <cell r="AA90">
            <v>3415.9518869102226</v>
          </cell>
          <cell r="AB90">
            <v>3515.2479836001276</v>
          </cell>
          <cell r="AC90">
            <v>3.6999999999999971</v>
          </cell>
          <cell r="AD90">
            <v>3.6999999999999971</v>
          </cell>
          <cell r="AE90">
            <v>3.6999999999999971</v>
          </cell>
          <cell r="AF90">
            <v>3.6999999999999971</v>
          </cell>
          <cell r="AG90">
            <v>3.6999999999999971</v>
          </cell>
        </row>
        <row r="91">
          <cell r="X91">
            <v>3082.647027285594</v>
          </cell>
          <cell r="Y91">
            <v>3150.8526109859235</v>
          </cell>
          <cell r="Z91">
            <v>3248.7036006869989</v>
          </cell>
          <cell r="AA91">
            <v>3444.1560725007889</v>
          </cell>
          <cell r="AB91">
            <v>3543.2357523898127</v>
          </cell>
          <cell r="AC91">
            <v>3.7333333333333303</v>
          </cell>
          <cell r="AD91">
            <v>3.7333333333333303</v>
          </cell>
          <cell r="AE91">
            <v>3.7333333333333303</v>
          </cell>
          <cell r="AF91">
            <v>3.7333333333333303</v>
          </cell>
          <cell r="AG91">
            <v>3.7333333333333303</v>
          </cell>
        </row>
        <row r="92">
          <cell r="X92">
            <v>3249.4963812792298</v>
          </cell>
          <cell r="Y92">
            <v>3323.3487686991994</v>
          </cell>
          <cell r="Z92">
            <v>3429.3349255462053</v>
          </cell>
          <cell r="AA92">
            <v>3640.3777562815822</v>
          </cell>
          <cell r="AB92">
            <v>3750.1516221563743</v>
          </cell>
          <cell r="AC92">
            <v>3.7666666666666635</v>
          </cell>
          <cell r="AD92">
            <v>3.7666666666666635</v>
          </cell>
          <cell r="AE92">
            <v>3.7666666666666635</v>
          </cell>
          <cell r="AF92">
            <v>3.7666666666666635</v>
          </cell>
          <cell r="AG92">
            <v>3.7666666666666635</v>
          </cell>
        </row>
        <row r="93">
          <cell r="X93">
            <v>3276.0802297171626</v>
          </cell>
          <cell r="Y93">
            <v>3349.6109547651367</v>
          </cell>
          <cell r="Z93">
            <v>3454.9125854342619</v>
          </cell>
          <cell r="AA93">
            <v>3665.1036172007925</v>
          </cell>
          <cell r="AB93">
            <v>3767.7267261123116</v>
          </cell>
          <cell r="AC93">
            <v>3.7999999999999967</v>
          </cell>
          <cell r="AD93">
            <v>3.7999999999999967</v>
          </cell>
          <cell r="AE93">
            <v>3.7999999999999967</v>
          </cell>
          <cell r="AF93">
            <v>3.7999999999999967</v>
          </cell>
          <cell r="AG93">
            <v>3.7999999999999967</v>
          </cell>
        </row>
        <row r="94">
          <cell r="X94">
            <v>3301.9597742010901</v>
          </cell>
          <cell r="Y94">
            <v>3374.7128721113663</v>
          </cell>
          <cell r="Z94">
            <v>3479.6686247191319</v>
          </cell>
          <cell r="AA94">
            <v>3689.2555430270236</v>
          </cell>
          <cell r="AB94">
            <v>3767.7267261123116</v>
          </cell>
          <cell r="AC94">
            <v>3.8333333333333299</v>
          </cell>
          <cell r="AD94">
            <v>3.8333333333333299</v>
          </cell>
          <cell r="AE94">
            <v>3.8333333333333299</v>
          </cell>
          <cell r="AF94">
            <v>3.8333333333333299</v>
          </cell>
          <cell r="AG94">
            <v>3.8333333333333299</v>
          </cell>
        </row>
        <row r="95">
          <cell r="X95">
            <v>3327.9552704736916</v>
          </cell>
          <cell r="Y95">
            <v>3400.6428664484633</v>
          </cell>
          <cell r="Z95">
            <v>3505.9486494028724</v>
          </cell>
          <cell r="AA95">
            <v>3689.2555430270236</v>
          </cell>
          <cell r="AB95">
            <v>3767.7267261123116</v>
          </cell>
          <cell r="AC95">
            <v>3.8666666666666631</v>
          </cell>
          <cell r="AD95">
            <v>3.8666666666666631</v>
          </cell>
          <cell r="AE95">
            <v>3.8666666666666631</v>
          </cell>
          <cell r="AF95">
            <v>3.8666666666666631</v>
          </cell>
          <cell r="AG95">
            <v>3.8666666666666631</v>
          </cell>
        </row>
        <row r="96">
          <cell r="X96">
            <v>3353.7329523837298</v>
          </cell>
          <cell r="Y96">
            <v>3425.5013454396149</v>
          </cell>
          <cell r="Z96">
            <v>3505.9486494028724</v>
          </cell>
          <cell r="AA96">
            <v>3689.2555430270236</v>
          </cell>
          <cell r="AB96">
            <v>3767.7267261123116</v>
          </cell>
          <cell r="AC96">
            <v>3.8999999999999964</v>
          </cell>
          <cell r="AD96">
            <v>3.8999999999999964</v>
          </cell>
          <cell r="AE96">
            <v>3.8999999999999964</v>
          </cell>
          <cell r="AF96">
            <v>3.8999999999999964</v>
          </cell>
          <cell r="AG96">
            <v>3.8999999999999964</v>
          </cell>
        </row>
        <row r="97">
          <cell r="X97">
            <v>3375.5603016456948</v>
          </cell>
          <cell r="Y97">
            <v>3425.5013454396149</v>
          </cell>
          <cell r="Z97">
            <v>3505.9486494028724</v>
          </cell>
          <cell r="AA97">
            <v>3689.2555430270236</v>
          </cell>
          <cell r="AB97">
            <v>3767.7267261123116</v>
          </cell>
          <cell r="AC97">
            <v>3.9333333333333296</v>
          </cell>
          <cell r="AD97">
            <v>3.9333333333333296</v>
          </cell>
          <cell r="AE97">
            <v>3.9333333333333296</v>
          </cell>
          <cell r="AF97">
            <v>3.9333333333333296</v>
          </cell>
          <cell r="AG97">
            <v>3.9333333333333296</v>
          </cell>
        </row>
        <row r="98">
          <cell r="X98">
            <v>3375.5603016456948</v>
          </cell>
          <cell r="Y98">
            <v>3425.5013454396149</v>
          </cell>
          <cell r="Z98">
            <v>3505.9486494028724</v>
          </cell>
          <cell r="AA98">
            <v>3689.2555430270236</v>
          </cell>
          <cell r="AB98">
            <v>3767.7267261123116</v>
          </cell>
          <cell r="AC98">
            <v>3.9666666666666628</v>
          </cell>
          <cell r="AD98">
            <v>3.9666666666666628</v>
          </cell>
          <cell r="AE98">
            <v>3.9666666666666628</v>
          </cell>
          <cell r="AF98">
            <v>3.9666666666666628</v>
          </cell>
          <cell r="AG98">
            <v>3.9666666666666628</v>
          </cell>
        </row>
        <row r="99">
          <cell r="X99">
            <v>3375.5603016456948</v>
          </cell>
          <cell r="Y99">
            <v>3425.5013454396149</v>
          </cell>
          <cell r="Z99">
            <v>3505.9486494028724</v>
          </cell>
          <cell r="AA99">
            <v>3689.2555430270236</v>
          </cell>
          <cell r="AB99">
            <v>3767.7267261123116</v>
          </cell>
          <cell r="AC99">
            <v>3.999999999999996</v>
          </cell>
          <cell r="AD99">
            <v>3.999999999999996</v>
          </cell>
          <cell r="AE99">
            <v>3.999999999999996</v>
          </cell>
          <cell r="AF99">
            <v>3.999999999999996</v>
          </cell>
          <cell r="AG99">
            <v>3.999999999999996</v>
          </cell>
        </row>
        <row r="100">
          <cell r="X100">
            <v>3375.5603016456948</v>
          </cell>
          <cell r="Y100">
            <v>3425.5013454396149</v>
          </cell>
          <cell r="Z100">
            <v>3505.9486494028724</v>
          </cell>
          <cell r="AA100">
            <v>3689.2555430270236</v>
          </cell>
          <cell r="AB100">
            <v>3767.7267261123116</v>
          </cell>
          <cell r="AC100">
            <v>4.0333333333333297</v>
          </cell>
          <cell r="AD100">
            <v>4.0333333333333297</v>
          </cell>
          <cell r="AE100">
            <v>4.0333333333333297</v>
          </cell>
          <cell r="AF100">
            <v>4.0333333333333297</v>
          </cell>
          <cell r="AG100">
            <v>4.0333333333333297</v>
          </cell>
        </row>
        <row r="101">
          <cell r="X101">
            <v>3375.5603016456948</v>
          </cell>
          <cell r="Y101">
            <v>3425.5013454396149</v>
          </cell>
          <cell r="Z101">
            <v>3505.9486494028724</v>
          </cell>
          <cell r="AA101">
            <v>3689.2555430270236</v>
          </cell>
          <cell r="AB101">
            <v>3767.7267261123116</v>
          </cell>
          <cell r="AC101">
            <v>4.0666666666666629</v>
          </cell>
          <cell r="AD101">
            <v>4.0666666666666629</v>
          </cell>
          <cell r="AE101">
            <v>4.0666666666666629</v>
          </cell>
          <cell r="AF101">
            <v>4.0666666666666629</v>
          </cell>
          <cell r="AG101">
            <v>4.0666666666666629</v>
          </cell>
        </row>
        <row r="102">
          <cell r="X102">
            <v>3375.5603016456948</v>
          </cell>
          <cell r="Y102">
            <v>3425.5013454396149</v>
          </cell>
          <cell r="Z102">
            <v>3505.9486494028724</v>
          </cell>
          <cell r="AA102">
            <v>3689.2555430270236</v>
          </cell>
          <cell r="AB102">
            <v>3767.7267261123116</v>
          </cell>
          <cell r="AC102">
            <v>4.0999999999999961</v>
          </cell>
          <cell r="AD102">
            <v>4.0999999999999961</v>
          </cell>
          <cell r="AE102">
            <v>4.0999999999999961</v>
          </cell>
          <cell r="AF102">
            <v>4.0999999999999961</v>
          </cell>
          <cell r="AG102">
            <v>4.0999999999999961</v>
          </cell>
        </row>
        <row r="103">
          <cell r="X103">
            <v>3375.5603016456948</v>
          </cell>
          <cell r="Y103">
            <v>3425.5013454396149</v>
          </cell>
          <cell r="Z103">
            <v>3505.9486494028724</v>
          </cell>
          <cell r="AA103">
            <v>3689.2555430270236</v>
          </cell>
          <cell r="AB103">
            <v>3767.7267261123116</v>
          </cell>
          <cell r="AC103">
            <v>4.1333333333333293</v>
          </cell>
          <cell r="AD103">
            <v>4.1333333333333293</v>
          </cell>
          <cell r="AE103">
            <v>4.1333333333333293</v>
          </cell>
          <cell r="AF103">
            <v>4.1333333333333293</v>
          </cell>
          <cell r="AG103">
            <v>4.1333333333333293</v>
          </cell>
        </row>
        <row r="104">
          <cell r="X104">
            <v>3375.5603016456948</v>
          </cell>
          <cell r="Y104">
            <v>3425.5013454396149</v>
          </cell>
          <cell r="Z104">
            <v>3505.9486494028724</v>
          </cell>
          <cell r="AA104">
            <v>3689.2555430270236</v>
          </cell>
          <cell r="AB104">
            <v>3767.7267261123116</v>
          </cell>
          <cell r="AC104">
            <v>4.1666666666666625</v>
          </cell>
          <cell r="AD104">
            <v>4.1666666666666625</v>
          </cell>
          <cell r="AE104">
            <v>4.1666666666666625</v>
          </cell>
          <cell r="AF104">
            <v>4.1666666666666625</v>
          </cell>
          <cell r="AG104">
            <v>4.1666666666666625</v>
          </cell>
        </row>
      </sheetData>
      <sheetData sheetId="3">
        <row r="4">
          <cell r="D4">
            <v>10</v>
          </cell>
        </row>
      </sheetData>
      <sheetData sheetId="4">
        <row r="11">
          <cell r="D11">
            <v>70</v>
          </cell>
        </row>
      </sheetData>
      <sheetData sheetId="5">
        <row r="3">
          <cell r="E3"/>
        </row>
        <row r="4">
          <cell r="E4">
            <v>80</v>
          </cell>
        </row>
        <row r="6">
          <cell r="E6">
            <v>20</v>
          </cell>
        </row>
        <row r="7">
          <cell r="E7">
            <v>310.44469683442247</v>
          </cell>
        </row>
        <row r="8">
          <cell r="E8">
            <v>2084.4143930311225</v>
          </cell>
        </row>
        <row r="9">
          <cell r="E9">
            <v>2400</v>
          </cell>
        </row>
        <row r="11">
          <cell r="E11">
            <v>60</v>
          </cell>
        </row>
        <row r="12">
          <cell r="E12">
            <v>70</v>
          </cell>
        </row>
        <row r="13">
          <cell r="E13">
            <v>0.5</v>
          </cell>
        </row>
      </sheetData>
      <sheetData sheetId="6">
        <row r="8">
          <cell r="I8">
            <v>10</v>
          </cell>
        </row>
      </sheetData>
      <sheetData sheetId="7"/>
      <sheetData sheetId="8">
        <row r="19">
          <cell r="E19">
            <v>4</v>
          </cell>
        </row>
        <row r="20">
          <cell r="E20">
            <v>6</v>
          </cell>
        </row>
        <row r="21">
          <cell r="E21">
            <v>8.5</v>
          </cell>
        </row>
        <row r="22">
          <cell r="E22">
            <v>11.5</v>
          </cell>
        </row>
        <row r="23">
          <cell r="E23">
            <v>15</v>
          </cell>
        </row>
        <row r="24">
          <cell r="E24">
            <v>19</v>
          </cell>
        </row>
        <row r="25">
          <cell r="E25">
            <v>23.5</v>
          </cell>
        </row>
        <row r="26">
          <cell r="E26">
            <v>28.5</v>
          </cell>
        </row>
        <row r="27">
          <cell r="E27">
            <v>34</v>
          </cell>
        </row>
        <row r="28">
          <cell r="E28">
            <v>40</v>
          </cell>
        </row>
        <row r="29">
          <cell r="E29">
            <v>46.5</v>
          </cell>
        </row>
        <row r="30">
          <cell r="E30">
            <v>53.5</v>
          </cell>
        </row>
        <row r="31">
          <cell r="E31">
            <v>61</v>
          </cell>
        </row>
        <row r="32">
          <cell r="E32">
            <v>69</v>
          </cell>
        </row>
        <row r="33">
          <cell r="E33">
            <v>77.5</v>
          </cell>
        </row>
        <row r="34">
          <cell r="E34">
            <v>86.5</v>
          </cell>
        </row>
        <row r="35">
          <cell r="E35">
            <v>96</v>
          </cell>
        </row>
        <row r="36">
          <cell r="E36">
            <v>106</v>
          </cell>
        </row>
        <row r="37">
          <cell r="E37">
            <v>116.5</v>
          </cell>
        </row>
      </sheetData>
      <sheetData sheetId="9">
        <row r="17">
          <cell r="H17">
            <v>1350000</v>
          </cell>
        </row>
      </sheetData>
      <sheetData sheetId="10">
        <row r="26">
          <cell r="I26">
            <v>1400</v>
          </cell>
        </row>
      </sheetData>
      <sheetData sheetId="11">
        <row r="5">
          <cell r="BC5">
            <v>0.05</v>
          </cell>
        </row>
        <row r="9">
          <cell r="O9">
            <v>1</v>
          </cell>
          <cell r="P9">
            <v>1.5</v>
          </cell>
          <cell r="Q9">
            <v>110</v>
          </cell>
          <cell r="R9">
            <v>80</v>
          </cell>
          <cell r="S9">
            <v>60</v>
          </cell>
          <cell r="T9">
            <v>30</v>
          </cell>
          <cell r="U9">
            <v>10</v>
          </cell>
        </row>
        <row r="10">
          <cell r="O10">
            <v>2</v>
          </cell>
          <cell r="P10">
            <v>3.5</v>
          </cell>
          <cell r="Q10">
            <v>200</v>
          </cell>
          <cell r="R10">
            <v>160</v>
          </cell>
          <cell r="S10">
            <v>110</v>
          </cell>
          <cell r="T10">
            <v>60</v>
          </cell>
          <cell r="U10">
            <v>20</v>
          </cell>
        </row>
        <row r="11">
          <cell r="O11">
            <v>3</v>
          </cell>
          <cell r="P11">
            <v>6.6</v>
          </cell>
          <cell r="Q11">
            <v>380</v>
          </cell>
          <cell r="R11">
            <v>290</v>
          </cell>
          <cell r="S11">
            <v>170</v>
          </cell>
          <cell r="T11">
            <v>90</v>
          </cell>
          <cell r="U11">
            <v>30</v>
          </cell>
        </row>
        <row r="12">
          <cell r="O12">
            <v>4</v>
          </cell>
          <cell r="P12">
            <v>12</v>
          </cell>
          <cell r="Q12">
            <v>450</v>
          </cell>
          <cell r="R12">
            <v>330</v>
          </cell>
          <cell r="S12">
            <v>230</v>
          </cell>
          <cell r="T12">
            <v>130</v>
          </cell>
          <cell r="U12">
            <v>50</v>
          </cell>
        </row>
        <row r="13">
          <cell r="O13">
            <v>5</v>
          </cell>
          <cell r="P13">
            <v>21.5</v>
          </cell>
          <cell r="Q13">
            <v>470</v>
          </cell>
          <cell r="R13">
            <v>380</v>
          </cell>
          <cell r="S13">
            <v>280</v>
          </cell>
          <cell r="T13">
            <v>140</v>
          </cell>
          <cell r="U13">
            <v>70</v>
          </cell>
        </row>
        <row r="14">
          <cell r="O14">
            <v>6</v>
          </cell>
          <cell r="P14">
            <v>31</v>
          </cell>
          <cell r="Q14">
            <v>540</v>
          </cell>
          <cell r="R14">
            <v>420</v>
          </cell>
          <cell r="S14">
            <v>290</v>
          </cell>
          <cell r="T14">
            <v>160</v>
          </cell>
          <cell r="U14">
            <v>80</v>
          </cell>
        </row>
        <row r="15">
          <cell r="O15">
            <v>7</v>
          </cell>
          <cell r="P15">
            <v>45</v>
          </cell>
          <cell r="Q15">
            <v>1010</v>
          </cell>
          <cell r="R15">
            <v>810</v>
          </cell>
          <cell r="S15">
            <v>560</v>
          </cell>
          <cell r="T15">
            <v>320</v>
          </cell>
          <cell r="U15">
            <v>150</v>
          </cell>
        </row>
        <row r="21">
          <cell r="O21">
            <v>1</v>
          </cell>
          <cell r="P21">
            <v>1.5</v>
          </cell>
          <cell r="Q21">
            <v>13.213386604241782</v>
          </cell>
          <cell r="R21">
            <v>14.520976611494559</v>
          </cell>
          <cell r="S21">
            <v>16.399152074574328</v>
          </cell>
          <cell r="T21">
            <v>19.43005414991557</v>
          </cell>
          <cell r="U21">
            <v>26.002928042893029</v>
          </cell>
        </row>
        <row r="22">
          <cell r="O22">
            <v>2</v>
          </cell>
          <cell r="P22">
            <v>3.5</v>
          </cell>
          <cell r="Q22">
            <v>21.691928656135214</v>
          </cell>
          <cell r="R22">
            <v>23.293265874851699</v>
          </cell>
          <cell r="S22">
            <v>25.531243168850395</v>
          </cell>
          <cell r="T22">
            <v>29.161518084416343</v>
          </cell>
          <cell r="U22">
            <v>36.61707796917446</v>
          </cell>
        </row>
        <row r="23">
          <cell r="O23">
            <v>3</v>
          </cell>
          <cell r="P23">
            <v>6.6</v>
          </cell>
          <cell r="Q23">
            <v>29.253363691354352</v>
          </cell>
          <cell r="R23">
            <v>30.977386023500799</v>
          </cell>
          <cell r="S23">
            <v>33.441158986314683</v>
          </cell>
          <cell r="T23">
            <v>37.382276487425294</v>
          </cell>
          <cell r="U23">
            <v>45.221661620731282</v>
          </cell>
        </row>
        <row r="24">
          <cell r="O24">
            <v>4</v>
          </cell>
          <cell r="P24">
            <v>12</v>
          </cell>
          <cell r="Q24">
            <v>37.004247194324648</v>
          </cell>
          <cell r="R24">
            <v>38.827998824669805</v>
          </cell>
          <cell r="S24">
            <v>41.408320762540754</v>
          </cell>
          <cell r="T24">
            <v>45.500930067545958</v>
          </cell>
          <cell r="U24">
            <v>53.855547243088772</v>
          </cell>
        </row>
        <row r="25">
          <cell r="O25">
            <v>5</v>
          </cell>
          <cell r="P25">
            <v>21.5</v>
          </cell>
          <cell r="Q25">
            <v>44.915912490558505</v>
          </cell>
          <cell r="R25">
            <v>46.786452723940563</v>
          </cell>
          <cell r="S25">
            <v>49.525349035400382</v>
          </cell>
          <cell r="T25">
            <v>53.81821124204113</v>
          </cell>
          <cell r="U25">
            <v>62.23851368458589</v>
          </cell>
        </row>
        <row r="26">
          <cell r="O26">
            <v>6</v>
          </cell>
          <cell r="P26">
            <v>37.5</v>
          </cell>
          <cell r="Q26">
            <v>52.660148539464579</v>
          </cell>
          <cell r="R26">
            <v>54.600530002047556</v>
          </cell>
          <cell r="S26">
            <v>57.455824532618273</v>
          </cell>
          <cell r="T26">
            <v>61.86759696937505</v>
          </cell>
          <cell r="U26">
            <v>70.380778197695506</v>
          </cell>
        </row>
        <row r="27">
          <cell r="O27">
            <v>7</v>
          </cell>
          <cell r="P27">
            <v>63</v>
          </cell>
          <cell r="Q27">
            <v>60</v>
          </cell>
          <cell r="R27">
            <v>62.033937447710706</v>
          </cell>
          <cell r="S27">
            <v>64.819145630244321</v>
          </cell>
          <cell r="T27">
            <v>69.333613546893503</v>
          </cell>
          <cell r="U27">
            <v>77.841626167956619</v>
          </cell>
        </row>
      </sheetData>
      <sheetData sheetId="12"/>
      <sheetData sheetId="13">
        <row r="6">
          <cell r="P6">
            <v>10</v>
          </cell>
        </row>
      </sheetData>
      <sheetData sheetId="14">
        <row r="21">
          <cell r="R21">
            <v>752.76</v>
          </cell>
        </row>
      </sheetData>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基础信息"/>
      <sheetName val="其它调用"/>
      <sheetName val="功能-军团城池数"/>
      <sheetName val="资源-军团经验"/>
      <sheetName val="资源-3赛季军团信息"/>
      <sheetName val="功能-国家城池"/>
      <sheetName val="功能-军团县城"/>
      <sheetName val="功能-洛阳占领奖励"/>
      <sheetName val="功能-军略"/>
      <sheetName val="功能-采集效率"/>
      <sheetName val="资源-军团贡献"/>
      <sheetName val="功能-军团捐献"/>
      <sheetName val="功能-军团福利"/>
      <sheetName val="功能-军团目标"/>
      <sheetName val="功能-军团建筑"/>
      <sheetName val="功能-军团帮助"/>
      <sheetName val="功能-军团boss活动"/>
      <sheetName val="功能-军团加入创建奖励"/>
      <sheetName val="功能-军团联赛"/>
      <sheetName val="功能-敌军入侵活动"/>
      <sheetName val="资源-军团币"/>
      <sheetName val="功能-军团技术"/>
      <sheetName val="产出汇总"/>
      <sheetName val="Sheet1"/>
    </sheetNames>
    <sheetDataSet>
      <sheetData sheetId="0"/>
      <sheetData sheetId="1">
        <row r="4">
          <cell r="M4">
            <v>63.333333333333336</v>
          </cell>
        </row>
        <row r="5">
          <cell r="M5">
            <v>65.904761904761898</v>
          </cell>
        </row>
        <row r="6">
          <cell r="M6">
            <v>67.714285714285708</v>
          </cell>
        </row>
        <row r="7">
          <cell r="M7">
            <v>69.166666666666671</v>
          </cell>
        </row>
        <row r="8">
          <cell r="M8">
            <v>70.444444444444443</v>
          </cell>
        </row>
        <row r="9">
          <cell r="M9">
            <v>71.555555555555557</v>
          </cell>
        </row>
        <row r="10">
          <cell r="M10">
            <v>72.545454545454547</v>
          </cell>
        </row>
        <row r="11">
          <cell r="M11">
            <v>73.454545454545453</v>
          </cell>
        </row>
        <row r="12">
          <cell r="M12">
            <v>74.303030303030297</v>
          </cell>
        </row>
        <row r="13">
          <cell r="M13">
            <v>75.060606060606062</v>
          </cell>
        </row>
        <row r="14">
          <cell r="M14">
            <v>75.818181818181813</v>
          </cell>
        </row>
        <row r="15">
          <cell r="M15">
            <v>76.974358974358978</v>
          </cell>
        </row>
        <row r="16">
          <cell r="M16">
            <v>78.256410256410248</v>
          </cell>
        </row>
        <row r="17">
          <cell r="M17">
            <v>79.538461538461533</v>
          </cell>
        </row>
        <row r="18">
          <cell r="M18">
            <v>80.35164835164835</v>
          </cell>
        </row>
        <row r="19">
          <cell r="M19">
            <v>80.901098901098905</v>
          </cell>
        </row>
        <row r="20">
          <cell r="M20">
            <v>81.450549450549445</v>
          </cell>
        </row>
        <row r="21">
          <cell r="M21">
            <v>82</v>
          </cell>
        </row>
        <row r="22">
          <cell r="M22">
            <v>82.476190476190482</v>
          </cell>
        </row>
        <row r="23">
          <cell r="M23">
            <v>82.952380952380949</v>
          </cell>
        </row>
        <row r="24">
          <cell r="M24">
            <v>83.428571428571431</v>
          </cell>
        </row>
        <row r="25">
          <cell r="M25">
            <v>83.904761904761898</v>
          </cell>
        </row>
        <row r="26">
          <cell r="M26">
            <v>84.333333333333329</v>
          </cell>
        </row>
        <row r="27">
          <cell r="M27">
            <v>84.75</v>
          </cell>
        </row>
        <row r="28">
          <cell r="M28">
            <v>85.166666666666671</v>
          </cell>
        </row>
        <row r="29">
          <cell r="M29">
            <v>85.583333333333329</v>
          </cell>
        </row>
        <row r="30">
          <cell r="M30">
            <v>86</v>
          </cell>
        </row>
        <row r="31">
          <cell r="M31">
            <v>86.367647058823522</v>
          </cell>
        </row>
        <row r="32">
          <cell r="M32">
            <v>86.735294117647058</v>
          </cell>
        </row>
        <row r="33">
          <cell r="M33">
            <v>87.10294117647058</v>
          </cell>
        </row>
        <row r="34">
          <cell r="M34">
            <v>87.470588235294116</v>
          </cell>
        </row>
        <row r="35">
          <cell r="M35">
            <v>87.838235294117652</v>
          </cell>
        </row>
        <row r="36">
          <cell r="M36">
            <v>88.183006535947712</v>
          </cell>
        </row>
        <row r="37">
          <cell r="M37">
            <v>88.509803921568633</v>
          </cell>
        </row>
        <row r="38">
          <cell r="M38">
            <v>88.83660130718954</v>
          </cell>
        </row>
        <row r="39">
          <cell r="M39">
            <v>89.16339869281046</v>
          </cell>
        </row>
        <row r="40">
          <cell r="M40">
            <v>89.490196078431367</v>
          </cell>
        </row>
        <row r="41">
          <cell r="M41">
            <v>89.816993464052288</v>
          </cell>
        </row>
        <row r="42">
          <cell r="M42">
            <v>90.128654970760238</v>
          </cell>
        </row>
        <row r="43">
          <cell r="M43">
            <v>90.421052631578945</v>
          </cell>
        </row>
        <row r="44">
          <cell r="M44">
            <v>90.713450292397667</v>
          </cell>
        </row>
        <row r="45">
          <cell r="M45">
            <v>91.005847953216374</v>
          </cell>
        </row>
        <row r="46">
          <cell r="M46">
            <v>91.298245614035082</v>
          </cell>
        </row>
        <row r="47">
          <cell r="M47">
            <v>91.590643274853804</v>
          </cell>
        </row>
        <row r="48">
          <cell r="M48">
            <v>91.883040935672511</v>
          </cell>
        </row>
        <row r="49">
          <cell r="M49">
            <v>92.15789473684211</v>
          </cell>
        </row>
        <row r="50">
          <cell r="M50">
            <v>92.421052631578945</v>
          </cell>
        </row>
        <row r="51">
          <cell r="M51">
            <v>92.684210526315795</v>
          </cell>
        </row>
        <row r="52">
          <cell r="M52">
            <v>92.94736842105263</v>
          </cell>
        </row>
        <row r="53">
          <cell r="M53">
            <v>93.21052631578948</v>
          </cell>
        </row>
        <row r="54">
          <cell r="M54">
            <v>93.473684210526315</v>
          </cell>
        </row>
        <row r="55">
          <cell r="M55">
            <v>93.736842105263165</v>
          </cell>
        </row>
        <row r="56">
          <cell r="M56">
            <v>94</v>
          </cell>
        </row>
        <row r="57">
          <cell r="M57">
            <v>94.238095238095241</v>
          </cell>
        </row>
        <row r="58">
          <cell r="M58">
            <v>94.476190476190482</v>
          </cell>
        </row>
        <row r="59">
          <cell r="M59">
            <v>94.714285714285708</v>
          </cell>
        </row>
        <row r="60">
          <cell r="M60">
            <v>94.952380952380949</v>
          </cell>
        </row>
        <row r="61">
          <cell r="M61">
            <v>95.19047619047619</v>
          </cell>
        </row>
        <row r="62">
          <cell r="M62">
            <v>95.428571428571431</v>
          </cell>
        </row>
        <row r="63">
          <cell r="M63">
            <v>95.666666666666671</v>
          </cell>
        </row>
        <row r="64">
          <cell r="M64">
            <v>95.904761904761898</v>
          </cell>
        </row>
        <row r="65">
          <cell r="M65">
            <v>96.129870129870127</v>
          </cell>
        </row>
        <row r="66">
          <cell r="M66">
            <v>96.34632034632034</v>
          </cell>
        </row>
        <row r="67">
          <cell r="M67">
            <v>96.562770562770567</v>
          </cell>
        </row>
        <row r="68">
          <cell r="M68">
            <v>96.779220779220779</v>
          </cell>
        </row>
        <row r="69">
          <cell r="M69">
            <v>96.995670995670991</v>
          </cell>
        </row>
        <row r="70">
          <cell r="M70">
            <v>97.212121212121218</v>
          </cell>
        </row>
        <row r="71">
          <cell r="M71">
            <v>97.428571428571431</v>
          </cell>
        </row>
        <row r="72">
          <cell r="M72">
            <v>97.645021645021643</v>
          </cell>
        </row>
        <row r="73">
          <cell r="M73">
            <v>97.861471861471856</v>
          </cell>
        </row>
        <row r="74">
          <cell r="M74">
            <v>98.071146245059282</v>
          </cell>
        </row>
        <row r="75">
          <cell r="M75">
            <v>98.268774703557312</v>
          </cell>
        </row>
        <row r="76">
          <cell r="M76">
            <v>98.466403162055329</v>
          </cell>
        </row>
        <row r="77">
          <cell r="M77">
            <v>98.664031620553359</v>
          </cell>
        </row>
        <row r="78">
          <cell r="M78">
            <v>98.861660079051376</v>
          </cell>
        </row>
        <row r="79">
          <cell r="M79">
            <v>99.059288537549406</v>
          </cell>
        </row>
        <row r="80">
          <cell r="M80">
            <v>99.256916996047437</v>
          </cell>
        </row>
        <row r="81">
          <cell r="M81">
            <v>99.454545454545453</v>
          </cell>
        </row>
        <row r="82">
          <cell r="M82">
            <v>99.652173913043484</v>
          </cell>
        </row>
        <row r="83">
          <cell r="M83">
            <v>99.8498023715415</v>
          </cell>
        </row>
        <row r="84">
          <cell r="M84">
            <v>100</v>
          </cell>
        </row>
        <row r="85">
          <cell r="M85">
            <v>100</v>
          </cell>
        </row>
        <row r="86">
          <cell r="M86">
            <v>100</v>
          </cell>
        </row>
        <row r="87">
          <cell r="M87">
            <v>100</v>
          </cell>
        </row>
        <row r="88">
          <cell r="M88">
            <v>100</v>
          </cell>
        </row>
        <row r="89">
          <cell r="M89">
            <v>100</v>
          </cell>
        </row>
        <row r="90">
          <cell r="M90">
            <v>100</v>
          </cell>
        </row>
        <row r="91">
          <cell r="M91">
            <v>100</v>
          </cell>
        </row>
        <row r="92">
          <cell r="M92">
            <v>100</v>
          </cell>
        </row>
        <row r="93">
          <cell r="M93">
            <v>100</v>
          </cell>
        </row>
        <row r="94">
          <cell r="M94">
            <v>100</v>
          </cell>
        </row>
        <row r="95">
          <cell r="M95">
            <v>100</v>
          </cell>
        </row>
        <row r="96">
          <cell r="M96">
            <v>100</v>
          </cell>
        </row>
        <row r="97">
          <cell r="M97">
            <v>100</v>
          </cell>
        </row>
        <row r="98">
          <cell r="M98">
            <v>100</v>
          </cell>
        </row>
        <row r="99">
          <cell r="M99">
            <v>100</v>
          </cell>
        </row>
        <row r="100">
          <cell r="M100">
            <v>100</v>
          </cell>
        </row>
        <row r="101">
          <cell r="M101">
            <v>100</v>
          </cell>
        </row>
        <row r="102">
          <cell r="M102">
            <v>100</v>
          </cell>
        </row>
        <row r="103">
          <cell r="M103">
            <v>100</v>
          </cell>
        </row>
        <row r="104">
          <cell r="M104">
            <v>100</v>
          </cell>
        </row>
        <row r="105">
          <cell r="M105">
            <v>100</v>
          </cell>
        </row>
        <row r="106">
          <cell r="M106">
            <v>100</v>
          </cell>
        </row>
        <row r="107">
          <cell r="M107">
            <v>100</v>
          </cell>
        </row>
        <row r="108">
          <cell r="M108">
            <v>100</v>
          </cell>
        </row>
        <row r="109">
          <cell r="M109">
            <v>100</v>
          </cell>
        </row>
        <row r="110">
          <cell r="M110">
            <v>100</v>
          </cell>
        </row>
        <row r="111">
          <cell r="M111">
            <v>100</v>
          </cell>
        </row>
        <row r="112">
          <cell r="M112">
            <v>100</v>
          </cell>
        </row>
        <row r="113">
          <cell r="M113">
            <v>100</v>
          </cell>
        </row>
        <row r="114">
          <cell r="M114">
            <v>100</v>
          </cell>
        </row>
        <row r="115">
          <cell r="M115">
            <v>100</v>
          </cell>
        </row>
        <row r="116">
          <cell r="M116">
            <v>100</v>
          </cell>
        </row>
        <row r="117">
          <cell r="M117">
            <v>100</v>
          </cell>
        </row>
        <row r="118">
          <cell r="M118">
            <v>100</v>
          </cell>
        </row>
        <row r="119">
          <cell r="M119">
            <v>100</v>
          </cell>
        </row>
        <row r="120">
          <cell r="M120">
            <v>100</v>
          </cell>
        </row>
        <row r="121">
          <cell r="M121">
            <v>100</v>
          </cell>
        </row>
        <row r="122">
          <cell r="M122">
            <v>100</v>
          </cell>
        </row>
        <row r="123">
          <cell r="M123">
            <v>100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总纲"/>
      <sheetName val="纲要"/>
      <sheetName val="节奏总纲"/>
      <sheetName val="圣人"/>
      <sheetName val="爵位"/>
      <sheetName val="士兵训练"/>
      <sheetName val="功能-大地图城池-附加属性"/>
      <sheetName val="养成属性buff汇总"/>
      <sheetName val="士兵属性"/>
      <sheetName val="武将属性"/>
      <sheetName val="战法技能效用"/>
      <sheetName val="攻城值"/>
      <sheetName val="带兵数"/>
      <sheetName val="职业属性对比"/>
      <sheetName val="非r将兵属性验证"/>
      <sheetName val="小r将兵属性验证"/>
      <sheetName val="中r将兵属性验证"/>
      <sheetName val="大r将兵属性验证"/>
      <sheetName val="超r将兵属性验证"/>
      <sheetName val="各R部队能量汇总"/>
      <sheetName val="消耗转换战力汇总"/>
      <sheetName val="战力汇总"/>
      <sheetName val="将兵属性对比验证"/>
      <sheetName val="将兵攻城值对比验证"/>
      <sheetName val="各职业士兵属性"/>
      <sheetName val="实力验证"/>
      <sheetName val="实力验证（按等级）"/>
      <sheetName val="索引信息"/>
      <sheetName val="各r兵营医馆情况"/>
      <sheetName val="各职业武将属性"/>
      <sheetName val="各职业羁绊加成值"/>
      <sheetName val="Sheet2"/>
      <sheetName val="Sheet1"/>
      <sheetName val="超r各职业士兵属性"/>
      <sheetName val="功能-大地图城池-城防"/>
      <sheetName val="属性-玩家城防"/>
      <sheetName val="Sheet9"/>
      <sheetName val="属性-城池"/>
      <sheetName val="功能-城池"/>
      <sheetName val="城池"/>
      <sheetName val="养成表"/>
    </sheetNames>
    <sheetDataSet>
      <sheetData sheetId="0"/>
      <sheetData sheetId="1"/>
      <sheetData sheetId="2"/>
      <sheetData sheetId="3"/>
      <sheetData sheetId="4"/>
      <sheetData sheetId="5"/>
      <sheetData sheetId="6"/>
      <sheetData sheetId="7">
        <row r="6">
          <cell r="C6">
            <v>0</v>
          </cell>
        </row>
      </sheetData>
      <sheetData sheetId="8">
        <row r="5">
          <cell r="AV5">
            <v>1.2402098837099819E-2</v>
          </cell>
        </row>
      </sheetData>
      <sheetData sheetId="9">
        <row r="5">
          <cell r="BG5">
            <v>1.2402098837099819E-2</v>
          </cell>
        </row>
      </sheetData>
      <sheetData sheetId="10"/>
      <sheetData sheetId="11">
        <row r="5">
          <cell r="AC5">
            <v>3.5</v>
          </cell>
          <cell r="AD5">
            <v>3.5061382200082463</v>
          </cell>
          <cell r="AE5">
            <v>3.4851536111373633</v>
          </cell>
          <cell r="AF5">
            <v>3.5995789245238257</v>
          </cell>
          <cell r="AG5">
            <v>3.5935508915850818</v>
          </cell>
          <cell r="AJ5">
            <v>400</v>
          </cell>
          <cell r="AK5">
            <v>400</v>
          </cell>
          <cell r="AL5">
            <v>400</v>
          </cell>
          <cell r="AM5">
            <v>400</v>
          </cell>
          <cell r="AN5">
            <v>400</v>
          </cell>
          <cell r="AQ5">
            <v>8.6741016109045856E-3</v>
          </cell>
          <cell r="AR5">
            <v>0.99132589838909546</v>
          </cell>
        </row>
        <row r="6">
          <cell r="AC6">
            <v>7</v>
          </cell>
          <cell r="AD6">
            <v>7.0122764400164961</v>
          </cell>
          <cell r="AE6">
            <v>6.9703072222747267</v>
          </cell>
          <cell r="AF6">
            <v>7.1991578490476478</v>
          </cell>
          <cell r="AG6">
            <v>7.1871017831701636</v>
          </cell>
          <cell r="AJ6">
            <v>405.20119731647145</v>
          </cell>
          <cell r="AK6">
            <v>405.42859460602295</v>
          </cell>
          <cell r="AL6">
            <v>405.69683659762779</v>
          </cell>
          <cell r="AM6">
            <v>406.02786273573179</v>
          </cell>
          <cell r="AN6">
            <v>406.38093382826207</v>
          </cell>
          <cell r="AQ6">
            <v>1.6981998222158685E-2</v>
          </cell>
          <cell r="AR6">
            <v>0.98301800177784127</v>
          </cell>
        </row>
        <row r="7">
          <cell r="AC7">
            <v>10.5</v>
          </cell>
          <cell r="AD7">
            <v>10.518414660024742</v>
          </cell>
          <cell r="AE7">
            <v>10.455460833412086</v>
          </cell>
          <cell r="AF7">
            <v>10.798736773571473</v>
          </cell>
          <cell r="AG7">
            <v>10.780652674755242</v>
          </cell>
          <cell r="AJ7">
            <v>410.40239463294284</v>
          </cell>
          <cell r="AK7">
            <v>410.85718921204597</v>
          </cell>
          <cell r="AL7">
            <v>411.39367319525553</v>
          </cell>
          <cell r="AM7">
            <v>412.05572547146357</v>
          </cell>
          <cell r="AN7">
            <v>412.76186765652415</v>
          </cell>
          <cell r="AQ7">
            <v>2.4946401193931801E-2</v>
          </cell>
          <cell r="AR7">
            <v>0.97505359880606823</v>
          </cell>
        </row>
        <row r="8">
          <cell r="AC8">
            <v>14</v>
          </cell>
          <cell r="AD8">
            <v>14.024552880032992</v>
          </cell>
          <cell r="AE8">
            <v>13.94061444454945</v>
          </cell>
          <cell r="AF8">
            <v>14.398315698095299</v>
          </cell>
          <cell r="AG8">
            <v>14.374203566340324</v>
          </cell>
          <cell r="AJ8">
            <v>415.60359194941429</v>
          </cell>
          <cell r="AK8">
            <v>416.28578381806892</v>
          </cell>
          <cell r="AL8">
            <v>417.09050979288332</v>
          </cell>
          <cell r="AM8">
            <v>418.08358820719536</v>
          </cell>
          <cell r="AN8">
            <v>419.14280148478622</v>
          </cell>
          <cell r="AQ8">
            <v>3.258818190153423E-2</v>
          </cell>
          <cell r="AR8">
            <v>0.96741181809846577</v>
          </cell>
        </row>
        <row r="9">
          <cell r="AC9">
            <v>17.5</v>
          </cell>
          <cell r="AD9">
            <v>17.530691100041238</v>
          </cell>
          <cell r="AE9">
            <v>17.425768055686813</v>
          </cell>
          <cell r="AF9">
            <v>17.997894622619121</v>
          </cell>
          <cell r="AG9">
            <v>17.967754457925402</v>
          </cell>
          <cell r="AJ9">
            <v>420.80478926588569</v>
          </cell>
          <cell r="AK9">
            <v>421.71437842409188</v>
          </cell>
          <cell r="AL9">
            <v>422.78734639051112</v>
          </cell>
          <cell r="AM9">
            <v>424.11145094292715</v>
          </cell>
          <cell r="AN9">
            <v>425.52373531304835</v>
          </cell>
          <cell r="AQ9">
            <v>3.992655437169796E-2</v>
          </cell>
          <cell r="AR9">
            <v>0.96007344562830199</v>
          </cell>
        </row>
        <row r="10">
          <cell r="AC10">
            <v>21</v>
          </cell>
          <cell r="AD10">
            <v>21.036829320049485</v>
          </cell>
          <cell r="AE10">
            <v>20.910921666824173</v>
          </cell>
          <cell r="AF10">
            <v>21.597473547142947</v>
          </cell>
          <cell r="AG10">
            <v>21.561305349510484</v>
          </cell>
          <cell r="AJ10">
            <v>426.00598658235714</v>
          </cell>
          <cell r="AK10">
            <v>427.14297303011483</v>
          </cell>
          <cell r="AL10">
            <v>428.48418298813885</v>
          </cell>
          <cell r="AM10">
            <v>430.13931367865899</v>
          </cell>
          <cell r="AN10">
            <v>431.90466914131042</v>
          </cell>
          <cell r="AQ10">
            <v>4.6979236588212729E-2</v>
          </cell>
          <cell r="AR10">
            <v>0.95302076341178732</v>
          </cell>
        </row>
        <row r="11">
          <cell r="AC11">
            <v>24.5</v>
          </cell>
          <cell r="AD11">
            <v>24.542967540057735</v>
          </cell>
          <cell r="AE11">
            <v>24.396075277961536</v>
          </cell>
          <cell r="AF11">
            <v>25.197052471666773</v>
          </cell>
          <cell r="AG11">
            <v>25.154856241095562</v>
          </cell>
          <cell r="AJ11">
            <v>431.20718389882859</v>
          </cell>
          <cell r="AK11">
            <v>432.57156763613784</v>
          </cell>
          <cell r="AL11">
            <v>434.18101958576665</v>
          </cell>
          <cell r="AM11">
            <v>436.16717641439078</v>
          </cell>
          <cell r="AN11">
            <v>438.28560296957249</v>
          </cell>
          <cell r="AQ11">
            <v>5.3762593317903978E-2</v>
          </cell>
          <cell r="AR11">
            <v>0.94623740668209599</v>
          </cell>
        </row>
        <row r="12">
          <cell r="AC12">
            <v>28</v>
          </cell>
          <cell r="AD12">
            <v>28.049105760065984</v>
          </cell>
          <cell r="AE12">
            <v>27.8812288890989</v>
          </cell>
          <cell r="AF12">
            <v>28.796631396190598</v>
          </cell>
          <cell r="AG12">
            <v>28.74840713268064</v>
          </cell>
          <cell r="AJ12">
            <v>436.40838121529998</v>
          </cell>
          <cell r="AK12">
            <v>438.0001622421608</v>
          </cell>
          <cell r="AL12">
            <v>439.87785618339444</v>
          </cell>
          <cell r="AM12">
            <v>442.19503915012257</v>
          </cell>
          <cell r="AN12">
            <v>444.66653679783457</v>
          </cell>
          <cell r="AQ12">
            <v>6.0291762880608273E-2</v>
          </cell>
          <cell r="AR12">
            <v>0.93970823711939178</v>
          </cell>
        </row>
        <row r="13">
          <cell r="AC13">
            <v>31.5</v>
          </cell>
          <cell r="AD13">
            <v>31.555243980074231</v>
          </cell>
          <cell r="AE13">
            <v>31.366382500236259</v>
          </cell>
          <cell r="AF13">
            <v>32.396210320714424</v>
          </cell>
          <cell r="AG13">
            <v>32.341958024265722</v>
          </cell>
          <cell r="AJ13">
            <v>441.60957853177143</v>
          </cell>
          <cell r="AK13">
            <v>443.42875684818375</v>
          </cell>
          <cell r="AL13">
            <v>445.57469278102224</v>
          </cell>
          <cell r="AM13">
            <v>448.22290188585436</v>
          </cell>
          <cell r="AN13">
            <v>451.04747062609664</v>
          </cell>
          <cell r="AQ13">
            <v>6.6580769930204731E-2</v>
          </cell>
          <cell r="AR13">
            <v>0.93341923006979532</v>
          </cell>
        </row>
        <row r="14">
          <cell r="AC14">
            <v>35.875</v>
          </cell>
          <cell r="AD14">
            <v>35.004155429061207</v>
          </cell>
          <cell r="AE14">
            <v>34.851536111373619</v>
          </cell>
          <cell r="AF14">
            <v>35.99578924523825</v>
          </cell>
          <cell r="AG14">
            <v>35.935508915850804</v>
          </cell>
          <cell r="AJ14">
            <v>457.98104524444892</v>
          </cell>
          <cell r="AK14">
            <v>448.85735145420676</v>
          </cell>
          <cell r="AL14">
            <v>451.27152937864997</v>
          </cell>
          <cell r="AM14">
            <v>454.25076462158614</v>
          </cell>
          <cell r="AN14">
            <v>457.42840445435877</v>
          </cell>
          <cell r="AQ14">
            <v>7.2642626015122669E-2</v>
          </cell>
          <cell r="AR14">
            <v>0.92735737398487739</v>
          </cell>
        </row>
        <row r="15">
          <cell r="AC15">
            <v>38.148536157277114</v>
          </cell>
          <cell r="AD15">
            <v>37.106117406983174</v>
          </cell>
          <cell r="AE15">
            <v>37.092784850199635</v>
          </cell>
          <cell r="AF15">
            <v>38</v>
          </cell>
          <cell r="AG15">
            <v>38</v>
          </cell>
          <cell r="AJ15">
            <v>464.78692996755456</v>
          </cell>
          <cell r="AK15">
            <v>454.28594606022972</v>
          </cell>
          <cell r="AL15">
            <v>456.96836597627777</v>
          </cell>
          <cell r="AM15">
            <v>460.27862735731793</v>
          </cell>
          <cell r="AN15">
            <v>463.80933828262084</v>
          </cell>
          <cell r="AQ15">
            <v>7.5851751818608898E-2</v>
          </cell>
          <cell r="AR15">
            <v>0.92414824818139107</v>
          </cell>
        </row>
        <row r="16">
          <cell r="AC16">
            <v>40.444953432540174</v>
          </cell>
          <cell r="AD16">
            <v>40.288660663316321</v>
          </cell>
          <cell r="AE16">
            <v>39.195875158303423</v>
          </cell>
          <cell r="AF16">
            <v>40</v>
          </cell>
          <cell r="AG16">
            <v>40</v>
          </cell>
          <cell r="AJ16">
            <v>471.73381094019408</v>
          </cell>
          <cell r="AK16">
            <v>472.38435091583608</v>
          </cell>
          <cell r="AL16">
            <v>462.6652025739055</v>
          </cell>
          <cell r="AM16">
            <v>466.30649009304977</v>
          </cell>
          <cell r="AN16">
            <v>470.19027211088292</v>
          </cell>
          <cell r="AQ16">
            <v>7.8966478592827141E-2</v>
          </cell>
          <cell r="AR16">
            <v>0.92103352140717287</v>
          </cell>
        </row>
        <row r="17">
          <cell r="AC17">
            <v>42.766421103233867</v>
          </cell>
          <cell r="AD17">
            <v>42.589556643418909</v>
          </cell>
          <cell r="AE17">
            <v>42.359083003644159</v>
          </cell>
          <cell r="AF17">
            <v>42</v>
          </cell>
          <cell r="AG17">
            <v>42</v>
          </cell>
          <cell r="AJ17">
            <v>478.83311325472818</v>
          </cell>
          <cell r="AK17">
            <v>479.55023169747591</v>
          </cell>
          <cell r="AL17">
            <v>480.38458757908774</v>
          </cell>
          <cell r="AM17">
            <v>472.33435282878156</v>
          </cell>
          <cell r="AN17">
            <v>476.57120593914499</v>
          </cell>
          <cell r="AQ17">
            <v>8.1990911199480154E-2</v>
          </cell>
          <cell r="AR17">
            <v>0.91800908880051979</v>
          </cell>
        </row>
        <row r="18">
          <cell r="AC18">
            <v>45.115301969433801</v>
          </cell>
          <cell r="AD18">
            <v>44.905426718260294</v>
          </cell>
          <cell r="AE18">
            <v>44.639530004868391</v>
          </cell>
          <cell r="AF18">
            <v>44</v>
          </cell>
          <cell r="AG18">
            <v>44</v>
          </cell>
          <cell r="AJ18">
            <v>486.09717570809551</v>
          </cell>
          <cell r="AK18">
            <v>486.75994438385914</v>
          </cell>
          <cell r="AL18">
            <v>487.57518581411182</v>
          </cell>
          <cell r="AM18">
            <v>478.36221556451335</v>
          </cell>
          <cell r="AN18">
            <v>482.95213976740706</v>
          </cell>
          <cell r="AQ18">
            <v>8.492891990541851E-2</v>
          </cell>
          <cell r="AR18">
            <v>0.9150710800945816</v>
          </cell>
        </row>
        <row r="19">
          <cell r="AC19">
            <v>47.494168958544357</v>
          </cell>
          <cell r="AD19">
            <v>47.251145812589883</v>
          </cell>
          <cell r="AE19">
            <v>46.945674382287223</v>
          </cell>
          <cell r="AF19">
            <v>46</v>
          </cell>
          <cell r="AG19">
            <v>46</v>
          </cell>
          <cell r="AJ19">
            <v>493.53932310573288</v>
          </cell>
          <cell r="AK19">
            <v>494.1683411140217</v>
          </cell>
          <cell r="AL19">
            <v>494.94304259399377</v>
          </cell>
          <cell r="AM19">
            <v>484.39007830024514</v>
          </cell>
          <cell r="AN19">
            <v>489.33307359566913</v>
          </cell>
          <cell r="AQ19">
            <v>8.778415690557996E-2</v>
          </cell>
          <cell r="AR19">
            <v>0.91221584309442016</v>
          </cell>
        </row>
        <row r="20">
          <cell r="AC20">
            <v>49.905823116631595</v>
          </cell>
          <cell r="AD20">
            <v>49.627279974552124</v>
          </cell>
          <cell r="AE20">
            <v>49.274394612417296</v>
          </cell>
          <cell r="AF20">
            <v>49.267451016687247</v>
          </cell>
          <cell r="AG20">
            <v>48</v>
          </cell>
          <cell r="AJ20">
            <v>501.17394423761488</v>
          </cell>
          <cell r="AK20">
            <v>501.76504190966489</v>
          </cell>
          <cell r="AL20">
            <v>502.44206206176273</v>
          </cell>
          <cell r="AM20">
            <v>503.36753932697093</v>
          </cell>
          <cell r="AN20">
            <v>495.71400742393121</v>
          </cell>
          <cell r="AQ20">
            <v>9.0560071468838765E-2</v>
          </cell>
          <cell r="AR20">
            <v>0.90943992853116129</v>
          </cell>
        </row>
        <row r="21">
          <cell r="AC21">
            <v>52.339287008242074</v>
          </cell>
          <cell r="AD21">
            <v>52.026798428508144</v>
          </cell>
          <cell r="AE21">
            <v>51.621257990789886</v>
          </cell>
          <cell r="AF21">
            <v>51.447963527898139</v>
          </cell>
          <cell r="AG21">
            <v>50</v>
          </cell>
          <cell r="AJ21">
            <v>508.88020421387472</v>
          </cell>
          <cell r="AK21">
            <v>509.46727823921032</v>
          </cell>
          <cell r="AL21">
            <v>510.01956350355954</v>
          </cell>
          <cell r="AM21">
            <v>510.82251212049897</v>
          </cell>
          <cell r="AN21">
            <v>501.96637561593718</v>
          </cell>
          <cell r="AQ21">
            <v>9.3259923838830971E-2</v>
          </cell>
          <cell r="AR21">
            <v>0.90674007616116914</v>
          </cell>
        </row>
        <row r="22">
          <cell r="AC22">
            <v>54.802459931561593</v>
          </cell>
          <cell r="AD22">
            <v>54.466520912630443</v>
          </cell>
          <cell r="AE22">
            <v>54.015429316145919</v>
          </cell>
          <cell r="AF22">
            <v>53.662382405362919</v>
          </cell>
          <cell r="AG22">
            <v>52</v>
          </cell>
          <cell r="AJ22">
            <v>516.73044209787349</v>
          </cell>
          <cell r="AK22">
            <v>517.42934348134929</v>
          </cell>
          <cell r="AL22">
            <v>517.95163478289248</v>
          </cell>
          <cell r="AM22">
            <v>518.45811117954122</v>
          </cell>
          <cell r="AN22">
            <v>507.95571430200619</v>
          </cell>
          <cell r="AQ22">
            <v>9.5886798007543517E-2</v>
          </cell>
          <cell r="AR22">
            <v>0.90411320199245659</v>
          </cell>
        </row>
        <row r="23">
          <cell r="AC23">
            <v>57.304831520319503</v>
          </cell>
          <cell r="AD23">
            <v>56.925036966983996</v>
          </cell>
          <cell r="AE23">
            <v>56.430817311145262</v>
          </cell>
          <cell r="AF23">
            <v>55.889460408636374</v>
          </cell>
          <cell r="AG23">
            <v>54</v>
          </cell>
          <cell r="AJ23">
            <v>524.80333682311311</v>
          </cell>
          <cell r="AK23">
            <v>525.43536956063019</v>
          </cell>
          <cell r="AL23">
            <v>525.98890687845449</v>
          </cell>
          <cell r="AM23">
            <v>526.02141618460553</v>
          </cell>
          <cell r="AN23">
            <v>513.94505298807519</v>
          </cell>
          <cell r="AQ23">
            <v>9.8443613466888791E-2</v>
          </cell>
          <cell r="AR23">
            <v>0.90155638653311132</v>
          </cell>
        </row>
        <row r="24">
          <cell r="AC24">
            <v>59.850000000000009</v>
          </cell>
          <cell r="AD24">
            <v>59.387649999999994</v>
          </cell>
          <cell r="AE24">
            <v>58.843400000000003</v>
          </cell>
          <cell r="AF24">
            <v>58.138309090909082</v>
          </cell>
          <cell r="AG24">
            <v>56</v>
          </cell>
          <cell r="AJ24">
            <v>533.11681300759801</v>
          </cell>
          <cell r="AK24">
            <v>533.71205921136539</v>
          </cell>
          <cell r="AL24">
            <v>534.11185298683563</v>
          </cell>
          <cell r="AM24">
            <v>533.70893397126281</v>
          </cell>
          <cell r="AN24">
            <v>519.93439167414408</v>
          </cell>
          <cell r="AQ24">
            <v>0.10093313603240914</v>
          </cell>
          <cell r="AR24">
            <v>0.89906686396759083</v>
          </cell>
        </row>
        <row r="25">
          <cell r="AC25">
            <v>62.33440506892542</v>
          </cell>
          <cell r="AD25">
            <v>61.808524837799688</v>
          </cell>
          <cell r="AE25">
            <v>61.198043028705847</v>
          </cell>
          <cell r="AF25">
            <v>60.420935397723589</v>
          </cell>
          <cell r="AG25">
            <v>58</v>
          </cell>
          <cell r="AJ25">
            <v>541.98811956459917</v>
          </cell>
          <cell r="AK25">
            <v>542.32787234579246</v>
          </cell>
          <cell r="AL25">
            <v>542.38674615740365</v>
          </cell>
          <cell r="AM25">
            <v>541.62202445496018</v>
          </cell>
          <cell r="AN25">
            <v>525.92373036021309</v>
          </cell>
          <cell r="AQ25">
            <v>0.10314757853304653</v>
          </cell>
          <cell r="AR25">
            <v>0.89685242146695343</v>
          </cell>
        </row>
        <row r="26">
          <cell r="AC26">
            <v>64.794793419988139</v>
          </cell>
          <cell r="AD26">
            <v>64.280293701639621</v>
          </cell>
          <cell r="AE26">
            <v>63.593688158421884</v>
          </cell>
          <cell r="AF26">
            <v>62.737850274528689</v>
          </cell>
          <cell r="AG26">
            <v>61.593725568767006</v>
          </cell>
          <cell r="AJ26">
            <v>550.60520952426066</v>
          </cell>
          <cell r="AK26">
            <v>551.26113696219431</v>
          </cell>
          <cell r="AL26">
            <v>550.91572956725497</v>
          </cell>
          <cell r="AM26">
            <v>549.75247258957438</v>
          </cell>
          <cell r="AN26">
            <v>546.04179335462197</v>
          </cell>
          <cell r="AQ26">
            <v>0.1052889065810715</v>
          </cell>
          <cell r="AR26">
            <v>0.8947110934189284</v>
          </cell>
        </row>
        <row r="27">
          <cell r="AC27">
            <v>67.295396908492307</v>
          </cell>
          <cell r="AD27">
            <v>66.761706675334722</v>
          </cell>
          <cell r="AE27">
            <v>66.01251791157857</v>
          </cell>
          <cell r="AF27">
            <v>65.06632495171695</v>
          </cell>
          <cell r="AG27">
            <v>63.776708734816403</v>
          </cell>
          <cell r="AJ27">
            <v>559.4419166249013</v>
          </cell>
          <cell r="AK27">
            <v>560.14893075459167</v>
          </cell>
          <cell r="AL27">
            <v>559.5345781546373</v>
          </cell>
          <cell r="AM27">
            <v>557.89405307185871</v>
          </cell>
          <cell r="AN27">
            <v>553.3168578339131</v>
          </cell>
          <cell r="AQ27">
            <v>0.10737416690430815</v>
          </cell>
          <cell r="AR27">
            <v>0.89262583309569188</v>
          </cell>
        </row>
        <row r="28">
          <cell r="AC28">
            <v>69.843233752631022</v>
          </cell>
          <cell r="AD28">
            <v>69.249557041413723</v>
          </cell>
          <cell r="AE28">
            <v>68.493220676110013</v>
          </cell>
          <cell r="AF28">
            <v>67.432268828623307</v>
          </cell>
          <cell r="AG28">
            <v>65.991697437825849</v>
          </cell>
          <cell r="AJ28">
            <v>568.54526227978533</v>
          </cell>
          <cell r="AK28">
            <v>568.97172049509902</v>
          </cell>
          <cell r="AL28">
            <v>568.56225783880598</v>
          </cell>
          <cell r="AM28">
            <v>566.26646306130226</v>
          </cell>
          <cell r="AN28">
            <v>560.81780575898551</v>
          </cell>
          <cell r="AQ28">
            <v>0.10940553313022811</v>
          </cell>
          <cell r="AR28">
            <v>0.89059446686977184</v>
          </cell>
        </row>
        <row r="29">
          <cell r="AC29">
            <v>72.442539674441619</v>
          </cell>
          <cell r="AD29">
            <v>71.77968304056887</v>
          </cell>
          <cell r="AE29">
            <v>70.99900799418397</v>
          </cell>
          <cell r="AF29">
            <v>69.820269518422279</v>
          </cell>
          <cell r="AG29">
            <v>68.220437399324311</v>
          </cell>
          <cell r="AJ29">
            <v>577.93673466421114</v>
          </cell>
          <cell r="AK29">
            <v>578.0256641746796</v>
          </cell>
          <cell r="AL29">
            <v>577.67841957575024</v>
          </cell>
          <cell r="AM29">
            <v>574.73179790052109</v>
          </cell>
          <cell r="AN29">
            <v>568.38072944611076</v>
          </cell>
          <cell r="AQ29">
            <v>0.11138506796377518</v>
          </cell>
          <cell r="AR29">
            <v>0.88861493203622488</v>
          </cell>
        </row>
        <row r="30">
          <cell r="AC30">
            <v>74.914582731351473</v>
          </cell>
          <cell r="AD30">
            <v>74.356576470398224</v>
          </cell>
          <cell r="AE30">
            <v>73.482118208927517</v>
          </cell>
          <cell r="AF30">
            <v>72.237844584955923</v>
          </cell>
          <cell r="AG30">
            <v>70.472141526911429</v>
          </cell>
          <cell r="AJ30">
            <v>586.20496118332358</v>
          </cell>
          <cell r="AK30">
            <v>587.33637120257288</v>
          </cell>
          <cell r="AL30">
            <v>586.50039723580471</v>
          </cell>
          <cell r="AM30">
            <v>583.34824951142389</v>
          </cell>
          <cell r="AN30">
            <v>576.07910552930059</v>
          </cell>
          <cell r="AQ30">
            <v>0.11331473017385195</v>
          </cell>
          <cell r="AR30">
            <v>0.88668526982614804</v>
          </cell>
        </row>
        <row r="31">
          <cell r="AC31">
            <v>83.342089141135958</v>
          </cell>
          <cell r="AD31">
            <v>83.123790370720641</v>
          </cell>
          <cell r="AE31">
            <v>82.374249087359146</v>
          </cell>
          <cell r="AF31">
            <v>81.409762289749509</v>
          </cell>
          <cell r="AG31">
            <v>79.75078217324085</v>
          </cell>
          <cell r="AJ31">
            <v>640.13627342081065</v>
          </cell>
          <cell r="AK31">
            <v>644.52932713028929</v>
          </cell>
          <cell r="AL31">
            <v>645.443392771866</v>
          </cell>
          <cell r="AM31">
            <v>645.42491881940339</v>
          </cell>
          <cell r="AN31">
            <v>640.12507898831871</v>
          </cell>
          <cell r="AQ31">
            <v>0.11519638105832078</v>
          </cell>
          <cell r="AR31">
            <v>0.88480361894167925</v>
          </cell>
        </row>
        <row r="32">
          <cell r="AC32">
            <v>85.921865057408951</v>
          </cell>
          <cell r="AD32">
            <v>85.675929161698335</v>
          </cell>
          <cell r="AE32">
            <v>85.100082731028351</v>
          </cell>
          <cell r="AF32">
            <v>84.08152595947189</v>
          </cell>
          <cell r="AG32">
            <v>82.266240927590403</v>
          </cell>
          <cell r="AJ32">
            <v>648.25356488322041</v>
          </cell>
          <cell r="AK32">
            <v>652.57994901553059</v>
          </cell>
          <cell r="AL32">
            <v>655.06413023425557</v>
          </cell>
          <cell r="AM32">
            <v>654.91133449998154</v>
          </cell>
          <cell r="AN32">
            <v>648.81681898286104</v>
          </cell>
          <cell r="AQ32">
            <v>0.11703179043237283</v>
          </cell>
          <cell r="AR32">
            <v>0.88296820956762723</v>
          </cell>
        </row>
        <row r="33">
          <cell r="AC33">
            <v>88.528471381031551</v>
          </cell>
          <cell r="AD33">
            <v>88.246890228827127</v>
          </cell>
          <cell r="AE33">
            <v>87.906585794700604</v>
          </cell>
          <cell r="AF33">
            <v>86.788896773275383</v>
          </cell>
          <cell r="AG33">
            <v>84.825348115557745</v>
          </cell>
          <cell r="AJ33">
            <v>656.51868256420335</v>
          </cell>
          <cell r="AK33">
            <v>660.725573726378</v>
          </cell>
          <cell r="AL33">
            <v>665.19815723480201</v>
          </cell>
          <cell r="AM33">
            <v>664.57941658489926</v>
          </cell>
          <cell r="AN33">
            <v>657.78439759810851</v>
          </cell>
          <cell r="AQ33">
            <v>0.11882264218076442</v>
          </cell>
          <cell r="AR33">
            <v>0.88117735781923556</v>
          </cell>
        </row>
        <row r="34">
          <cell r="AC34">
            <v>91.164952442919201</v>
          </cell>
          <cell r="AD34">
            <v>90.842204607741223</v>
          </cell>
          <cell r="AE34">
            <v>90.56863986421223</v>
          </cell>
          <cell r="AF34">
            <v>89.478581837291415</v>
          </cell>
          <cell r="AG34">
            <v>87.401108333333326</v>
          </cell>
          <cell r="AJ34">
            <v>664.94804903009754</v>
          </cell>
          <cell r="AK34">
            <v>669.00362688036489</v>
          </cell>
          <cell r="AL34">
            <v>674.14756126029249</v>
          </cell>
          <cell r="AM34">
            <v>674.02158983433139</v>
          </cell>
          <cell r="AN34">
            <v>666.81040113682923</v>
          </cell>
          <cell r="AQ34">
            <v>0.12057053941053358</v>
          </cell>
          <cell r="AR34">
            <v>0.87942946058946636</v>
          </cell>
        </row>
        <row r="35">
          <cell r="AC35">
            <v>97.82035402299644</v>
          </cell>
          <cell r="AD35">
            <v>97.526238740313033</v>
          </cell>
          <cell r="AE35">
            <v>97.347134108305156</v>
          </cell>
          <cell r="AF35">
            <v>96.641593983571127</v>
          </cell>
          <cell r="AG35">
            <v>94.66976294790193</v>
          </cell>
          <cell r="AJ35">
            <v>702.16939575186291</v>
          </cell>
          <cell r="AK35">
            <v>706.86762913371604</v>
          </cell>
          <cell r="AL35">
            <v>713.18784492416967</v>
          </cell>
          <cell r="AM35">
            <v>716.5499109905619</v>
          </cell>
          <cell r="AN35">
            <v>711.01496946315569</v>
          </cell>
          <cell r="AQ35">
            <v>0.12227700923733832</v>
          </cell>
          <cell r="AR35">
            <v>0.87772299076266169</v>
          </cell>
        </row>
        <row r="36">
          <cell r="AC36">
            <v>100.6159053285924</v>
          </cell>
          <cell r="AD36">
            <v>100.2722557774178</v>
          </cell>
          <cell r="AE36">
            <v>100.0372670230135</v>
          </cell>
          <cell r="AF36">
            <v>99.525421228953789</v>
          </cell>
          <cell r="AG36">
            <v>97.393683687937639</v>
          </cell>
          <cell r="AJ36">
            <v>711.17252613360301</v>
          </cell>
          <cell r="AK36">
            <v>715.67454010821552</v>
          </cell>
          <cell r="AL36">
            <v>721.75204254084565</v>
          </cell>
          <cell r="AM36">
            <v>726.75052550269811</v>
          </cell>
          <cell r="AN36">
            <v>720.47763463853778</v>
          </cell>
          <cell r="AQ36">
            <v>0.12394350723545393</v>
          </cell>
          <cell r="AR36">
            <v>0.87605649276454611</v>
          </cell>
        </row>
        <row r="37">
          <cell r="AC37">
            <v>103.49605918756141</v>
          </cell>
          <cell r="AD37">
            <v>103.04403604733767</v>
          </cell>
          <cell r="AE37">
            <v>102.7471513351949</v>
          </cell>
          <cell r="AF37">
            <v>102.45382054922655</v>
          </cell>
          <cell r="AG37">
            <v>100.1516444181741</v>
          </cell>
          <cell r="AJ37">
            <v>720.70468558707603</v>
          </cell>
          <cell r="AK37">
            <v>724.61096853670961</v>
          </cell>
          <cell r="AL37">
            <v>730.41552355458805</v>
          </cell>
          <cell r="AM37">
            <v>737.185106784249</v>
          </cell>
          <cell r="AN37">
            <v>730.12477871661054</v>
          </cell>
          <cell r="AQ37">
            <v>0.12557142157868409</v>
          </cell>
          <cell r="AR37">
            <v>0.87442857842131594</v>
          </cell>
        </row>
        <row r="38">
          <cell r="AC38">
            <v>106.60991262214431</v>
          </cell>
          <cell r="AD38">
            <v>105.85727026360289</v>
          </cell>
          <cell r="AE38">
            <v>105.49943882072179</v>
          </cell>
          <cell r="AF38">
            <v>105.17751357454726</v>
          </cell>
          <cell r="AG38">
            <v>102.96040982850023</v>
          </cell>
          <cell r="AJ38">
            <v>731.76828332807395</v>
          </cell>
          <cell r="AK38">
            <v>733.78162042145004</v>
          </cell>
          <cell r="AL38">
            <v>739.33398789137448</v>
          </cell>
          <cell r="AM38">
            <v>746.07798200223908</v>
          </cell>
          <cell r="AN38">
            <v>740.07100917586638</v>
          </cell>
          <cell r="AQ38">
            <v>0.12716207689694575</v>
          </cell>
          <cell r="AR38">
            <v>0.8728379231030543</v>
          </cell>
        </row>
        <row r="39">
          <cell r="AC39">
            <v>109.79516251556612</v>
          </cell>
          <cell r="AD39">
            <v>108.82225335797791</v>
          </cell>
          <cell r="AE39">
            <v>108.28325500462157</v>
          </cell>
          <cell r="AF39">
            <v>107.86802520130999</v>
          </cell>
          <cell r="AG39">
            <v>105.80751741207128</v>
          </cell>
          <cell r="AJ39">
            <v>743.20316801673562</v>
          </cell>
          <cell r="AK39">
            <v>743.9323148026358</v>
          </cell>
          <cell r="AL39">
            <v>748.42297570614096</v>
          </cell>
          <cell r="AM39">
            <v>754.6950693189375</v>
          </cell>
          <cell r="AN39">
            <v>750.21770999874673</v>
          </cell>
          <cell r="AQ39">
            <v>0.12871673787104598</v>
          </cell>
          <cell r="AR39">
            <v>0.87128326212895413</v>
          </cell>
        </row>
        <row r="40">
          <cell r="AC40">
            <v>113.04852083400299</v>
          </cell>
          <cell r="AD40">
            <v>111.9795096697498</v>
          </cell>
          <cell r="AE40">
            <v>111.09696987126787</v>
          </cell>
          <cell r="AF40">
            <v>110.57700360734847</v>
          </cell>
          <cell r="AG40">
            <v>108.63843109213181</v>
          </cell>
          <cell r="AJ40">
            <v>754.97559764664709</v>
          </cell>
          <cell r="AK40">
            <v>755.29875954011004</v>
          </cell>
          <cell r="AL40">
            <v>757.66591384710409</v>
          </cell>
          <cell r="AM40">
            <v>763.4051354478205</v>
          </cell>
          <cell r="AN40">
            <v>760.17743536890998</v>
          </cell>
          <cell r="AQ40">
            <v>0.13023661258615485</v>
          </cell>
          <cell r="AR40">
            <v>0.86976338741384518</v>
          </cell>
        </row>
        <row r="41">
          <cell r="AC41">
            <v>115.92880440996399</v>
          </cell>
          <cell r="AD41">
            <v>115.20133339690537</v>
          </cell>
          <cell r="AE41">
            <v>113.9451401353912</v>
          </cell>
          <cell r="AF41">
            <v>113.30839033230941</v>
          </cell>
          <cell r="AG41">
            <v>111.45021456371673</v>
          </cell>
          <cell r="AJ41">
            <v>764.16754505617382</v>
          </cell>
          <cell r="AK41">
            <v>766.98583413092035</v>
          </cell>
          <cell r="AL41">
            <v>767.08893609920494</v>
          </cell>
          <cell r="AM41">
            <v>772.232440196742</v>
          </cell>
          <cell r="AN41">
            <v>769.93913221456171</v>
          </cell>
          <cell r="AQ41">
            <v>0.1317228556626622</v>
          </cell>
          <cell r="AR41">
            <v>0.86827714433733783</v>
          </cell>
        </row>
        <row r="42">
          <cell r="AC42">
            <v>118.84872611399884</v>
          </cell>
          <cell r="AD42">
            <v>118.39526157818861</v>
          </cell>
          <cell r="AE42">
            <v>117.05406872713573</v>
          </cell>
          <cell r="AF42">
            <v>116.06593108604865</v>
          </cell>
          <cell r="AG42">
            <v>114.29418063266283</v>
          </cell>
          <cell r="AJ42">
            <v>773.56594607373586</v>
          </cell>
          <cell r="AK42">
            <v>778.37662174833463</v>
          </cell>
          <cell r="AL42">
            <v>778.19123975797129</v>
          </cell>
          <cell r="AM42">
            <v>781.19881676491377</v>
          </cell>
          <cell r="AN42">
            <v>779.86210127110894</v>
          </cell>
          <cell r="AQ42">
            <v>0.13317657118147086</v>
          </cell>
          <cell r="AR42">
            <v>0.86682342881852914</v>
          </cell>
        </row>
        <row r="43">
          <cell r="AC43">
            <v>121.8113074530736</v>
          </cell>
          <cell r="AD43">
            <v>121.28696470642473</v>
          </cell>
          <cell r="AE43">
            <v>120.24326336011444</v>
          </cell>
          <cell r="AF43">
            <v>118.86303399372918</v>
          </cell>
          <cell r="AG43">
            <v>117.19578327673122</v>
          </cell>
          <cell r="AJ43">
            <v>783.18408254056965</v>
          </cell>
          <cell r="AK43">
            <v>787.70336565546665</v>
          </cell>
          <cell r="AL43">
            <v>789.72797931483694</v>
          </cell>
          <cell r="AM43">
            <v>790.38942225224025</v>
          </cell>
          <cell r="AN43">
            <v>790.11380658093856</v>
          </cell>
          <cell r="AQ43">
            <v>0.13459881541930196</v>
          </cell>
          <cell r="AR43">
            <v>0.86540118458069804</v>
          </cell>
        </row>
        <row r="44">
          <cell r="AC44">
            <v>124.81949049942494</v>
          </cell>
          <cell r="AD44">
            <v>124.21686419379313</v>
          </cell>
          <cell r="AE44">
            <v>123.52834814470589</v>
          </cell>
          <cell r="AF44">
            <v>121.70312101016893</v>
          </cell>
          <cell r="AG44">
            <v>120.16492144003389</v>
          </cell>
          <cell r="AJ44">
            <v>793.03432470957466</v>
          </cell>
          <cell r="AK44">
            <v>797.22660406113846</v>
          </cell>
          <cell r="AL44">
            <v>801.78781274425739</v>
          </cell>
          <cell r="AM44">
            <v>799.81995255756965</v>
          </cell>
          <cell r="AN44">
            <v>800.75045399250018</v>
          </cell>
          <cell r="AQ44">
            <v>0.13599059940825431</v>
          </cell>
          <cell r="AR44">
            <v>0.86400940059174569</v>
          </cell>
        </row>
        <row r="45">
          <cell r="AC45">
            <v>127.87956372019569</v>
          </cell>
          <cell r="AD45">
            <v>127.19941873338389</v>
          </cell>
          <cell r="AE45">
            <v>126.61028394006215</v>
          </cell>
          <cell r="AF45">
            <v>124.58760328045432</v>
          </cell>
          <cell r="AG45">
            <v>123.13941944814312</v>
          </cell>
          <cell r="AJ45">
            <v>803.14971771289595</v>
          </cell>
          <cell r="AK45">
            <v>807.03264005813958</v>
          </cell>
          <cell r="AL45">
            <v>812.43668071915693</v>
          </cell>
          <cell r="AM45">
            <v>809.49257313325143</v>
          </cell>
          <cell r="AN45">
            <v>811.35118983852203</v>
          </cell>
          <cell r="AQ45">
            <v>0.13735289133265111</v>
          </cell>
          <cell r="AR45">
            <v>0.86264710866734884</v>
          </cell>
        </row>
        <row r="46">
          <cell r="AC46">
            <v>131.17709735268687</v>
          </cell>
          <cell r="AD46">
            <v>130.24763591528929</v>
          </cell>
          <cell r="AE46">
            <v>129.55671173551329</v>
          </cell>
          <cell r="AF46">
            <v>127.77404048390163</v>
          </cell>
          <cell r="AG46">
            <v>125.84665902986467</v>
          </cell>
          <cell r="AJ46">
            <v>814.67549110354912</v>
          </cell>
          <cell r="AK46">
            <v>817.19503172560167</v>
          </cell>
          <cell r="AL46">
            <v>822.15349972998047</v>
          </cell>
          <cell r="AM46">
            <v>821.05557547011961</v>
          </cell>
          <cell r="AN46">
            <v>821.04734053230823</v>
          </cell>
          <cell r="AQ46">
            <v>0.1386866187751162</v>
          </cell>
          <cell r="AR46">
            <v>0.86131338122488388</v>
          </cell>
        </row>
        <row r="47">
          <cell r="AC47">
            <v>134.78538400852062</v>
          </cell>
          <cell r="AD47">
            <v>133.3300203950177</v>
          </cell>
          <cell r="AE47">
            <v>132.53688112448941</v>
          </cell>
          <cell r="AF47">
            <v>131.02480550079574</v>
          </cell>
          <cell r="AG47">
            <v>128.56322414233014</v>
          </cell>
          <cell r="AJ47">
            <v>828.01776287265659</v>
          </cell>
          <cell r="AK47">
            <v>827.50824050045526</v>
          </cell>
          <cell r="AL47">
            <v>832.03272376522978</v>
          </cell>
          <cell r="AM47">
            <v>832.93901424878607</v>
          </cell>
          <cell r="AN47">
            <v>833.06655116410536</v>
          </cell>
          <cell r="AQ47">
            <v>0.1399926708228291</v>
          </cell>
          <cell r="AR47">
            <v>0.86000732917717093</v>
          </cell>
        </row>
        <row r="48">
          <cell r="AC48">
            <v>138.4990021043368</v>
          </cell>
          <cell r="AD48">
            <v>136.72761598934926</v>
          </cell>
          <cell r="AE48">
            <v>135.55327605979895</v>
          </cell>
          <cell r="AF48">
            <v>134.35654388450726</v>
          </cell>
          <cell r="AG48">
            <v>131.30801483180645</v>
          </cell>
          <cell r="AJ48">
            <v>841.87290526854645</v>
          </cell>
          <cell r="AK48">
            <v>839.69512180232641</v>
          </cell>
          <cell r="AL48">
            <v>842.08600128520254</v>
          </cell>
          <cell r="AM48">
            <v>847.79100013029029</v>
          </cell>
          <cell r="AN48">
            <v>845.25042084318295</v>
          </cell>
          <cell r="AQ48">
            <v>0.14127190004400939</v>
          </cell>
          <cell r="AR48">
            <v>0.85872809995599064</v>
          </cell>
        </row>
        <row r="49">
          <cell r="AC49">
            <v>145.14178954455895</v>
          </cell>
          <cell r="AD49">
            <v>143.91778513383153</v>
          </cell>
          <cell r="AE49">
            <v>142.27960524291359</v>
          </cell>
          <cell r="AF49">
            <v>141.31630741901614</v>
          </cell>
          <cell r="AG49">
            <v>138.16036006634059</v>
          </cell>
          <cell r="AJ49">
            <v>873.21753631283923</v>
          </cell>
          <cell r="AK49">
            <v>874.83792245432596</v>
          </cell>
          <cell r="AL49">
            <v>876.09134387489837</v>
          </cell>
          <cell r="AM49">
            <v>886.27407551388012</v>
          </cell>
          <cell r="AN49">
            <v>883.68825652663293</v>
          </cell>
          <cell r="AQ49">
            <v>0.14252512434386375</v>
          </cell>
          <cell r="AR49">
            <v>0.85747487565613623</v>
          </cell>
        </row>
        <row r="50">
          <cell r="AC50">
            <v>148.41689665899111</v>
          </cell>
          <cell r="AD50">
            <v>147.6417293410164</v>
          </cell>
          <cell r="AE50">
            <v>145.45452196537684</v>
          </cell>
          <cell r="AF50">
            <v>144.32681665144497</v>
          </cell>
          <cell r="AG50">
            <v>141.01549225783501</v>
          </cell>
          <cell r="AJ50">
            <v>884.02600035762271</v>
          </cell>
          <cell r="AK50">
            <v>888.56934443844614</v>
          </cell>
          <cell r="AL50">
            <v>890.57726608475434</v>
          </cell>
          <cell r="AM50">
            <v>899.8113471261413</v>
          </cell>
          <cell r="AN50">
            <v>896.37538914986692</v>
          </cell>
          <cell r="AQ50">
            <v>0.14375312870848567</v>
          </cell>
          <cell r="AR50">
            <v>0.85624687129151433</v>
          </cell>
        </row>
        <row r="51">
          <cell r="AC51">
            <v>151.7551581709331</v>
          </cell>
          <cell r="AD51">
            <v>150.87948429024641</v>
          </cell>
          <cell r="AE51">
            <v>149.11203266285537</v>
          </cell>
          <cell r="AF51">
            <v>147.37368311574963</v>
          </cell>
          <cell r="AG51">
            <v>143.90239810985895</v>
          </cell>
          <cell r="AJ51">
            <v>895.14500499096107</v>
          </cell>
          <cell r="AK51">
            <v>903.29796822268099</v>
          </cell>
          <cell r="AL51">
            <v>907.96888339397674</v>
          </cell>
          <cell r="AM51">
            <v>913.54943540971965</v>
          </cell>
          <cell r="AN51">
            <v>909.24436287467006</v>
          </cell>
          <cell r="AQ51">
            <v>0.14495666684452074</v>
          </cell>
          <cell r="AR51">
            <v>0.85504333315547931</v>
          </cell>
        </row>
        <row r="52">
          <cell r="AC52">
            <v>155.16194001684795</v>
          </cell>
          <cell r="AD52">
            <v>154.16953768623037</v>
          </cell>
          <cell r="AE52">
            <v>152.89675302346515</v>
          </cell>
          <cell r="AF52">
            <v>150.45381152200792</v>
          </cell>
          <cell r="AG52">
            <v>146.81889369409771</v>
          </cell>
          <cell r="AJ52">
            <v>909.9277503669507</v>
          </cell>
          <cell r="AK52">
            <v>918.31539544698273</v>
          </cell>
          <cell r="AL52">
            <v>926.06862399449335</v>
          </cell>
          <cell r="AM52">
            <v>927.46682283063342</v>
          </cell>
          <cell r="AN52">
            <v>922.27897089863939</v>
          </cell>
          <cell r="AQ52">
            <v>0.14567969384900936</v>
          </cell>
          <cell r="AR52">
            <v>0.85432030615099064</v>
          </cell>
        </row>
        <row r="53">
          <cell r="AC53">
            <v>159.01645896059182</v>
          </cell>
          <cell r="AD53">
            <v>157.53213397118813</v>
          </cell>
          <cell r="AE53">
            <v>156.47174495877832</v>
          </cell>
          <cell r="AF53">
            <v>153.62157454209913</v>
          </cell>
          <cell r="AG53">
            <v>149.87829362827773</v>
          </cell>
          <cell r="AJ53">
            <v>928.1552260836296</v>
          </cell>
          <cell r="AK53">
            <v>933.73077143933995</v>
          </cell>
          <cell r="AL53">
            <v>942.83760069211178</v>
          </cell>
          <cell r="AM53">
            <v>941.62026447775929</v>
          </cell>
          <cell r="AN53">
            <v>935.67338394863543</v>
          </cell>
          <cell r="AQ53">
            <v>0.14626618881646436</v>
          </cell>
          <cell r="AR53">
            <v>0.85373381118353564</v>
          </cell>
        </row>
        <row r="54">
          <cell r="AC54">
            <v>163.31763166085167</v>
          </cell>
          <cell r="AD54">
            <v>161.1039818779457</v>
          </cell>
          <cell r="AE54">
            <v>159.87387026104005</v>
          </cell>
          <cell r="AF54">
            <v>156.98697580960672</v>
          </cell>
          <cell r="AG54">
            <v>153.29118333773826</v>
          </cell>
          <cell r="AJ54">
            <v>948.44733266154003</v>
          </cell>
          <cell r="AK54">
            <v>949.51563318184901</v>
          </cell>
          <cell r="AL54">
            <v>957.68711412971652</v>
          </cell>
          <cell r="AM54">
            <v>956.20297335148359</v>
          </cell>
          <cell r="AN54">
            <v>950.73821823358833</v>
          </cell>
          <cell r="AQ54">
            <v>0.14689942290130714</v>
          </cell>
          <cell r="AR54">
            <v>0.8531005770986928</v>
          </cell>
        </row>
        <row r="55">
          <cell r="AC55">
            <v>167.79776348119435</v>
          </cell>
          <cell r="AD55">
            <v>165.15779577050577</v>
          </cell>
          <cell r="AE55">
            <v>163.36152623193499</v>
          </cell>
          <cell r="AF55">
            <v>160.7100213472938</v>
          </cell>
          <cell r="AG55">
            <v>156.82918437320001</v>
          </cell>
          <cell r="AJ55">
            <v>969.14978288634256</v>
          </cell>
          <cell r="AK55">
            <v>967.90187953142959</v>
          </cell>
          <cell r="AL55">
            <v>972.81756156232143</v>
          </cell>
          <cell r="AM55">
            <v>972.91336028934086</v>
          </cell>
          <cell r="AN55">
            <v>966.5251670379954</v>
          </cell>
          <cell r="AQ55">
            <v>0.14758619605389514</v>
          </cell>
          <cell r="AR55">
            <v>0.85241380394610489</v>
          </cell>
        </row>
        <row r="56">
          <cell r="AC56">
            <v>172.40793711226527</v>
          </cell>
          <cell r="AD56">
            <v>169.60856537143434</v>
          </cell>
          <cell r="AE56">
            <v>166.96672068686163</v>
          </cell>
          <cell r="AF56">
            <v>164.74833594220456</v>
          </cell>
          <cell r="AG56">
            <v>160.47053826670219</v>
          </cell>
          <cell r="AJ56">
            <v>990.50819844875105</v>
          </cell>
          <cell r="AK56">
            <v>988.53048438828171</v>
          </cell>
          <cell r="AL56">
            <v>988.60567520040672</v>
          </cell>
          <cell r="AM56">
            <v>991.4599627544427</v>
          </cell>
          <cell r="AN56">
            <v>982.88933238963568</v>
          </cell>
          <cell r="AQ56">
            <v>0.14825483269186207</v>
          </cell>
          <cell r="AR56">
            <v>0.85174516730813798</v>
          </cell>
        </row>
        <row r="57">
          <cell r="AC57">
            <v>177.10198199856919</v>
          </cell>
          <cell r="AD57">
            <v>174.17688610964601</v>
          </cell>
          <cell r="AE57">
            <v>170.65206540267491</v>
          </cell>
          <cell r="AF57">
            <v>168.74815849980322</v>
          </cell>
          <cell r="AG57">
            <v>164.00112929905157</v>
          </cell>
          <cell r="AJ57">
            <v>1012.251920350096</v>
          </cell>
          <cell r="AK57">
            <v>1009.7483991623592</v>
          </cell>
          <cell r="AL57">
            <v>1004.8217188677855</v>
          </cell>
          <cell r="AM57">
            <v>1009.7714361238989</v>
          </cell>
          <cell r="AN57">
            <v>998.66099250237471</v>
          </cell>
          <cell r="AQ57">
            <v>0.14890604188445403</v>
          </cell>
          <cell r="AR57">
            <v>0.85109395811554589</v>
          </cell>
        </row>
        <row r="58">
          <cell r="AC58">
            <v>181.92689267952491</v>
          </cell>
          <cell r="AD58">
            <v>178.8395841870387</v>
          </cell>
          <cell r="AE58">
            <v>174.96668976221551</v>
          </cell>
          <cell r="AF58">
            <v>172.14623779739134</v>
          </cell>
          <cell r="AG58">
            <v>167.13502861259272</v>
          </cell>
          <cell r="AJ58">
            <v>1034.7780159337108</v>
          </cell>
          <cell r="AK58">
            <v>1031.6538255773778</v>
          </cell>
          <cell r="AL58">
            <v>1024.9301201275687</v>
          </cell>
          <cell r="AM58">
            <v>1024.6791420809004</v>
          </cell>
          <cell r="AN58">
            <v>1012.1608511275715</v>
          </cell>
          <cell r="AQ58">
            <v>0.14952425308029688</v>
          </cell>
          <cell r="AR58">
            <v>0.85047574691970318</v>
          </cell>
        </row>
        <row r="59">
          <cell r="AC59">
            <v>186.80112185740751</v>
          </cell>
          <cell r="AD59">
            <v>183.49899121750468</v>
          </cell>
          <cell r="AE59">
            <v>179.4067207232039</v>
          </cell>
          <cell r="AF59">
            <v>175.60109728082693</v>
          </cell>
          <cell r="AG59">
            <v>170.30968524939084</v>
          </cell>
          <cell r="AJ59">
            <v>1057.6619820862941</v>
          </cell>
          <cell r="AK59">
            <v>1053.5171744767947</v>
          </cell>
          <cell r="AL59">
            <v>1045.7564734382311</v>
          </cell>
          <cell r="AM59">
            <v>1039.8909445600511</v>
          </cell>
          <cell r="AN59">
            <v>1025.8838833184375</v>
          </cell>
          <cell r="AQ59">
            <v>0.1501057936273362</v>
          </cell>
          <cell r="AR59">
            <v>0.84989420637266389</v>
          </cell>
        </row>
        <row r="60">
          <cell r="AC60">
            <v>191.42818653005517</v>
          </cell>
          <cell r="AD60">
            <v>188.29611497125077</v>
          </cell>
          <cell r="AE60">
            <v>183.91225544636686</v>
          </cell>
          <cell r="AF60">
            <v>179.11638583979214</v>
          </cell>
          <cell r="AG60">
            <v>173.53025952222285</v>
          </cell>
          <cell r="AJ60">
            <v>1079.0611924785696</v>
          </cell>
          <cell r="AK60">
            <v>1076.0795450481596</v>
          </cell>
          <cell r="AL60">
            <v>1066.8783232445976</v>
          </cell>
          <cell r="AM60">
            <v>1055.4248810089125</v>
          </cell>
          <cell r="AN60">
            <v>1039.8582727814623</v>
          </cell>
          <cell r="AQ60">
            <v>0.15067279561158428</v>
          </cell>
          <cell r="AR60">
            <v>0.84932720438841569</v>
          </cell>
        </row>
        <row r="61">
          <cell r="AC61">
            <v>195.50123877832036</v>
          </cell>
          <cell r="AD61">
            <v>193.23228945857372</v>
          </cell>
          <cell r="AE61">
            <v>188.58961760784553</v>
          </cell>
          <cell r="AF61">
            <v>182.70603769689188</v>
          </cell>
          <cell r="AG61">
            <v>176.80611180899365</v>
          </cell>
          <cell r="AJ61">
            <v>1097.2758006560859</v>
          </cell>
          <cell r="AK61">
            <v>1099.3421605391441</v>
          </cell>
          <cell r="AL61">
            <v>1088.9082999315385</v>
          </cell>
          <cell r="AM61">
            <v>1071.3591042846774</v>
          </cell>
          <cell r="AN61">
            <v>1054.1367940788496</v>
          </cell>
          <cell r="AQ61">
            <v>0.15122579750012632</v>
          </cell>
          <cell r="AR61">
            <v>0.84877420249987368</v>
          </cell>
        </row>
        <row r="62">
          <cell r="AC62">
            <v>199.67730643406372</v>
          </cell>
          <cell r="AD62">
            <v>197.86373207327674</v>
          </cell>
          <cell r="AE62">
            <v>193.32478551532384</v>
          </cell>
          <cell r="AF62">
            <v>186.71961647325335</v>
          </cell>
          <cell r="AG62">
            <v>180.14008388522083</v>
          </cell>
          <cell r="AJ62">
            <v>1116.020625256429</v>
          </cell>
          <cell r="AK62">
            <v>1120.7851798783827</v>
          </cell>
          <cell r="AL62">
            <v>1111.1814772609637</v>
          </cell>
          <cell r="AM62">
            <v>1089.7292419608166</v>
          </cell>
          <cell r="AN62">
            <v>1068.732640626894</v>
          </cell>
          <cell r="AQ62">
            <v>0.15176531149327382</v>
          </cell>
          <cell r="AR62">
            <v>0.84823468850672623</v>
          </cell>
        </row>
        <row r="63">
          <cell r="AC63">
            <v>203.92979685287477</v>
          </cell>
          <cell r="AD63">
            <v>201.96241290155282</v>
          </cell>
          <cell r="AE63">
            <v>198.23956512138997</v>
          </cell>
          <cell r="AF63">
            <v>191.20377292753128</v>
          </cell>
          <cell r="AG63">
            <v>183.63486858766638</v>
          </cell>
          <cell r="AJ63">
            <v>1135.1427154748249</v>
          </cell>
          <cell r="AK63">
            <v>1139.1487246579068</v>
          </cell>
          <cell r="AL63">
            <v>1134.3945917491706</v>
          </cell>
          <cell r="AM63">
            <v>1110.7654830443482</v>
          </cell>
          <cell r="AN63">
            <v>1084.2321729391576</v>
          </cell>
          <cell r="AQ63">
            <v>0.15229182510690564</v>
          </cell>
          <cell r="AR63">
            <v>0.84770817489309447</v>
          </cell>
        </row>
        <row r="64">
          <cell r="AC64">
            <v>208.21404890765854</v>
          </cell>
          <cell r="AD64">
            <v>206.14682827159834</v>
          </cell>
          <cell r="AE64">
            <v>203.23818005096419</v>
          </cell>
          <cell r="AF64">
            <v>195.82031401640683</v>
          </cell>
          <cell r="AG64">
            <v>187.69982769797403</v>
          </cell>
          <cell r="AJ64">
            <v>1154.3953740509564</v>
          </cell>
          <cell r="AK64">
            <v>1157.9445174499685</v>
          </cell>
          <cell r="AL64">
            <v>1157.9755621444685</v>
          </cell>
          <cell r="AM64">
            <v>1132.4663140840078</v>
          </cell>
          <cell r="AN64">
            <v>1103.0245628182524</v>
          </cell>
          <cell r="AQ64">
            <v>0.15280537870901131</v>
          </cell>
          <cell r="AR64">
            <v>0.84719462129098877</v>
          </cell>
        </row>
        <row r="65">
          <cell r="AC65">
            <v>212.6199769077233</v>
          </cell>
          <cell r="AD65">
            <v>210.42982938145093</v>
          </cell>
          <cell r="AE65">
            <v>207.82832253762786</v>
          </cell>
          <cell r="AF65">
            <v>200.58592883697867</v>
          </cell>
          <cell r="AG65">
            <v>191.85558163444384</v>
          </cell>
          <cell r="AJ65">
            <v>1174.2732178899732</v>
          </cell>
          <cell r="AK65">
            <v>1177.2437344893185</v>
          </cell>
          <cell r="AL65">
            <v>1179.1445725379594</v>
          </cell>
          <cell r="AM65">
            <v>1154.9413065053579</v>
          </cell>
          <cell r="AN65">
            <v>1122.2820901431783</v>
          </cell>
          <cell r="AQ65">
            <v>0.15330666968824355</v>
          </cell>
          <cell r="AR65">
            <v>0.84669333031175642</v>
          </cell>
        </row>
        <row r="66">
          <cell r="AC66">
            <v>216.31643676995191</v>
          </cell>
          <cell r="AD66">
            <v>214.73685933961977</v>
          </cell>
          <cell r="AE66">
            <v>211.98865369685777</v>
          </cell>
          <cell r="AF66">
            <v>205.48520446078749</v>
          </cell>
          <cell r="AG66">
            <v>195.64440288876855</v>
          </cell>
          <cell r="AJ66">
            <v>1190.1961517455409</v>
          </cell>
          <cell r="AK66">
            <v>1196.6265956843931</v>
          </cell>
          <cell r="AL66">
            <v>1197.8153823102641</v>
          </cell>
          <cell r="AM66">
            <v>1178.0948227216816</v>
          </cell>
          <cell r="AN66">
            <v>1139.3349892205918</v>
          </cell>
          <cell r="AQ66">
            <v>0.15379630337917105</v>
          </cell>
          <cell r="AR66">
            <v>0.84620369662082895</v>
          </cell>
        </row>
        <row r="67">
          <cell r="AC67">
            <v>219.44625525506754</v>
          </cell>
          <cell r="AD67">
            <v>219.18389075327667</v>
          </cell>
          <cell r="AE67">
            <v>216.26347192452508</v>
          </cell>
          <cell r="AF67">
            <v>210.54454633144653</v>
          </cell>
          <cell r="AG67">
            <v>199.18242134314261</v>
          </cell>
          <cell r="AJ67">
            <v>1202.9922990597618</v>
          </cell>
          <cell r="AK67">
            <v>1216.7375491161692</v>
          </cell>
          <cell r="AL67">
            <v>1217.0833581222578</v>
          </cell>
          <cell r="AM67">
            <v>1202.0718769748862</v>
          </cell>
          <cell r="AN67">
            <v>1154.8874745511723</v>
          </cell>
          <cell r="AQ67">
            <v>0.15427468173538927</v>
          </cell>
          <cell r="AR67">
            <v>0.84572531826461061</v>
          </cell>
        </row>
        <row r="68">
          <cell r="AC68">
            <v>222.57191683652047</v>
          </cell>
          <cell r="AD68">
            <v>222.9336274414178</v>
          </cell>
          <cell r="AE68">
            <v>220.60209169634581</v>
          </cell>
          <cell r="AF68">
            <v>215.70725058257236</v>
          </cell>
          <cell r="AG68">
            <v>202.77863985346525</v>
          </cell>
          <cell r="AJ68">
            <v>1215.7683255957272</v>
          </cell>
          <cell r="AK68">
            <v>1232.9393303935265</v>
          </cell>
          <cell r="AL68">
            <v>1236.6588575990741</v>
          </cell>
          <cell r="AM68">
            <v>1226.5427910258709</v>
          </cell>
          <cell r="AN68">
            <v>1170.7440998324655</v>
          </cell>
          <cell r="AQ68">
            <v>0.15474218844085816</v>
          </cell>
          <cell r="AR68">
            <v>0.84525781155914192</v>
          </cell>
        </row>
        <row r="69">
          <cell r="AC69">
            <v>225.69717662510095</v>
          </cell>
          <cell r="AD69">
            <v>226.06999345903938</v>
          </cell>
          <cell r="AE69">
            <v>225.02815657933007</v>
          </cell>
          <cell r="AF69">
            <v>220.77464613722287</v>
          </cell>
          <cell r="AG69">
            <v>206.43330295589396</v>
          </cell>
          <cell r="AJ69">
            <v>1228.5447992372467</v>
          </cell>
          <cell r="AK69">
            <v>1245.6758919900306</v>
          </cell>
          <cell r="AL69">
            <v>1256.6229400389107</v>
          </cell>
          <cell r="AM69">
            <v>1250.2241210495265</v>
          </cell>
          <cell r="AN69">
            <v>1186.7270830902166</v>
          </cell>
          <cell r="AQ69">
            <v>0.15519918993623141</v>
          </cell>
          <cell r="AR69">
            <v>0.8448008100637685</v>
          </cell>
        </row>
        <row r="70">
          <cell r="AC70">
            <v>228.86924388863832</v>
          </cell>
          <cell r="AD70">
            <v>229.24594918188592</v>
          </cell>
          <cell r="AE70">
            <v>229.60228707229319</v>
          </cell>
          <cell r="AF70">
            <v>224.94868586684842</v>
          </cell>
          <cell r="AG70">
            <v>210.31626997660121</v>
          </cell>
          <cell r="AJ70">
            <v>1241.3081029911609</v>
          </cell>
          <cell r="AK70">
            <v>1258.4096154366332</v>
          </cell>
          <cell r="AL70">
            <v>1277.1358589638141</v>
          </cell>
          <cell r="AM70">
            <v>1268.6756854138855</v>
          </cell>
          <cell r="AN70">
            <v>1206.8702017007511</v>
          </cell>
          <cell r="AQ70">
            <v>0.15567458196412445</v>
          </cell>
          <cell r="AR70">
            <v>0.84432541803587557</v>
          </cell>
        </row>
        <row r="71">
          <cell r="AC71">
            <v>243.74815063124504</v>
          </cell>
          <cell r="AD71">
            <v>244.2871549428001</v>
          </cell>
          <cell r="AE71">
            <v>245.34315987001665</v>
          </cell>
          <cell r="AF71">
            <v>241.99379426484117</v>
          </cell>
          <cell r="AG71">
            <v>228.43609114127565</v>
          </cell>
          <cell r="AJ71">
            <v>1317.3210350272686</v>
          </cell>
          <cell r="AK71">
            <v>1336.0389536514006</v>
          </cell>
          <cell r="AL71">
            <v>1359.4675084736705</v>
          </cell>
          <cell r="AM71">
            <v>1360.7096641780711</v>
          </cell>
          <cell r="AN71">
            <v>1309.2527942041318</v>
          </cell>
          <cell r="AQ71">
            <v>0.15614179875597478</v>
          </cell>
          <cell r="AR71">
            <v>0.84385820124402533</v>
          </cell>
        </row>
        <row r="72">
          <cell r="AC72">
            <v>247.0486494783222</v>
          </cell>
          <cell r="AD72">
            <v>247.589147974751</v>
          </cell>
          <cell r="AE72">
            <v>248.6505066897995</v>
          </cell>
          <cell r="AF72">
            <v>246.54700299334206</v>
          </cell>
          <cell r="AG72">
            <v>233.34806606668405</v>
          </cell>
          <cell r="AJ72">
            <v>1330.5407520104754</v>
          </cell>
          <cell r="AK72">
            <v>1349.2321734092673</v>
          </cell>
          <cell r="AL72">
            <v>1372.6441032405094</v>
          </cell>
          <cell r="AM72">
            <v>1385.0288355122791</v>
          </cell>
          <cell r="AN72">
            <v>1335.8202411415321</v>
          </cell>
          <cell r="AQ72">
            <v>0.15659882682095749</v>
          </cell>
          <cell r="AR72">
            <v>0.84340117317904251</v>
          </cell>
        </row>
        <row r="73">
          <cell r="AC73">
            <v>250.34448191179382</v>
          </cell>
          <cell r="AD73">
            <v>250.89475352479556</v>
          </cell>
          <cell r="AE73">
            <v>251.94984978093984</v>
          </cell>
          <cell r="AF73">
            <v>251.12236391325979</v>
          </cell>
          <cell r="AG73">
            <v>238.33691775681388</v>
          </cell>
          <cell r="AJ73">
            <v>1343.7393440513188</v>
          </cell>
          <cell r="AK73">
            <v>1362.4248644868421</v>
          </cell>
          <cell r="AL73">
            <v>1389.706496979672</v>
          </cell>
          <cell r="AM73">
            <v>1409.3413764086001</v>
          </cell>
          <cell r="AN73">
            <v>1362.6493687399357</v>
          </cell>
          <cell r="AQ73">
            <v>0.15704599584688769</v>
          </cell>
          <cell r="AR73">
            <v>0.84295400415311239</v>
          </cell>
        </row>
        <row r="74">
          <cell r="AC74">
            <v>253.68572807883046</v>
          </cell>
          <cell r="AD74">
            <v>254.24506366752485</v>
          </cell>
          <cell r="AE74">
            <v>255.29855883077019</v>
          </cell>
          <cell r="AF74">
            <v>255.8605860822768</v>
          </cell>
          <cell r="AG74">
            <v>243.58973081189893</v>
          </cell>
          <cell r="AJ74">
            <v>1356.9402099679144</v>
          </cell>
          <cell r="AK74">
            <v>1378.3896603513597</v>
          </cell>
          <cell r="AL74">
            <v>1406.9829819996062</v>
          </cell>
          <cell r="AM74">
            <v>1434.3531238988223</v>
          </cell>
          <cell r="AN74">
            <v>1390.7929865489168</v>
          </cell>
          <cell r="AQ74">
            <v>0.15750753920335028</v>
          </cell>
          <cell r="AR74">
            <v>0.84249246079664974</v>
          </cell>
        </row>
        <row r="75">
          <cell r="AC75">
            <v>257.03037739509119</v>
          </cell>
          <cell r="AD75">
            <v>257.59394951460428</v>
          </cell>
          <cell r="AE75">
            <v>258.64895975541924</v>
          </cell>
          <cell r="AF75">
            <v>260.39368635516712</v>
          </cell>
          <cell r="AG75">
            <v>248.93532988189511</v>
          </cell>
          <cell r="AJ75">
            <v>1372.2676506967603</v>
          </cell>
          <cell r="AK75">
            <v>1395.7250026813072</v>
          </cell>
          <cell r="AL75">
            <v>1424.2644875260446</v>
          </cell>
          <cell r="AM75">
            <v>1458.2008963507158</v>
          </cell>
          <cell r="AN75">
            <v>1419.436045242129</v>
          </cell>
          <cell r="AQ75">
            <v>0.15775528661021687</v>
          </cell>
          <cell r="AR75">
            <v>0.84224471338978313</v>
          </cell>
        </row>
        <row r="76">
          <cell r="AC76">
            <v>260.37685476951089</v>
          </cell>
          <cell r="AD76">
            <v>260.93716438159129</v>
          </cell>
          <cell r="AE76">
            <v>262.00027187088313</v>
          </cell>
          <cell r="AF76">
            <v>263.7364165165128</v>
          </cell>
          <cell r="AG76">
            <v>254.38798082788932</v>
          </cell>
          <cell r="AJ76">
            <v>1389.6611731128455</v>
          </cell>
          <cell r="AK76">
            <v>1413.0303714329373</v>
          </cell>
          <cell r="AL76">
            <v>1441.5521568979391</v>
          </cell>
          <cell r="AM76">
            <v>1475.4393141872476</v>
          </cell>
          <cell r="AN76">
            <v>1448.7795434525931</v>
          </cell>
          <cell r="AQ76">
            <v>0.15780051754545085</v>
          </cell>
          <cell r="AR76">
            <v>0.84219948245454923</v>
          </cell>
        </row>
        <row r="77">
          <cell r="AC77">
            <v>263.65293168336422</v>
          </cell>
          <cell r="AD77">
            <v>264.19658581997072</v>
          </cell>
          <cell r="AE77">
            <v>265.2706309202066</v>
          </cell>
          <cell r="AF77">
            <v>266.98800597952231</v>
          </cell>
          <cell r="AG77">
            <v>259.90864290844678</v>
          </cell>
          <cell r="AJ77">
            <v>1407.0064668275099</v>
          </cell>
          <cell r="AK77">
            <v>1430.368512965769</v>
          </cell>
          <cell r="AL77">
            <v>1458.8026448138032</v>
          </cell>
          <cell r="AM77">
            <v>1492.6328724639804</v>
          </cell>
          <cell r="AN77">
            <v>1478.8803239785232</v>
          </cell>
          <cell r="AQ77">
            <v>0.1578136943522831</v>
          </cell>
          <cell r="AR77">
            <v>0.8421863056477169</v>
          </cell>
        </row>
        <row r="78">
          <cell r="AC78">
            <v>266.89627416860935</v>
          </cell>
          <cell r="AD78">
            <v>267.43244428961066</v>
          </cell>
          <cell r="AE78">
            <v>268.51370444022535</v>
          </cell>
          <cell r="AF78">
            <v>270.23302265627973</v>
          </cell>
          <cell r="AG78">
            <v>264.85314179614312</v>
          </cell>
          <cell r="AJ78">
            <v>1424.3740759071404</v>
          </cell>
          <cell r="AK78">
            <v>1447.6356793741336</v>
          </cell>
          <cell r="AL78">
            <v>1476.0263298127052</v>
          </cell>
          <cell r="AM78">
            <v>1509.7907973964416</v>
          </cell>
          <cell r="AN78">
            <v>1505.6831118620091</v>
          </cell>
          <cell r="AQ78">
            <v>0.15780816719021618</v>
          </cell>
          <cell r="AR78">
            <v>0.84219183280978382</v>
          </cell>
        </row>
        <row r="79">
          <cell r="AC79">
            <v>270.1284692146308</v>
          </cell>
          <cell r="AD79">
            <v>270.6681912001294</v>
          </cell>
          <cell r="AE79">
            <v>271.74645653689709</v>
          </cell>
          <cell r="AF79">
            <v>273.46760105354838</v>
          </cell>
          <cell r="AG79">
            <v>269.35917511652804</v>
          </cell>
          <cell r="AJ79">
            <v>1441.6822564634983</v>
          </cell>
          <cell r="AK79">
            <v>1464.9198881387676</v>
          </cell>
          <cell r="AL79">
            <v>1493.2056064450264</v>
          </cell>
          <cell r="AM79">
            <v>1526.9267877202667</v>
          </cell>
          <cell r="AN79">
            <v>1530.0288057360813</v>
          </cell>
          <cell r="AQ79">
            <v>0.15780276707147056</v>
          </cell>
          <cell r="AR79">
            <v>0.84219723292852944</v>
          </cell>
        </row>
        <row r="80">
          <cell r="AC80">
            <v>273.35328821178075</v>
          </cell>
          <cell r="AD80">
            <v>273.88436593280886</v>
          </cell>
          <cell r="AE80">
            <v>274.97335646895237</v>
          </cell>
          <cell r="AF80">
            <v>276.69073653934942</v>
          </cell>
          <cell r="AG80">
            <v>274.00010708824158</v>
          </cell>
          <cell r="AJ80">
            <v>1459.0228833319482</v>
          </cell>
          <cell r="AK80">
            <v>1482.1479270856976</v>
          </cell>
          <cell r="AL80">
            <v>1510.4151086752147</v>
          </cell>
          <cell r="AM80">
            <v>1544.0342597672968</v>
          </cell>
          <cell r="AN80">
            <v>1555.1585148830111</v>
          </cell>
          <cell r="AQ80">
            <v>0.15779095366348422</v>
          </cell>
          <cell r="AR80">
            <v>0.84220904633651572</v>
          </cell>
        </row>
        <row r="81">
          <cell r="AC81">
            <v>276.56711824590462</v>
          </cell>
          <cell r="AD81">
            <v>277.1056858397356</v>
          </cell>
          <cell r="AE81">
            <v>278.18613639892072</v>
          </cell>
          <cell r="AF81">
            <v>279.91070392983869</v>
          </cell>
          <cell r="AG81">
            <v>278.59810006270339</v>
          </cell>
          <cell r="AJ81">
            <v>1476.3047443017902</v>
          </cell>
          <cell r="AK81">
            <v>1499.4039731129194</v>
          </cell>
          <cell r="AL81">
            <v>1527.5475744792323</v>
          </cell>
          <cell r="AM81">
            <v>1561.1250645278519</v>
          </cell>
          <cell r="AN81">
            <v>1580.0332030839461</v>
          </cell>
          <cell r="AQ81">
            <v>0.15777942709624582</v>
          </cell>
          <cell r="AR81">
            <v>0.84222057290375418</v>
          </cell>
        </row>
        <row r="82">
          <cell r="AC82">
            <v>279.76755625929337</v>
          </cell>
          <cell r="AD82">
            <v>280.26196780969724</v>
          </cell>
          <cell r="AE82">
            <v>281.36232255486681</v>
          </cell>
          <cell r="AF82">
            <v>283.03205527071663</v>
          </cell>
          <cell r="AG82">
            <v>283.13547052342972</v>
          </cell>
          <cell r="AJ82">
            <v>1493.607474891536</v>
          </cell>
          <cell r="AK82">
            <v>1516.6029631668375</v>
          </cell>
          <cell r="AL82">
            <v>1544.7129995401483</v>
          </cell>
          <cell r="AM82">
            <v>1578.1966309758191</v>
          </cell>
          <cell r="AN82">
            <v>1605.16662464098</v>
          </cell>
          <cell r="AQ82">
            <v>0.15775995000771981</v>
          </cell>
          <cell r="AR82">
            <v>0.84224004999228019</v>
          </cell>
        </row>
        <row r="83">
          <cell r="AC83">
            <v>282.83767664405775</v>
          </cell>
          <cell r="AD83">
            <v>283.3358472199223</v>
          </cell>
          <cell r="AE83">
            <v>284.42674094837395</v>
          </cell>
          <cell r="AF83">
            <v>286.11368449924265</v>
          </cell>
          <cell r="AG83">
            <v>287.79876583992393</v>
          </cell>
          <cell r="AJ83">
            <v>1510.8631845322498</v>
          </cell>
          <cell r="AK83">
            <v>1533.8160066680095</v>
          </cell>
          <cell r="AL83">
            <v>1561.8038294897669</v>
          </cell>
          <cell r="AM83">
            <v>1595.3112691836066</v>
          </cell>
          <cell r="AN83">
            <v>1631.1968627454471</v>
          </cell>
          <cell r="AQ83">
            <v>0.15768386065142045</v>
          </cell>
          <cell r="AR83">
            <v>0.84231613934857952</v>
          </cell>
        </row>
        <row r="84">
          <cell r="AC84">
            <v>285.90959398001417</v>
          </cell>
          <cell r="AD84">
            <v>286.40065163638207</v>
          </cell>
          <cell r="AE84">
            <v>287.50737112651422</v>
          </cell>
          <cell r="AF84">
            <v>289.18504160070358</v>
          </cell>
          <cell r="AG84">
            <v>291.40784769963545</v>
          </cell>
          <cell r="AJ84">
            <v>1528.1277376176345</v>
          </cell>
          <cell r="AK84">
            <v>1550.9793892664059</v>
          </cell>
          <cell r="AL84">
            <v>1578.98341692693</v>
          </cell>
          <cell r="AM84">
            <v>1612.368706299935</v>
          </cell>
          <cell r="AN84">
            <v>1651.2494988383471</v>
          </cell>
          <cell r="AQ84">
            <v>0.15760954253803008</v>
          </cell>
          <cell r="AR84">
            <v>0.84239045746196994</v>
          </cell>
        </row>
        <row r="85">
          <cell r="AC85">
            <v>288.97513358419087</v>
          </cell>
          <cell r="AD85">
            <v>289.47445654185793</v>
          </cell>
          <cell r="AE85">
            <v>290.57646097020586</v>
          </cell>
          <cell r="AF85">
            <v>292.26011204637041</v>
          </cell>
          <cell r="AG85">
            <v>294.47688686579966</v>
          </cell>
          <cell r="AJ85">
            <v>1545.3574592374416</v>
          </cell>
          <cell r="AK85">
            <v>1568.1909964922254</v>
          </cell>
          <cell r="AL85">
            <v>1596.0993758141162</v>
          </cell>
          <cell r="AM85">
            <v>1629.4469206472693</v>
          </cell>
          <cell r="AN85">
            <v>1668.2417716207437</v>
          </cell>
          <cell r="AQ85">
            <v>0.1575369345314197</v>
          </cell>
          <cell r="AR85">
            <v>0.8424630654685803</v>
          </cell>
        </row>
        <row r="86">
          <cell r="AC86">
            <v>292.04013539951313</v>
          </cell>
          <cell r="AD86">
            <v>292.53805634924981</v>
          </cell>
          <cell r="AE86">
            <v>293.64379640088185</v>
          </cell>
          <cell r="AF86">
            <v>295.31675445511092</v>
          </cell>
          <cell r="AG86">
            <v>297.54678342467338</v>
          </cell>
          <cell r="AJ86">
            <v>1562.5835655103167</v>
          </cell>
          <cell r="AK86">
            <v>1585.3468169452542</v>
          </cell>
          <cell r="AL86">
            <v>1613.2054450168839</v>
          </cell>
          <cell r="AM86">
            <v>1646.4224667307767</v>
          </cell>
          <cell r="AN86">
            <v>1685.2393950634212</v>
          </cell>
          <cell r="AQ86">
            <v>0.15746597827701969</v>
          </cell>
          <cell r="AR86">
            <v>0.84253402172298031</v>
          </cell>
        </row>
        <row r="87">
          <cell r="AC87">
            <v>295.10112159780272</v>
          </cell>
          <cell r="AD87">
            <v>295.59779354096634</v>
          </cell>
          <cell r="AE87">
            <v>296.69751216091362</v>
          </cell>
          <cell r="AF87">
            <v>298.38207222880078</v>
          </cell>
          <cell r="AG87">
            <v>300.59991486712391</v>
          </cell>
          <cell r="AJ87">
            <v>1579.7874577277903</v>
          </cell>
          <cell r="AK87">
            <v>1602.4811925940373</v>
          </cell>
          <cell r="AL87">
            <v>1630.2364332350548</v>
          </cell>
          <cell r="AM87">
            <v>1663.4464528268509</v>
          </cell>
          <cell r="AN87">
            <v>1702.1425625998504</v>
          </cell>
          <cell r="AQ87">
            <v>0.15739661804540517</v>
          </cell>
          <cell r="AR87">
            <v>0.84260338195459472</v>
          </cell>
        </row>
        <row r="88">
          <cell r="AC88">
            <v>298.15916256464754</v>
          </cell>
          <cell r="AD88">
            <v>298.28760587187827</v>
          </cell>
          <cell r="AE88">
            <v>299.758206548808</v>
          </cell>
          <cell r="AF88">
            <v>300.59288604021441</v>
          </cell>
          <cell r="AG88">
            <v>302.5622512213227</v>
          </cell>
          <cell r="AJ88">
            <v>1596.9748590098777</v>
          </cell>
          <cell r="AK88">
            <v>1619.5936905348669</v>
          </cell>
          <cell r="AL88">
            <v>1647.3055109220727</v>
          </cell>
          <cell r="AM88">
            <v>1680.4015656978033</v>
          </cell>
          <cell r="AN88">
            <v>1718.9924015982738</v>
          </cell>
          <cell r="AQ88">
            <v>0.15732880058631915</v>
          </cell>
          <cell r="AR88">
            <v>0.84267119941368085</v>
          </cell>
        </row>
        <row r="89">
          <cell r="AC89">
            <v>298.44964764178224</v>
          </cell>
          <cell r="AD89">
            <v>298.15209548430488</v>
          </cell>
          <cell r="AE89">
            <v>299.7671998411243</v>
          </cell>
          <cell r="AF89">
            <v>300.42915185409913</v>
          </cell>
          <cell r="AG89">
            <v>302.28030478346938</v>
          </cell>
          <cell r="AJ89">
            <v>1614.1530759892705</v>
          </cell>
          <cell r="AK89">
            <v>1636.7123741240298</v>
          </cell>
          <cell r="AL89">
            <v>1664.3410054151989</v>
          </cell>
          <cell r="AM89">
            <v>1697.3846480859434</v>
          </cell>
          <cell r="AN89">
            <v>1735.3781899538571</v>
          </cell>
          <cell r="AQ89">
            <v>0.15604372196813526</v>
          </cell>
          <cell r="AR89">
            <v>0.84395627803186468</v>
          </cell>
        </row>
        <row r="90">
          <cell r="AC90">
            <v>298.31588569771611</v>
          </cell>
          <cell r="AD90">
            <v>298.01681431377153</v>
          </cell>
          <cell r="AE90">
            <v>299.61766862820554</v>
          </cell>
          <cell r="AF90">
            <v>300.21155442007296</v>
          </cell>
          <cell r="AG90">
            <v>301.93263249255841</v>
          </cell>
          <cell r="AJ90">
            <v>1631.3015245014667</v>
          </cell>
          <cell r="AK90">
            <v>1653.8160999998613</v>
          </cell>
          <cell r="AL90">
            <v>1681.3602686738589</v>
          </cell>
          <cell r="AM90">
            <v>1714.0406920461828</v>
          </cell>
          <cell r="AN90">
            <v>1751.3491825944468</v>
          </cell>
          <cell r="AQ90">
            <v>0.15459846294966978</v>
          </cell>
          <cell r="AR90">
            <v>0.84540153705033028</v>
          </cell>
        </row>
        <row r="91">
          <cell r="AC91">
            <v>298.18579041400363</v>
          </cell>
          <cell r="AD91">
            <v>297.87489027973595</v>
          </cell>
          <cell r="AE91">
            <v>299.44048306849299</v>
          </cell>
          <cell r="AF91">
            <v>299.93839837237522</v>
          </cell>
          <cell r="AG91">
            <v>301.76805210719448</v>
          </cell>
          <cell r="AJ91">
            <v>1648.4542161669792</v>
          </cell>
          <cell r="AK91">
            <v>1670.8663618552951</v>
          </cell>
          <cell r="AL91">
            <v>1698.2048805382888</v>
          </cell>
          <cell r="AM91">
            <v>1730.3502900909764</v>
          </cell>
          <cell r="AN91">
            <v>1768.351710750158</v>
          </cell>
          <cell r="AQ91">
            <v>0.15317972989660669</v>
          </cell>
          <cell r="AR91">
            <v>0.84682027010339334</v>
          </cell>
        </row>
        <row r="92">
          <cell r="AC92">
            <v>311.5714013144505</v>
          </cell>
          <cell r="AD92">
            <v>311.36317690472561</v>
          </cell>
          <cell r="AE92">
            <v>313.19188063023563</v>
          </cell>
          <cell r="AF92">
            <v>314.06551846528572</v>
          </cell>
          <cell r="AG92">
            <v>316.9542801076492</v>
          </cell>
          <cell r="AJ92">
            <v>1741.1196298811044</v>
          </cell>
          <cell r="AK92">
            <v>1765.1716449901007</v>
          </cell>
          <cell r="AL92">
            <v>1794.8507834454224</v>
          </cell>
          <cell r="AM92">
            <v>1830.5607188702675</v>
          </cell>
          <cell r="AN92">
            <v>1871.1000000000001</v>
          </cell>
          <cell r="AQ92">
            <v>0.15178679917209997</v>
          </cell>
          <cell r="AR92">
            <v>0.84821320082790008</v>
          </cell>
        </row>
        <row r="93">
          <cell r="AC93">
            <v>311.39223581359659</v>
          </cell>
          <cell r="AD93">
            <v>311.10017236091875</v>
          </cell>
          <cell r="AE93">
            <v>312.85003661620101</v>
          </cell>
          <cell r="AF93">
            <v>314.06551846528572</v>
          </cell>
          <cell r="AG93">
            <v>316.9542801076492</v>
          </cell>
          <cell r="AJ93">
            <v>1758.7737089499662</v>
          </cell>
          <cell r="AK93">
            <v>1782.3104616976327</v>
          </cell>
          <cell r="AL93">
            <v>1811.5295167890677</v>
          </cell>
          <cell r="AM93">
            <v>1849.271524781768</v>
          </cell>
          <cell r="AN93">
            <v>1871.1000000000001</v>
          </cell>
          <cell r="AQ93">
            <v>0.15041897322350223</v>
          </cell>
          <cell r="AR93">
            <v>0.84958102677649772</v>
          </cell>
        </row>
        <row r="94">
          <cell r="AC94">
            <v>311.14978772023358</v>
          </cell>
          <cell r="AD94">
            <v>310.80454981612496</v>
          </cell>
          <cell r="AE94">
            <v>312.75481102072473</v>
          </cell>
          <cell r="AF94">
            <v>314.06551846528572</v>
          </cell>
          <cell r="AG94">
            <v>316.9542801076492</v>
          </cell>
          <cell r="AJ94">
            <v>1776.0451031926298</v>
          </cell>
          <cell r="AK94">
            <v>1799.2289553680107</v>
          </cell>
          <cell r="AL94">
            <v>1829.6102334600619</v>
          </cell>
          <cell r="AM94">
            <v>1852.6200000000001</v>
          </cell>
          <cell r="AN94">
            <v>1871.1000000000001</v>
          </cell>
          <cell r="AQ94">
            <v>0.14907557941757321</v>
          </cell>
          <cell r="AR94">
            <v>0.8509244205824269</v>
          </cell>
        </row>
        <row r="95">
          <cell r="AC95">
            <v>310.92231208001778</v>
          </cell>
          <cell r="AD95">
            <v>310.63726427266198</v>
          </cell>
          <cell r="AE95">
            <v>312.75481102072473</v>
          </cell>
          <cell r="AF95">
            <v>314.06551846528572</v>
          </cell>
          <cell r="AG95">
            <v>316.9542801076492</v>
          </cell>
          <cell r="AJ95">
            <v>1793.3738074996027</v>
          </cell>
          <cell r="AK95">
            <v>1816.8626636083211</v>
          </cell>
          <cell r="AL95">
            <v>1838.76</v>
          </cell>
          <cell r="AM95">
            <v>1852.6200000000001</v>
          </cell>
          <cell r="AN95">
            <v>1871.1000000000001</v>
          </cell>
          <cell r="AQ95">
            <v>0.14775596893755208</v>
          </cell>
          <cell r="AR95">
            <v>0.85224403106244784</v>
          </cell>
        </row>
        <row r="96">
          <cell r="AC96">
            <v>310.67850972546097</v>
          </cell>
          <cell r="AD96">
            <v>310.63726427266198</v>
          </cell>
          <cell r="AE96">
            <v>312.75481102072473</v>
          </cell>
          <cell r="AF96">
            <v>314.06551846528572</v>
          </cell>
          <cell r="AG96">
            <v>316.9542801076492</v>
          </cell>
          <cell r="AJ96">
            <v>1810.5801067553268</v>
          </cell>
          <cell r="AK96">
            <v>1829.52</v>
          </cell>
          <cell r="AL96">
            <v>1838.76</v>
          </cell>
          <cell r="AM96">
            <v>1852.6200000000001</v>
          </cell>
          <cell r="AN96">
            <v>1871.1000000000001</v>
          </cell>
          <cell r="AQ96">
            <v>0.1464595157382946</v>
          </cell>
          <cell r="AR96">
            <v>0.85354048426170548</v>
          </cell>
        </row>
        <row r="97">
          <cell r="AC97">
            <v>310.67175353638828</v>
          </cell>
          <cell r="AD97">
            <v>310.63726427266198</v>
          </cell>
          <cell r="AE97">
            <v>312.75481102072473</v>
          </cell>
          <cell r="AF97">
            <v>314.06551846528572</v>
          </cell>
          <cell r="AG97">
            <v>316.9542801076492</v>
          </cell>
          <cell r="AJ97">
            <v>1824.9</v>
          </cell>
          <cell r="AK97">
            <v>1829.52</v>
          </cell>
          <cell r="AL97">
            <v>1838.76</v>
          </cell>
          <cell r="AM97">
            <v>1852.6200000000001</v>
          </cell>
          <cell r="AN97">
            <v>1871.1000000000001</v>
          </cell>
          <cell r="AQ97">
            <v>0.14547474371766395</v>
          </cell>
          <cell r="AR97">
            <v>0.85452525628233611</v>
          </cell>
        </row>
        <row r="98">
          <cell r="AC98">
            <v>310.67175353638828</v>
          </cell>
          <cell r="AD98">
            <v>310.63726427266198</v>
          </cell>
          <cell r="AE98">
            <v>312.75481102072473</v>
          </cell>
          <cell r="AF98">
            <v>314.06551846528572</v>
          </cell>
          <cell r="AG98">
            <v>316.9542801076492</v>
          </cell>
          <cell r="AJ98">
            <v>1824.9</v>
          </cell>
          <cell r="AK98">
            <v>1829.52</v>
          </cell>
          <cell r="AL98">
            <v>1838.76</v>
          </cell>
          <cell r="AM98">
            <v>1852.6200000000001</v>
          </cell>
          <cell r="AN98">
            <v>1871.1000000000001</v>
          </cell>
          <cell r="AQ98">
            <v>0.14547474371766395</v>
          </cell>
          <cell r="AR98">
            <v>0.85452525628233611</v>
          </cell>
        </row>
        <row r="99">
          <cell r="AC99">
            <v>310.67175353638828</v>
          </cell>
          <cell r="AD99">
            <v>310.63726427266198</v>
          </cell>
          <cell r="AE99">
            <v>312.75481102072473</v>
          </cell>
          <cell r="AF99">
            <v>314.06551846528572</v>
          </cell>
          <cell r="AG99">
            <v>316.9542801076492</v>
          </cell>
          <cell r="AJ99">
            <v>1824.9</v>
          </cell>
          <cell r="AK99">
            <v>1829.52</v>
          </cell>
          <cell r="AL99">
            <v>1838.76</v>
          </cell>
          <cell r="AM99">
            <v>1852.6200000000001</v>
          </cell>
          <cell r="AN99">
            <v>1871.1000000000001</v>
          </cell>
          <cell r="AQ99">
            <v>0.14547474371766395</v>
          </cell>
          <cell r="AR99">
            <v>0.85452525628233611</v>
          </cell>
        </row>
        <row r="100">
          <cell r="AC100">
            <v>310.67175353638828</v>
          </cell>
          <cell r="AD100">
            <v>310.63726427266198</v>
          </cell>
          <cell r="AE100">
            <v>312.75481102072473</v>
          </cell>
          <cell r="AF100">
            <v>314.06551846528572</v>
          </cell>
          <cell r="AG100">
            <v>316.9542801076492</v>
          </cell>
          <cell r="AJ100">
            <v>1824.9</v>
          </cell>
          <cell r="AK100">
            <v>1829.52</v>
          </cell>
          <cell r="AL100">
            <v>1838.76</v>
          </cell>
          <cell r="AM100">
            <v>1852.6200000000001</v>
          </cell>
          <cell r="AN100">
            <v>1871.1000000000001</v>
          </cell>
          <cell r="AQ100">
            <v>0.14547474371766395</v>
          </cell>
          <cell r="AR100">
            <v>0.85452525628233611</v>
          </cell>
        </row>
        <row r="101">
          <cell r="AC101">
            <v>310.67175353638828</v>
          </cell>
          <cell r="AD101">
            <v>310.63726427266198</v>
          </cell>
          <cell r="AE101">
            <v>312.75481102072473</v>
          </cell>
          <cell r="AF101">
            <v>314.06551846528572</v>
          </cell>
          <cell r="AG101">
            <v>316.9542801076492</v>
          </cell>
          <cell r="AJ101">
            <v>1824.9</v>
          </cell>
          <cell r="AK101">
            <v>1829.52</v>
          </cell>
          <cell r="AL101">
            <v>1838.76</v>
          </cell>
          <cell r="AM101">
            <v>1852.6200000000001</v>
          </cell>
          <cell r="AN101">
            <v>1871.1000000000001</v>
          </cell>
          <cell r="AQ101">
            <v>0.14547474371766395</v>
          </cell>
          <cell r="AR101">
            <v>0.85452525628233611</v>
          </cell>
        </row>
        <row r="102">
          <cell r="AC102">
            <v>310.67175353638828</v>
          </cell>
          <cell r="AD102">
            <v>310.63726427266198</v>
          </cell>
          <cell r="AE102">
            <v>312.75481102072473</v>
          </cell>
          <cell r="AF102">
            <v>314.06551846528572</v>
          </cell>
          <cell r="AG102">
            <v>316.9542801076492</v>
          </cell>
          <cell r="AJ102">
            <v>1824.9</v>
          </cell>
          <cell r="AK102">
            <v>1829.52</v>
          </cell>
          <cell r="AL102">
            <v>1838.76</v>
          </cell>
          <cell r="AM102">
            <v>1852.6200000000001</v>
          </cell>
          <cell r="AN102">
            <v>1871.1000000000001</v>
          </cell>
          <cell r="AQ102">
            <v>0.14547474371766395</v>
          </cell>
          <cell r="AR102">
            <v>0.85452525628233611</v>
          </cell>
        </row>
        <row r="103">
          <cell r="AC103">
            <v>310.67175353638828</v>
          </cell>
          <cell r="AD103">
            <v>310.63726427266198</v>
          </cell>
          <cell r="AE103">
            <v>312.75481102072473</v>
          </cell>
          <cell r="AF103">
            <v>314.06551846528572</v>
          </cell>
          <cell r="AG103">
            <v>316.9542801076492</v>
          </cell>
          <cell r="AJ103">
            <v>1824.9</v>
          </cell>
          <cell r="AK103">
            <v>1829.52</v>
          </cell>
          <cell r="AL103">
            <v>1838.76</v>
          </cell>
          <cell r="AM103">
            <v>1852.6200000000001</v>
          </cell>
          <cell r="AN103">
            <v>1871.1000000000001</v>
          </cell>
          <cell r="AQ103">
            <v>0.14547474371766395</v>
          </cell>
          <cell r="AR103">
            <v>0.85452525628233611</v>
          </cell>
        </row>
        <row r="104">
          <cell r="AC104">
            <v>310.67175353638828</v>
          </cell>
          <cell r="AD104">
            <v>310.63726427266198</v>
          </cell>
          <cell r="AE104">
            <v>312.75481102072473</v>
          </cell>
          <cell r="AF104">
            <v>314.06551846528572</v>
          </cell>
          <cell r="AG104">
            <v>316.9542801076492</v>
          </cell>
          <cell r="AJ104">
            <v>1824.9</v>
          </cell>
          <cell r="AK104">
            <v>1829.52</v>
          </cell>
          <cell r="AL104">
            <v>1838.76</v>
          </cell>
          <cell r="AM104">
            <v>1852.6200000000001</v>
          </cell>
          <cell r="AN104">
            <v>1871.1000000000001</v>
          </cell>
          <cell r="AQ104">
            <v>0.14547474371766395</v>
          </cell>
          <cell r="AR104">
            <v>0.85452525628233611</v>
          </cell>
        </row>
      </sheetData>
      <sheetData sheetId="12">
        <row r="4">
          <cell r="D4">
            <v>1249.1935266914652</v>
          </cell>
          <cell r="E4">
            <v>1256.4030344854348</v>
          </cell>
          <cell r="F4">
            <v>1264.2533874166461</v>
          </cell>
          <cell r="G4">
            <v>1272.7882794717291</v>
          </cell>
          <cell r="H4">
            <v>1281.8766286907937</v>
          </cell>
        </row>
        <row r="5">
          <cell r="D5">
            <v>1418.8419488561699</v>
          </cell>
          <cell r="E5">
            <v>1430.067141301593</v>
          </cell>
          <cell r="F5">
            <v>1440.9032272336713</v>
          </cell>
          <cell r="G5">
            <v>1455.9075023815944</v>
          </cell>
          <cell r="H5">
            <v>1470.8776749654153</v>
          </cell>
        </row>
        <row r="6">
          <cell r="D6">
            <v>1553.8747529174316</v>
          </cell>
          <cell r="E6">
            <v>1568.8848630060143</v>
          </cell>
          <cell r="F6">
            <v>1583.7527718926308</v>
          </cell>
          <cell r="G6">
            <v>1605.3982079286131</v>
          </cell>
          <cell r="H6">
            <v>1625.3672601748178</v>
          </cell>
        </row>
        <row r="7">
          <cell r="D7">
            <v>1670.3608952873747</v>
          </cell>
          <cell r="E7">
            <v>1688.1131913936119</v>
          </cell>
          <cell r="F7">
            <v>1705.3730782166685</v>
          </cell>
          <cell r="G7">
            <v>1731.6442908689291</v>
          </cell>
          <cell r="H7">
            <v>1756.5440388880138</v>
          </cell>
        </row>
        <row r="8">
          <cell r="D8">
            <v>1773.6903721970216</v>
          </cell>
          <cell r="E8">
            <v>1794.087292315779</v>
          </cell>
          <cell r="F8">
            <v>1811.4994928361634</v>
          </cell>
          <cell r="G8">
            <v>1840.3283314489927</v>
          </cell>
          <cell r="H8">
            <v>1866.5134272468667</v>
          </cell>
        </row>
        <row r="9">
          <cell r="D9">
            <v>1867.310354464177</v>
          </cell>
          <cell r="E9">
            <v>1890.539935329901</v>
          </cell>
          <cell r="F9">
            <v>1910.1858368510848</v>
          </cell>
          <cell r="G9">
            <v>1941.7610659195982</v>
          </cell>
          <cell r="H9">
            <v>1970.860537727905</v>
          </cell>
        </row>
        <row r="10">
          <cell r="D10">
            <v>1956.5942072734199</v>
          </cell>
          <cell r="E10">
            <v>1980.6983194779477</v>
          </cell>
          <cell r="F10">
            <v>2002.1929321532725</v>
          </cell>
          <cell r="G10">
            <v>2039.3615978364692</v>
          </cell>
          <cell r="H10">
            <v>2070.0202818206913</v>
          </cell>
        </row>
        <row r="11">
          <cell r="D11">
            <v>2042.8089350706482</v>
          </cell>
          <cell r="E11">
            <v>2068.6957374632739</v>
          </cell>
          <cell r="F11">
            <v>2090.2569960802962</v>
          </cell>
          <cell r="G11">
            <v>2131.4568510209706</v>
          </cell>
          <cell r="H11">
            <v>2164.7938455804324</v>
          </cell>
        </row>
        <row r="12">
          <cell r="D12">
            <v>2131.7474405437429</v>
          </cell>
          <cell r="E12">
            <v>2161.6487760436739</v>
          </cell>
          <cell r="F12">
            <v>2184.4009959401383</v>
          </cell>
          <cell r="G12">
            <v>2229.6820642502544</v>
          </cell>
          <cell r="H12">
            <v>2267.0916745294362</v>
          </cell>
        </row>
        <row r="13">
          <cell r="D13">
            <v>2219.6493250964013</v>
          </cell>
          <cell r="E13">
            <v>2250.7260419981094</v>
          </cell>
          <cell r="F13">
            <v>2277.5238510918989</v>
          </cell>
          <cell r="G13">
            <v>2325.7086873291846</v>
          </cell>
          <cell r="H13">
            <v>2366.3540448486156</v>
          </cell>
        </row>
        <row r="14">
          <cell r="D14">
            <v>2304.7729331634296</v>
          </cell>
          <cell r="E14">
            <v>2336.8098330256125</v>
          </cell>
          <cell r="F14">
            <v>2374.4330976574001</v>
          </cell>
          <cell r="G14">
            <v>2416.9974059992542</v>
          </cell>
          <cell r="H14">
            <v>2464.7253897167893</v>
          </cell>
        </row>
        <row r="15">
          <cell r="D15">
            <v>2384.2132297048984</v>
          </cell>
          <cell r="E15">
            <v>2419.7943579612602</v>
          </cell>
          <cell r="F15">
            <v>2459.5232951964472</v>
          </cell>
          <cell r="G15">
            <v>2506.223932139796</v>
          </cell>
          <cell r="H15">
            <v>2556.5591764569513</v>
          </cell>
        </row>
        <row r="16">
          <cell r="D16">
            <v>2464.3190924164546</v>
          </cell>
          <cell r="E16">
            <v>2501.570411481659</v>
          </cell>
          <cell r="F16">
            <v>2545.537901279793</v>
          </cell>
          <cell r="G16">
            <v>2592.9987921274378</v>
          </cell>
          <cell r="H16">
            <v>2648.1817088938906</v>
          </cell>
        </row>
        <row r="17">
          <cell r="D17">
            <v>2540.9487920387801</v>
          </cell>
          <cell r="E17">
            <v>2580.095688557115</v>
          </cell>
          <cell r="F17">
            <v>2622.5291242595772</v>
          </cell>
          <cell r="G17">
            <v>2673.4528001908789</v>
          </cell>
          <cell r="H17">
            <v>2724.815402260052</v>
          </cell>
        </row>
        <row r="18">
          <cell r="D18">
            <v>2616.6658834916134</v>
          </cell>
          <cell r="E18">
            <v>2656.0415593263824</v>
          </cell>
          <cell r="F18">
            <v>2702.4897159472612</v>
          </cell>
          <cell r="G18">
            <v>2752.0787661421978</v>
          </cell>
          <cell r="H18">
            <v>2808.6655799493046</v>
          </cell>
        </row>
        <row r="19">
          <cell r="D19">
            <v>2691.4845624513546</v>
          </cell>
          <cell r="E19">
            <v>2732.3953663630509</v>
          </cell>
          <cell r="F19">
            <v>2778.3269964511292</v>
          </cell>
          <cell r="G19">
            <v>2832.3055450854918</v>
          </cell>
          <cell r="H19">
            <v>2893.6396297114957</v>
          </cell>
        </row>
        <row r="20">
          <cell r="D20">
            <v>2763.9606019664152</v>
          </cell>
          <cell r="E20">
            <v>2805.0302066190816</v>
          </cell>
          <cell r="F20">
            <v>2851.5846584296787</v>
          </cell>
          <cell r="G20">
            <v>2906.4198848718197</v>
          </cell>
          <cell r="H20">
            <v>2963.8393226762068</v>
          </cell>
        </row>
        <row r="21">
          <cell r="D21">
            <v>2837.1072726902107</v>
          </cell>
          <cell r="E21">
            <v>2879.0260811148701</v>
          </cell>
          <cell r="F21">
            <v>2928.9090226438066</v>
          </cell>
          <cell r="G21">
            <v>2984.0049562343138</v>
          </cell>
          <cell r="H21">
            <v>3042.8688718553117</v>
          </cell>
        </row>
        <row r="22">
          <cell r="D22">
            <v>2907.2441911687642</v>
          </cell>
          <cell r="E22">
            <v>2952.4360525554048</v>
          </cell>
          <cell r="F22">
            <v>3001.5787914321945</v>
          </cell>
          <cell r="G22">
            <v>3058.1687348051519</v>
          </cell>
          <cell r="H22">
            <v>3117.2191841608897</v>
          </cell>
        </row>
        <row r="23">
          <cell r="D23">
            <v>2978.8397947066123</v>
          </cell>
          <cell r="E23">
            <v>3022.0567635394318</v>
          </cell>
          <cell r="F23">
            <v>3072.1544339079664</v>
          </cell>
          <cell r="G23">
            <v>3128.4863983569076</v>
          </cell>
          <cell r="H23">
            <v>3190.4337291338857</v>
          </cell>
        </row>
        <row r="24">
          <cell r="D24">
            <v>3047.3487155583607</v>
          </cell>
          <cell r="E24">
            <v>3092.6194772754434</v>
          </cell>
          <cell r="F24">
            <v>3143.0803528855713</v>
          </cell>
          <cell r="G24">
            <v>3202.4940477843729</v>
          </cell>
          <cell r="H24">
            <v>3264.1473862851608</v>
          </cell>
        </row>
        <row r="25">
          <cell r="D25">
            <v>3117.4992861074707</v>
          </cell>
          <cell r="E25">
            <v>3162.2795653110925</v>
          </cell>
          <cell r="F25">
            <v>3215.6122636792888</v>
          </cell>
          <cell r="G25">
            <v>3273.736238230199</v>
          </cell>
          <cell r="H25">
            <v>3339.3055324260185</v>
          </cell>
        </row>
        <row r="26">
          <cell r="D26">
            <v>3184.9419791058081</v>
          </cell>
          <cell r="E26">
            <v>3231.2694466249868</v>
          </cell>
          <cell r="F26">
            <v>3282.9718771762273</v>
          </cell>
          <cell r="G26">
            <v>3344.0393983271229</v>
          </cell>
          <cell r="H26">
            <v>3405.0868314481486</v>
          </cell>
        </row>
        <row r="27">
          <cell r="D27">
            <v>3253.7411459307195</v>
          </cell>
          <cell r="E27">
            <v>3299.9728534552714</v>
          </cell>
          <cell r="F27">
            <v>3354.3744575465457</v>
          </cell>
          <cell r="G27">
            <v>3413.2690473143757</v>
          </cell>
          <cell r="H27">
            <v>3477.5914438033142</v>
          </cell>
        </row>
        <row r="28">
          <cell r="D28">
            <v>3320.561657309669</v>
          </cell>
          <cell r="E28">
            <v>3368.6727569248687</v>
          </cell>
          <cell r="F28">
            <v>3422.2159685304628</v>
          </cell>
          <cell r="G28">
            <v>3483.9833289691578</v>
          </cell>
          <cell r="H28">
            <v>3544.4273429748305</v>
          </cell>
        </row>
        <row r="29">
          <cell r="D29">
            <v>3388.0926419241737</v>
          </cell>
          <cell r="E29">
            <v>3435.9244188823618</v>
          </cell>
          <cell r="F29">
            <v>3490.6693001307258</v>
          </cell>
          <cell r="G29">
            <v>3549.8356957135043</v>
          </cell>
          <cell r="H29">
            <v>3614.0613536331493</v>
          </cell>
        </row>
        <row r="30">
          <cell r="D30">
            <v>3454.6416839245758</v>
          </cell>
          <cell r="E30">
            <v>3503.0530825071737</v>
          </cell>
          <cell r="F30">
            <v>3557.472326623385</v>
          </cell>
          <cell r="G30">
            <v>3618.1755925323187</v>
          </cell>
          <cell r="H30">
            <v>3680.4873230223789</v>
          </cell>
        </row>
        <row r="31">
          <cell r="D31">
            <v>3520.9789085251496</v>
          </cell>
          <cell r="E31">
            <v>3569.6432625118296</v>
          </cell>
          <cell r="F31">
            <v>3623.3320028260919</v>
          </cell>
          <cell r="G31">
            <v>3683.8424098785335</v>
          </cell>
          <cell r="H31">
            <v>3752.0448156730304</v>
          </cell>
        </row>
        <row r="32">
          <cell r="D32">
            <v>3587.5328404170023</v>
          </cell>
          <cell r="E32">
            <v>3636.151840648989</v>
          </cell>
          <cell r="F32">
            <v>3692.2544796364009</v>
          </cell>
          <cell r="G32">
            <v>3755.4718731192797</v>
          </cell>
          <cell r="H32">
            <v>3821.7361184365332</v>
          </cell>
        </row>
        <row r="33">
          <cell r="D33">
            <v>3652.7432338833255</v>
          </cell>
          <cell r="E33">
            <v>3703.3969730796721</v>
          </cell>
          <cell r="F33">
            <v>3759.0075277664141</v>
          </cell>
          <cell r="G33">
            <v>3821.8316384114387</v>
          </cell>
          <cell r="H33">
            <v>3891.5075841763833</v>
          </cell>
        </row>
        <row r="34">
          <cell r="D34">
            <v>3719.5189537639744</v>
          </cell>
          <cell r="E34">
            <v>3769.0285126353665</v>
          </cell>
          <cell r="F34">
            <v>3826.4669534623122</v>
          </cell>
          <cell r="G34">
            <v>3889.0108012583764</v>
          </cell>
          <cell r="H34">
            <v>3957.6288482572345</v>
          </cell>
        </row>
        <row r="35">
          <cell r="D35">
            <v>3783.6630202092224</v>
          </cell>
          <cell r="E35">
            <v>3836.370132315777</v>
          </cell>
          <cell r="F35">
            <v>3891.5240622314541</v>
          </cell>
          <cell r="G35">
            <v>3955.4131908524987</v>
          </cell>
          <cell r="H35">
            <v>4026.1220107826684</v>
          </cell>
        </row>
        <row r="36">
          <cell r="D36">
            <v>3850.8297311415272</v>
          </cell>
          <cell r="E36">
            <v>3899.0868763053822</v>
          </cell>
          <cell r="F36">
            <v>3957.3520379044335</v>
          </cell>
          <cell r="G36">
            <v>4020.925900972692</v>
          </cell>
          <cell r="H36">
            <v>4090.4062586103628</v>
          </cell>
        </row>
        <row r="37">
          <cell r="D37">
            <v>3913.962430455269</v>
          </cell>
          <cell r="E37">
            <v>3966.2932129146884</v>
          </cell>
          <cell r="F37">
            <v>4022.5526780322962</v>
          </cell>
          <cell r="G37">
            <v>4088.6582215718527</v>
          </cell>
          <cell r="H37">
            <v>4158.7144728338253</v>
          </cell>
        </row>
        <row r="38">
          <cell r="D38">
            <v>3980.1909129472951</v>
          </cell>
          <cell r="E38">
            <v>4030.5941741358338</v>
          </cell>
          <cell r="F38">
            <v>4091.0872039771339</v>
          </cell>
          <cell r="G38">
            <v>4154.191079838205</v>
          </cell>
          <cell r="H38">
            <v>4223.6246235371837</v>
          </cell>
        </row>
        <row r="39">
          <cell r="D39">
            <v>4043.8224722802161</v>
          </cell>
          <cell r="E39">
            <v>4097.4135482075872</v>
          </cell>
          <cell r="F39">
            <v>4154.2715250695746</v>
          </cell>
          <cell r="G39">
            <v>4219.9593475759102</v>
          </cell>
          <cell r="H39">
            <v>4286.631625084754</v>
          </cell>
        </row>
        <row r="40">
          <cell r="D40">
            <v>4109.020743671972</v>
          </cell>
          <cell r="E40">
            <v>4161.1453581089208</v>
          </cell>
          <cell r="F40">
            <v>4220.4599594946012</v>
          </cell>
          <cell r="G40">
            <v>4282.0408035249629</v>
          </cell>
          <cell r="H40">
            <v>4352.0389775920594</v>
          </cell>
        </row>
        <row r="41">
          <cell r="D41">
            <v>4173.3890826430224</v>
          </cell>
          <cell r="E41">
            <v>4225.8552007948474</v>
          </cell>
          <cell r="F41">
            <v>4282.8232260907926</v>
          </cell>
          <cell r="G41">
            <v>4347.2253230365786</v>
          </cell>
          <cell r="H41">
            <v>4415.5588848776533</v>
          </cell>
        </row>
        <row r="42">
          <cell r="D42">
            <v>4237.6063828071456</v>
          </cell>
          <cell r="E42">
            <v>4289.7083305655342</v>
          </cell>
          <cell r="F42">
            <v>4346.6006813599324</v>
          </cell>
          <cell r="G42">
            <v>4409.6883495694838</v>
          </cell>
          <cell r="H42">
            <v>4481.6418470149474</v>
          </cell>
        </row>
        <row r="43">
          <cell r="D43">
            <v>4302.7796402772656</v>
          </cell>
          <cell r="E43">
            <v>4352.671021168183</v>
          </cell>
          <cell r="F43">
            <v>4411.073205722515</v>
          </cell>
          <cell r="G43">
            <v>4476.3833570485103</v>
          </cell>
          <cell r="H43">
            <v>4546.8390277483559</v>
          </cell>
        </row>
        <row r="44">
          <cell r="D44">
            <v>4366.0612527540407</v>
          </cell>
          <cell r="E44">
            <v>4418.5909727083454</v>
          </cell>
          <cell r="F44">
            <v>4476.0585260415355</v>
          </cell>
          <cell r="G44">
            <v>4541.4646355865862</v>
          </cell>
          <cell r="H44">
            <v>4615.3470241147879</v>
          </cell>
        </row>
        <row r="45">
          <cell r="D45">
            <v>4432.088233338909</v>
          </cell>
          <cell r="E45">
            <v>4483.4650375663032</v>
          </cell>
          <cell r="F45">
            <v>4543.3393592464981</v>
          </cell>
          <cell r="G45">
            <v>4608.9161632421728</v>
          </cell>
          <cell r="H45">
            <v>4680.7063914299051</v>
          </cell>
        </row>
        <row r="46">
          <cell r="D46">
            <v>4494.4759493295178</v>
          </cell>
          <cell r="E46">
            <v>4549.9026312380975</v>
          </cell>
          <cell r="F46">
            <v>4607.2743465906497</v>
          </cell>
          <cell r="G46">
            <v>4672.8371965502056</v>
          </cell>
          <cell r="H46">
            <v>4746.4225263024609</v>
          </cell>
        </row>
        <row r="47">
          <cell r="D47">
            <v>4559.9059784657766</v>
          </cell>
          <cell r="E47">
            <v>4612.2429488480666</v>
          </cell>
          <cell r="F47">
            <v>4672.9679451959646</v>
          </cell>
          <cell r="G47">
            <v>4736.553928970714</v>
          </cell>
          <cell r="H47">
            <v>4808.3161594939065</v>
          </cell>
        </row>
        <row r="48">
          <cell r="D48">
            <v>4622.9224478524739</v>
          </cell>
          <cell r="E48">
            <v>4677.6809338257735</v>
          </cell>
          <cell r="F48">
            <v>4735.1960522840582</v>
          </cell>
          <cell r="G48">
            <v>4801.6236887917403</v>
          </cell>
          <cell r="H48">
            <v>4872.7767428124025</v>
          </cell>
        </row>
        <row r="49">
          <cell r="D49">
            <v>4687.4358926933264</v>
          </cell>
          <cell r="E49">
            <v>4740.7110785373725</v>
          </cell>
          <cell r="F49">
            <v>4800.1500340512757</v>
          </cell>
          <cell r="G49">
            <v>4864.1959062513097</v>
          </cell>
          <cell r="H49">
            <v>4934.1319778905254</v>
          </cell>
        </row>
        <row r="50">
          <cell r="D50">
            <v>4751.4575269515653</v>
          </cell>
          <cell r="E50">
            <v>4804.9456349782722</v>
          </cell>
          <cell r="F50">
            <v>4862.8427037480733</v>
          </cell>
          <cell r="G50">
            <v>4929.6355742175874</v>
          </cell>
          <cell r="H50">
            <v>4995.7589077576049</v>
          </cell>
        </row>
        <row r="51">
          <cell r="D51">
            <v>4815.0928982110609</v>
          </cell>
          <cell r="E51">
            <v>4868.6017902912299</v>
          </cell>
          <cell r="F51">
            <v>4927.1956904722538</v>
          </cell>
          <cell r="G51">
            <v>4989.5003378607553</v>
          </cell>
          <cell r="H51">
            <v>5058.4842711724432</v>
          </cell>
        </row>
        <row r="52">
          <cell r="D52">
            <v>4880.1255625879667</v>
          </cell>
          <cell r="E52">
            <v>4932.0606377192671</v>
          </cell>
          <cell r="F52">
            <v>4990.0336585588084</v>
          </cell>
          <cell r="G52">
            <v>5052.0892668144525</v>
          </cell>
          <cell r="H52">
            <v>5121.2459036550872</v>
          </cell>
        </row>
        <row r="53">
          <cell r="D53">
            <v>4942.9187213831892</v>
          </cell>
          <cell r="E53">
            <v>4997.4396490101244</v>
          </cell>
          <cell r="F53">
            <v>5052.2732396398733</v>
          </cell>
          <cell r="G53">
            <v>5115.4400792232045</v>
          </cell>
          <cell r="H53">
            <v>5187.9479362275724</v>
          </cell>
        </row>
        <row r="54">
          <cell r="D54">
            <v>5008.7832933580094</v>
          </cell>
          <cell r="E54">
            <v>5057.8003617690756</v>
          </cell>
          <cell r="F54">
            <v>5116.1058431778374</v>
          </cell>
          <cell r="G54">
            <v>5179.1861136941852</v>
          </cell>
          <cell r="H54">
            <v>5249.1926598102818</v>
          </cell>
        </row>
        <row r="55">
          <cell r="D55">
            <v>5070.9452382022582</v>
          </cell>
          <cell r="E55">
            <v>5123.7003907261933</v>
          </cell>
          <cell r="F55">
            <v>5180.3757225034651</v>
          </cell>
          <cell r="G55">
            <v>5245.4875618998367</v>
          </cell>
          <cell r="H55">
            <v>5314.3039941845373</v>
          </cell>
        </row>
        <row r="56">
          <cell r="D56">
            <v>5135.9430310817388</v>
          </cell>
          <cell r="E56">
            <v>5187.3698557428161</v>
          </cell>
          <cell r="F56">
            <v>5248.3145201793022</v>
          </cell>
          <cell r="G56">
            <v>5308.7424938353615</v>
          </cell>
          <cell r="H56">
            <v>5377.4966559784389</v>
          </cell>
        </row>
        <row r="57">
          <cell r="D57">
            <v>5199.1963103880526</v>
          </cell>
          <cell r="E57">
            <v>5253.2647261636957</v>
          </cell>
          <cell r="F57">
            <v>5309.5273053426445</v>
          </cell>
          <cell r="G57">
            <v>5373.139573989567</v>
          </cell>
          <cell r="H57">
            <v>5438.6702458597865</v>
          </cell>
        </row>
        <row r="58">
          <cell r="D58">
            <v>5263.360901484315</v>
          </cell>
          <cell r="E58">
            <v>5315.946827408321</v>
          </cell>
          <cell r="F58">
            <v>5372.8861415776682</v>
          </cell>
          <cell r="G58">
            <v>5433.6170958710936</v>
          </cell>
          <cell r="H58">
            <v>5501.9323824093135</v>
          </cell>
        </row>
        <row r="59">
          <cell r="D59">
            <v>5327.689290730219</v>
          </cell>
          <cell r="E59">
            <v>5378.6500470373412</v>
          </cell>
          <cell r="F59">
            <v>5435.242680354555</v>
          </cell>
          <cell r="G59">
            <v>5496.9671993596457</v>
          </cell>
          <cell r="H59">
            <v>5565.5098518625491</v>
          </cell>
        </row>
        <row r="60">
          <cell r="D60">
            <v>5391.052169328852</v>
          </cell>
          <cell r="E60">
            <v>5443.6006917064578</v>
          </cell>
          <cell r="F60">
            <v>5498.332188215918</v>
          </cell>
          <cell r="G60">
            <v>5560.8560867691785</v>
          </cell>
          <cell r="H60">
            <v>5632.8038378653764</v>
          </cell>
        </row>
        <row r="61">
          <cell r="D61">
            <v>5456.4362584006394</v>
          </cell>
          <cell r="E61">
            <v>5505.5333392643561</v>
          </cell>
          <cell r="F61">
            <v>5563.2313012164523</v>
          </cell>
          <cell r="G61">
            <v>5627.396776908311</v>
          </cell>
          <cell r="H61">
            <v>5696.5928362136156</v>
          </cell>
        </row>
        <row r="62">
          <cell r="D62">
            <v>5519.0270152469757</v>
          </cell>
          <cell r="E62">
            <v>5571.71226939807</v>
          </cell>
          <cell r="F62">
            <v>5629.0118732830306</v>
          </cell>
          <cell r="G62">
            <v>5693.3346855347099</v>
          </cell>
          <cell r="H62">
            <v>5764.8702736645391</v>
          </cell>
        </row>
        <row r="63">
          <cell r="D63">
            <v>5584.6746581842135</v>
          </cell>
          <cell r="E63">
            <v>5636.2275685369232</v>
          </cell>
          <cell r="F63">
            <v>5696.5833153381827</v>
          </cell>
          <cell r="G63">
            <v>5759.6861105963708</v>
          </cell>
          <cell r="H63">
            <v>5831.7758642742501</v>
          </cell>
        </row>
        <row r="64">
          <cell r="D64">
            <v>5649.948832484999</v>
          </cell>
          <cell r="E64">
            <v>5705.1121278937144</v>
          </cell>
          <cell r="F64">
            <v>5762.3226353203409</v>
          </cell>
          <cell r="G64">
            <v>5827.76487875979</v>
          </cell>
          <cell r="H64">
            <v>5899.9048700813719</v>
          </cell>
        </row>
        <row r="65">
          <cell r="D65">
            <v>5717.9946954767738</v>
          </cell>
          <cell r="E65">
            <v>5770.4595889192997</v>
          </cell>
          <cell r="F65">
            <v>5831.598744426452</v>
          </cell>
          <cell r="G65">
            <v>5895.2604065282285</v>
          </cell>
          <cell r="H65">
            <v>5968.9532424015661</v>
          </cell>
        </row>
        <row r="66">
          <cell r="D66">
            <v>5784.0586819184891</v>
          </cell>
          <cell r="E66">
            <v>5839.1430076047091</v>
          </cell>
          <cell r="F66">
            <v>5897.2329150700543</v>
          </cell>
          <cell r="G66">
            <v>5964.3685709059691</v>
          </cell>
          <cell r="H66">
            <v>6038.3046871454753</v>
          </cell>
        </row>
        <row r="67">
          <cell r="D67">
            <v>5851.6594496836879</v>
          </cell>
          <cell r="E67">
            <v>5905.3752318195029</v>
          </cell>
          <cell r="F67">
            <v>5966.6680815597847</v>
          </cell>
          <cell r="G67">
            <v>6031.9769456836293</v>
          </cell>
          <cell r="H67">
            <v>6104.2673018124933</v>
          </cell>
        </row>
        <row r="68">
          <cell r="D68">
            <v>5918.1858261446177</v>
          </cell>
          <cell r="E68">
            <v>5973.0182618345607</v>
          </cell>
          <cell r="F68">
            <v>6033.4433483033172</v>
          </cell>
          <cell r="G68">
            <v>6100.5747752571242</v>
          </cell>
          <cell r="H68">
            <v>6168.889626402015</v>
          </cell>
        </row>
        <row r="69">
          <cell r="D69">
            <v>5985.3500482504596</v>
          </cell>
          <cell r="E69">
            <v>6039.9957868613874</v>
          </cell>
          <cell r="F69">
            <v>6102.3795989405535</v>
          </cell>
          <cell r="G69">
            <v>6164.2486428831089</v>
          </cell>
          <cell r="H69">
            <v>6235.0881200683125</v>
          </cell>
        </row>
        <row r="70">
          <cell r="D70">
            <v>6052.3420039247139</v>
          </cell>
          <cell r="E70">
            <v>6107.8836653495255</v>
          </cell>
          <cell r="F70">
            <v>6166.6722334610458</v>
          </cell>
          <cell r="G70">
            <v>6230.8845309680837</v>
          </cell>
          <cell r="H70">
            <v>6300.4888716037349</v>
          </cell>
        </row>
        <row r="71">
          <cell r="D71">
            <v>6119.0779383138506</v>
          </cell>
          <cell r="E71">
            <v>6173.8919857187802</v>
          </cell>
          <cell r="F71">
            <v>6231.3229873395803</v>
          </cell>
          <cell r="G71">
            <v>6295.0201830884398</v>
          </cell>
          <cell r="H71">
            <v>6365.9720729358742</v>
          </cell>
        </row>
        <row r="72">
          <cell r="D72">
            <v>6186.536882419874</v>
          </cell>
          <cell r="E72">
            <v>6239.0086613900839</v>
          </cell>
          <cell r="F72">
            <v>6297.7349475328356</v>
          </cell>
          <cell r="G72">
            <v>6363.0671141986095</v>
          </cell>
          <cell r="H72">
            <v>6430.2363103332473</v>
          </cell>
        </row>
        <row r="73">
          <cell r="D73">
            <v>6252.8525141348637</v>
          </cell>
          <cell r="E73">
            <v>6306.7205562734362</v>
          </cell>
          <cell r="F73">
            <v>6366.000939224954</v>
          </cell>
          <cell r="G73">
            <v>6428.1700810460788</v>
          </cell>
          <cell r="H73">
            <v>6498.0332137364976</v>
          </cell>
        </row>
        <row r="74">
          <cell r="D74">
            <v>6320.7783723382399</v>
          </cell>
          <cell r="E74">
            <v>6373.7125609793566</v>
          </cell>
          <cell r="F74">
            <v>6432.7183381803452</v>
          </cell>
          <cell r="G74">
            <v>6495.3077749655904</v>
          </cell>
          <cell r="H74">
            <v>6563.6236620449563</v>
          </cell>
        </row>
        <row r="75">
          <cell r="D75">
            <v>6386.6814302636958</v>
          </cell>
          <cell r="E75">
            <v>6441.672781355448</v>
          </cell>
          <cell r="F75">
            <v>6497.8709261323856</v>
          </cell>
          <cell r="G75">
            <v>6560.486138479986</v>
          </cell>
          <cell r="H75">
            <v>6631.4746184152809</v>
          </cell>
        </row>
        <row r="76">
          <cell r="D76">
            <v>6455.0728962151661</v>
          </cell>
          <cell r="E76">
            <v>6506.0938373564059</v>
          </cell>
          <cell r="F76">
            <v>6564.2929396202453</v>
          </cell>
          <cell r="G76">
            <v>6627.0735222023523</v>
          </cell>
          <cell r="H76">
            <v>6696.121686962174</v>
          </cell>
        </row>
        <row r="77">
          <cell r="D77">
            <v>6520.5708681037622</v>
          </cell>
          <cell r="E77">
            <v>6574.4081480508385</v>
          </cell>
          <cell r="F77">
            <v>6631.2813526599875</v>
          </cell>
          <cell r="G77">
            <v>6694.5114997782593</v>
          </cell>
          <cell r="H77">
            <v>6765.431008359853</v>
          </cell>
        </row>
        <row r="78">
          <cell r="D78">
            <v>6589.3343869731825</v>
          </cell>
          <cell r="E78">
            <v>6640.3546986076808</v>
          </cell>
          <cell r="F78">
            <v>6699.9163240208773</v>
          </cell>
          <cell r="G78">
            <v>6762.0246163774536</v>
          </cell>
          <cell r="H78">
            <v>6832.414221187697</v>
          </cell>
        </row>
        <row r="79">
          <cell r="D79">
            <v>6654.5257628160962</v>
          </cell>
          <cell r="E79">
            <v>6709.0467569098701</v>
          </cell>
          <cell r="F79">
            <v>6765.5289501711122</v>
          </cell>
          <cell r="G79">
            <v>6829.9643027024376</v>
          </cell>
          <cell r="H79">
            <v>6902.948963772873</v>
          </cell>
        </row>
        <row r="80">
          <cell r="D80">
            <v>6722.8629024654092</v>
          </cell>
          <cell r="E80">
            <v>6774.6746949155558</v>
          </cell>
          <cell r="F80">
            <v>6834.7735983456605</v>
          </cell>
          <cell r="G80">
            <v>6897.6858376824393</v>
          </cell>
          <cell r="H80">
            <v>6967.1092241532115</v>
          </cell>
        </row>
        <row r="81">
          <cell r="D81">
            <v>6788.5499964596729</v>
          </cell>
          <cell r="E81">
            <v>6843.0502277742426</v>
          </cell>
          <cell r="F81">
            <v>6900.8869383463989</v>
          </cell>
          <cell r="G81">
            <v>6965.3317888009888</v>
          </cell>
          <cell r="H81">
            <v>7033.0400612131916</v>
          </cell>
        </row>
        <row r="82">
          <cell r="D82">
            <v>6856.4683073228825</v>
          </cell>
          <cell r="E82">
            <v>6909.3651798323854</v>
          </cell>
          <cell r="F82">
            <v>6970.3918944161269</v>
          </cell>
          <cell r="G82">
            <v>7029.6669566151886</v>
          </cell>
          <cell r="H82">
            <v>7098.4169788056379</v>
          </cell>
        </row>
        <row r="83">
          <cell r="D83">
            <v>6922.6465623783333</v>
          </cell>
          <cell r="E83">
            <v>6977.864099891106</v>
          </cell>
          <cell r="F83">
            <v>7033.5402391663247</v>
          </cell>
          <cell r="G83">
            <v>7095.9542756901392</v>
          </cell>
          <cell r="H83">
            <v>7163.2532092773636</v>
          </cell>
        </row>
        <row r="84">
          <cell r="D84">
            <v>6990.1533759886324</v>
          </cell>
          <cell r="E84">
            <v>7042.1339851414859</v>
          </cell>
          <cell r="F84">
            <v>7099.4311889804285</v>
          </cell>
          <cell r="G84">
            <v>7160.1665826971657</v>
          </cell>
          <cell r="H84">
            <v>7229.1499408717918</v>
          </cell>
        </row>
        <row r="85">
          <cell r="D85">
            <v>7056.8177050953855</v>
          </cell>
          <cell r="E85">
            <v>7108.9768933125815</v>
          </cell>
          <cell r="F85">
            <v>7164.874823510946</v>
          </cell>
          <cell r="G85">
            <v>7228.5765853689554</v>
          </cell>
          <cell r="H85">
            <v>7293.8352338376762</v>
          </cell>
        </row>
        <row r="86">
          <cell r="D86">
            <v>7123.9201449359607</v>
          </cell>
          <cell r="E86">
            <v>7176.132632872982</v>
          </cell>
          <cell r="F86">
            <v>7233.6037098586512</v>
          </cell>
          <cell r="G86">
            <v>7293.5350717115061</v>
          </cell>
          <cell r="H86">
            <v>7361.582013904168</v>
          </cell>
        </row>
        <row r="87">
          <cell r="D87">
            <v>7191.0650393413598</v>
          </cell>
          <cell r="E87">
            <v>7243.6179569673941</v>
          </cell>
          <cell r="F87">
            <v>7299.4068993376604</v>
          </cell>
          <cell r="G87">
            <v>7360.9233956913004</v>
          </cell>
          <cell r="H87">
            <v>7427.9255981153665</v>
          </cell>
        </row>
        <row r="88">
          <cell r="D88">
            <v>7257.7700307679652</v>
          </cell>
          <cell r="E88">
            <v>7309.7592678461178</v>
          </cell>
          <cell r="F88">
            <v>7365.5472167192656</v>
          </cell>
          <cell r="G88">
            <v>7427.3763930639598</v>
          </cell>
          <cell r="H88">
            <v>7496.3491154445537</v>
          </cell>
        </row>
        <row r="89">
          <cell r="D89">
            <v>7325.3896513009249</v>
          </cell>
          <cell r="E89">
            <v>7376.0748183577853</v>
          </cell>
          <cell r="F89">
            <v>7432.7116435634034</v>
          </cell>
          <cell r="G89">
            <v>7496.9826703325634</v>
          </cell>
          <cell r="H89">
            <v>7556.0909841064313</v>
          </cell>
        </row>
        <row r="90">
          <cell r="D90">
            <v>7391.703930648232</v>
          </cell>
          <cell r="E90">
            <v>7444.2913866891213</v>
          </cell>
          <cell r="F90">
            <v>7500.9766300257579</v>
          </cell>
          <cell r="G90">
            <v>7559.6256903639569</v>
          </cell>
          <cell r="H90">
            <v>7618.2526243554612</v>
          </cell>
        </row>
        <row r="91">
          <cell r="D91">
            <v>7459.7921847068637</v>
          </cell>
          <cell r="E91">
            <v>7511.829617379196</v>
          </cell>
          <cell r="F91">
            <v>7567.3016331799881</v>
          </cell>
          <cell r="G91">
            <v>7621.234347485708</v>
          </cell>
          <cell r="H91">
            <v>7679.6637451558699</v>
          </cell>
        </row>
        <row r="92">
          <cell r="D92">
            <v>7525.7223076748915</v>
          </cell>
          <cell r="E92">
            <v>7578.897495775007</v>
          </cell>
          <cell r="F92">
            <v>7627.9936789633921</v>
          </cell>
          <cell r="G92">
            <v>7683.4351188384899</v>
          </cell>
          <cell r="H92">
            <v>7739.4334927433802</v>
          </cell>
        </row>
        <row r="93">
          <cell r="D93">
            <v>7594.2729140195461</v>
          </cell>
          <cell r="E93">
            <v>7639.7214321439733</v>
          </cell>
          <cell r="F93">
            <v>7692.1192353066945</v>
          </cell>
          <cell r="G93">
            <v>7742.4371596694982</v>
          </cell>
          <cell r="H93">
            <v>7799.9355476740957</v>
          </cell>
        </row>
        <row r="94">
          <cell r="D94">
            <v>7659.8252634231749</v>
          </cell>
          <cell r="E94">
            <v>7708.542162617312</v>
          </cell>
          <cell r="F94">
            <v>7755.4959541611006</v>
          </cell>
          <cell r="G94">
            <v>7809.8721372753316</v>
          </cell>
          <cell r="H94">
            <v>7863.425055198697</v>
          </cell>
        </row>
        <row r="95">
          <cell r="D95">
            <v>7728.6470626701648</v>
          </cell>
          <cell r="E95">
            <v>7772.4285339835969</v>
          </cell>
          <cell r="F95">
            <v>7823.0950009437593</v>
          </cell>
          <cell r="G95">
            <v>7873.689666001048</v>
          </cell>
          <cell r="H95">
            <v>7928.4969997617018</v>
          </cell>
        </row>
        <row r="96">
          <cell r="D96">
            <v>7794.0125995524631</v>
          </cell>
          <cell r="E96">
            <v>7840.6595441868449</v>
          </cell>
          <cell r="F96">
            <v>7888.0310631705106</v>
          </cell>
          <cell r="G96">
            <v>7939.7988787201884</v>
          </cell>
          <cell r="H96">
            <v>7991.4208810757218</v>
          </cell>
        </row>
        <row r="97">
          <cell r="D97">
            <v>7862.436174456041</v>
          </cell>
          <cell r="E97">
            <v>7905.7869409358391</v>
          </cell>
          <cell r="F97">
            <v>7954.8076625951617</v>
          </cell>
          <cell r="G97">
            <v>8003.453010692896</v>
          </cell>
          <cell r="H97">
            <v>8056.4865346365668</v>
          </cell>
        </row>
        <row r="98">
          <cell r="D98">
            <v>7928.2838700936845</v>
          </cell>
          <cell r="E98">
            <v>7974.1452913721341</v>
          </cell>
          <cell r="F98">
            <v>8019.3273390033355</v>
          </cell>
          <cell r="G98">
            <v>8068.7185373346801</v>
          </cell>
          <cell r="H98">
            <v>8123.8289705589768</v>
          </cell>
        </row>
        <row r="99">
          <cell r="D99">
            <v>7996.3157135581278</v>
          </cell>
          <cell r="E99">
            <v>8039.0870529884769</v>
          </cell>
          <cell r="F99">
            <v>8084.579264850101</v>
          </cell>
          <cell r="G99">
            <v>8135.2362918407716</v>
          </cell>
          <cell r="H99">
            <v>8192.1316321108388</v>
          </cell>
        </row>
        <row r="100">
          <cell r="D100">
            <v>8062.6384257945538</v>
          </cell>
          <cell r="E100">
            <v>8105.6535794428019</v>
          </cell>
          <cell r="F100">
            <v>8153.232771226174</v>
          </cell>
          <cell r="G100">
            <v>8205.3890418266001</v>
          </cell>
          <cell r="H100">
            <v>8263.5165952675561</v>
          </cell>
        </row>
        <row r="101">
          <cell r="D101">
            <v>8130.2848669690393</v>
          </cell>
          <cell r="E101">
            <v>8174.3263351667183</v>
          </cell>
          <cell r="F101">
            <v>8223.4023573310569</v>
          </cell>
          <cell r="G101">
            <v>8276.5483052665913</v>
          </cell>
          <cell r="H101">
            <v>8335.5218110725364</v>
          </cell>
        </row>
        <row r="102">
          <cell r="D102">
            <v>8197.0754516970574</v>
          </cell>
          <cell r="E102">
            <v>8242.7153089140375</v>
          </cell>
          <cell r="F102">
            <v>8292.339753941611</v>
          </cell>
          <cell r="G102">
            <v>8346.3650287732689</v>
          </cell>
          <cell r="H102">
            <v>8400.7477093078123</v>
          </cell>
        </row>
        <row r="103">
          <cell r="D103">
            <v>8264.3426622219631</v>
          </cell>
          <cell r="E103">
            <v>8310.2428306858419</v>
          </cell>
          <cell r="F103">
            <v>8360.0042099102466</v>
          </cell>
          <cell r="G103">
            <v>8411.7844456964613</v>
          </cell>
          <cell r="H103">
            <v>8464.9127628067745</v>
          </cell>
        </row>
        <row r="104">
          <cell r="D104">
            <v>8331.5939989486415</v>
          </cell>
          <cell r="E104">
            <v>8377.6955934140733</v>
          </cell>
          <cell r="F104">
            <v>8426.5685304832405</v>
          </cell>
          <cell r="G104">
            <v>8475.197516897897</v>
          </cell>
          <cell r="H104">
            <v>8529.7353484420164</v>
          </cell>
        </row>
        <row r="105">
          <cell r="D105">
            <v>8398.4879988131961</v>
          </cell>
          <cell r="E105">
            <v>8443.9512739205456</v>
          </cell>
          <cell r="F105">
            <v>8489.4010346323121</v>
          </cell>
          <cell r="G105">
            <v>8539.9103008807124</v>
          </cell>
          <cell r="H105">
            <v>8594.459379380296</v>
          </cell>
        </row>
        <row r="106">
          <cell r="D106">
            <v>8466.1930117011798</v>
          </cell>
          <cell r="E106">
            <v>8508.3763667062649</v>
          </cell>
          <cell r="F106">
            <v>8555.8453389976094</v>
          </cell>
          <cell r="G106">
            <v>8605.4541998878703</v>
          </cell>
          <cell r="H106">
            <v>8662.0261567759662</v>
          </cell>
        </row>
        <row r="107">
          <cell r="D107">
            <v>8532.7196747503149</v>
          </cell>
          <cell r="E107">
            <v>8577.0023936067737</v>
          </cell>
          <cell r="F107">
            <v>8623.1533402271834</v>
          </cell>
          <cell r="G107">
            <v>8675.7233285169023</v>
          </cell>
          <cell r="H107">
            <v>8729.3396752318149</v>
          </cell>
        </row>
        <row r="108">
          <cell r="D108">
            <v>8600.8713498260877</v>
          </cell>
          <cell r="E108">
            <v>8643.6952996213076</v>
          </cell>
          <cell r="F108">
            <v>8692.869497085283</v>
          </cell>
          <cell r="G108">
            <v>8742.2396624597877</v>
          </cell>
          <cell r="H108">
            <v>8797.7862645108053</v>
          </cell>
        </row>
        <row r="109">
          <cell r="D109">
            <v>8667.0364089495706</v>
          </cell>
          <cell r="E109">
            <v>8712.9826574193867</v>
          </cell>
          <cell r="F109">
            <v>8758.5837231091937</v>
          </cell>
          <cell r="G109">
            <v>8810.8243903139846</v>
          </cell>
          <cell r="H109">
            <v>8861.2079069363081</v>
          </cell>
        </row>
        <row r="110">
          <cell r="D110">
            <v>8735.6278080669254</v>
          </cell>
          <cell r="E110">
            <v>8778.2847825450335</v>
          </cell>
          <cell r="F110">
            <v>8827.7987660046656</v>
          </cell>
          <cell r="G110">
            <v>8873.6970459928525</v>
          </cell>
          <cell r="H110">
            <v>8927.0102918190005</v>
          </cell>
        </row>
        <row r="111">
          <cell r="D111">
            <v>8801.4368600997659</v>
          </cell>
          <cell r="E111">
            <v>8847.1573149325668</v>
          </cell>
          <cell r="F111">
            <v>8890.3392312856377</v>
          </cell>
          <cell r="G111">
            <v>8939.7540390571448</v>
          </cell>
          <cell r="H111">
            <v>8991.663449571719</v>
          </cell>
        </row>
        <row r="112">
          <cell r="D112">
            <v>8870.4611321594093</v>
          </cell>
          <cell r="E112">
            <v>8910.5793781313914</v>
          </cell>
          <cell r="F112">
            <v>8956.4476422637272</v>
          </cell>
          <cell r="G112">
            <v>9004.1855520531826</v>
          </cell>
          <cell r="H112">
            <v>9059.5591141330715</v>
          </cell>
        </row>
        <row r="113">
          <cell r="D113">
            <v>8935.9196425189639</v>
          </cell>
          <cell r="E113">
            <v>8978.9188215849863</v>
          </cell>
          <cell r="F113">
            <v>9023.974283071977</v>
          </cell>
          <cell r="G113">
            <v>9073.9943614471813</v>
          </cell>
          <cell r="H113">
            <v>9127.3224714907938</v>
          </cell>
        </row>
        <row r="114">
          <cell r="D114">
            <v>9004.6408675687671</v>
          </cell>
          <cell r="E114">
            <v>9046.1287240722304</v>
          </cell>
          <cell r="F114">
            <v>9093.2224211633438</v>
          </cell>
          <cell r="G114">
            <v>9142.6839752914966</v>
          </cell>
          <cell r="H114">
            <v>9198.1867647056097</v>
          </cell>
        </row>
        <row r="115">
          <cell r="D115">
            <v>9070.4833394530542</v>
          </cell>
          <cell r="E115">
            <v>9114.6737906797462</v>
          </cell>
          <cell r="F115">
            <v>9160.4169527518316</v>
          </cell>
          <cell r="G115">
            <v>9211.3722358373288</v>
          </cell>
          <cell r="H115">
            <v>9262.5402417517616</v>
          </cell>
        </row>
        <row r="116">
          <cell r="D116">
            <v>9138.8345847910641</v>
          </cell>
          <cell r="E116">
            <v>9181.586561984117</v>
          </cell>
          <cell r="F116">
            <v>9228.7957794339563</v>
          </cell>
          <cell r="G116">
            <v>9276.8918714801857</v>
          </cell>
          <cell r="H116">
            <v>9327.9418699074558</v>
          </cell>
        </row>
        <row r="117">
          <cell r="D117">
            <v>9205.1265141991007</v>
          </cell>
          <cell r="E117">
            <v>9249.487602158224</v>
          </cell>
          <cell r="F117">
            <v>9294.3116472404508</v>
          </cell>
          <cell r="G117">
            <v>9341.5681191539097</v>
          </cell>
          <cell r="H117">
            <v>9392.8360857153821</v>
          </cell>
        </row>
        <row r="118">
          <cell r="D118">
            <v>9273.11336971315</v>
          </cell>
          <cell r="E118">
            <v>9314.6342765223671</v>
          </cell>
          <cell r="F118">
            <v>9358.3465384084921</v>
          </cell>
          <cell r="G118">
            <v>9405.9685532497842</v>
          </cell>
          <cell r="H118">
            <v>9457.0432709865909</v>
          </cell>
        </row>
        <row r="119">
          <cell r="D119">
            <v>9339.8477193800427</v>
          </cell>
          <cell r="E119">
            <v>9381.0597738310807</v>
          </cell>
          <cell r="F119">
            <v>9425.4284734329576</v>
          </cell>
          <cell r="G119">
            <v>9473.0528781601242</v>
          </cell>
          <cell r="H119">
            <v>9525.0055056035835</v>
          </cell>
        </row>
        <row r="120">
          <cell r="D120">
            <v>9407.4756475513695</v>
          </cell>
          <cell r="E120">
            <v>9448.858139758293</v>
          </cell>
          <cell r="F120">
            <v>9492.7597957455218</v>
          </cell>
          <cell r="G120">
            <v>9541.5741365011127</v>
          </cell>
          <cell r="H120">
            <v>9592.6729194306481</v>
          </cell>
        </row>
        <row r="121">
          <cell r="D121">
            <v>9474.645504649312</v>
          </cell>
          <cell r="E121">
            <v>9515.8825463840603</v>
          </cell>
          <cell r="F121">
            <v>9561.3208154410822</v>
          </cell>
          <cell r="G121">
            <v>9609.2126738180541</v>
          </cell>
          <cell r="H121">
            <v>9661.2208257096499</v>
          </cell>
        </row>
        <row r="122">
          <cell r="D122">
            <v>9541.9198446077917</v>
          </cell>
          <cell r="E122">
            <v>9584.3850498495958</v>
          </cell>
          <cell r="F122">
            <v>9628.7780384292182</v>
          </cell>
          <cell r="G122">
            <v>9678.1643983802387</v>
          </cell>
          <cell r="H122">
            <v>9725.4656492906943</v>
          </cell>
        </row>
        <row r="123">
          <cell r="D123">
            <v>9609.5184230627638</v>
          </cell>
          <cell r="E123">
            <v>9651.4335426471262</v>
          </cell>
          <cell r="F123">
            <v>9697.4598905166167</v>
          </cell>
          <cell r="G123">
            <v>9741.3314878136025</v>
          </cell>
          <cell r="H123">
            <v>9791.8752205023811</v>
          </cell>
        </row>
        <row r="124">
          <cell r="D124">
            <v>9676.4443944555514</v>
          </cell>
          <cell r="E124">
            <v>9718.9921244478937</v>
          </cell>
          <cell r="F124">
            <v>9760.4131448162898</v>
          </cell>
          <cell r="G124">
            <v>9807.383875587273</v>
          </cell>
          <cell r="H124">
            <v>9856.7913166257658</v>
          </cell>
        </row>
        <row r="125">
          <cell r="D125">
            <v>9744.4650363204728</v>
          </cell>
          <cell r="E125">
            <v>9783.4793164008734</v>
          </cell>
          <cell r="F125">
            <v>9827.522464183945</v>
          </cell>
          <cell r="G125">
            <v>9872.1609454055506</v>
          </cell>
          <cell r="H125">
            <v>9924.8748404290436</v>
          </cell>
        </row>
        <row r="126">
          <cell r="D126">
            <v>9811.0477430073333</v>
          </cell>
          <cell r="E126">
            <v>9852.4741214672613</v>
          </cell>
          <cell r="F126">
            <v>9894.7726095039707</v>
          </cell>
          <cell r="G126">
            <v>9943.3069314785971</v>
          </cell>
          <cell r="H126">
            <v>9993.175135493495</v>
          </cell>
        </row>
        <row r="127">
          <cell r="D127">
            <v>9879.4839190509247</v>
          </cell>
          <cell r="E127">
            <v>9919.5043356939605</v>
          </cell>
          <cell r="F127">
            <v>9964.7319695259612</v>
          </cell>
          <cell r="G127">
            <v>10010.915591206511</v>
          </cell>
          <cell r="H127">
            <v>10064.364412798423</v>
          </cell>
        </row>
        <row r="128">
          <cell r="D128">
            <v>9945.7283526381671</v>
          </cell>
          <cell r="E128">
            <v>9988.2764865924219</v>
          </cell>
          <cell r="F128">
            <v>10031.59903320772</v>
          </cell>
          <cell r="G128">
            <v>10080.480874312852</v>
          </cell>
          <cell r="H128">
            <v>10127.030576080153</v>
          </cell>
        </row>
        <row r="129">
          <cell r="D129">
            <v>10014.573662284723</v>
          </cell>
          <cell r="E129">
            <v>10054.946074184756</v>
          </cell>
          <cell r="F129">
            <v>10100.701474338126</v>
          </cell>
          <cell r="G129">
            <v>10144.15915745983</v>
          </cell>
          <cell r="H129">
            <v>10191.698817163728</v>
          </cell>
        </row>
        <row r="130">
          <cell r="D130">
            <v>10080.484705508437</v>
          </cell>
          <cell r="E130">
            <v>10123.755252011966</v>
          </cell>
          <cell r="F130">
            <v>10163.927642580593</v>
          </cell>
          <cell r="G130">
            <v>10207.918432479593</v>
          </cell>
          <cell r="H130">
            <v>10256.363111863811</v>
          </cell>
        </row>
        <row r="131">
          <cell r="D131">
            <v>10149.690943272972</v>
          </cell>
          <cell r="E131">
            <v>10186.642161836602</v>
          </cell>
          <cell r="F131">
            <v>10228.049353201317</v>
          </cell>
          <cell r="G131">
            <v>10272.420579027343</v>
          </cell>
          <cell r="H131">
            <v>10322.230506235781</v>
          </cell>
        </row>
        <row r="132">
          <cell r="D132">
            <v>10215.315306211396</v>
          </cell>
          <cell r="E132">
            <v>10254.874070546768</v>
          </cell>
          <cell r="F132">
            <v>10296.36426273693</v>
          </cell>
          <cell r="G132">
            <v>10342.004173493671</v>
          </cell>
          <cell r="H132">
            <v>10391.438486586627</v>
          </cell>
        </row>
        <row r="133">
          <cell r="D133">
            <v>10284.169345009299</v>
          </cell>
          <cell r="E133">
            <v>10322.395963319372</v>
          </cell>
          <cell r="F133">
            <v>10365.453667385293</v>
          </cell>
          <cell r="G133">
            <v>10411.47414391671</v>
          </cell>
          <cell r="H133">
            <v>10461.069740121369</v>
          </cell>
        </row>
        <row r="134">
          <cell r="D134">
            <v>10350.218683850997</v>
          </cell>
          <cell r="E134">
            <v>10390.679555384882</v>
          </cell>
          <cell r="F134">
            <v>10433.482422917481</v>
          </cell>
          <cell r="G134">
            <v>10480.261367048963</v>
          </cell>
          <cell r="H134">
            <v>10528.349317864413</v>
          </cell>
        </row>
        <row r="135">
          <cell r="D135">
            <v>10418.725533783756</v>
          </cell>
          <cell r="E135">
            <v>10458.209033612722</v>
          </cell>
          <cell r="F135">
            <v>10502.372210011868</v>
          </cell>
          <cell r="G135">
            <v>10547.428454475499</v>
          </cell>
          <cell r="H135">
            <v>10593.159540397482</v>
          </cell>
        </row>
        <row r="136">
          <cell r="D136">
            <v>10485.193393640169</v>
          </cell>
          <cell r="E136">
            <v>10526.375843787282</v>
          </cell>
          <cell r="F136">
            <v>10568.416857784301</v>
          </cell>
          <cell r="G136">
            <v>10611.001750564903</v>
          </cell>
          <cell r="H136">
            <v>10659.034382991296</v>
          </cell>
        </row>
        <row r="137">
          <cell r="D137">
            <v>10553.357958132943</v>
          </cell>
          <cell r="E137">
            <v>10591.904335866573</v>
          </cell>
          <cell r="F137">
            <v>10632.184008378683</v>
          </cell>
          <cell r="G137">
            <v>10676.989170278477</v>
          </cell>
          <cell r="H137">
            <v>10723.746273633435</v>
          </cell>
        </row>
        <row r="138">
          <cell r="D138">
            <v>10620.238018096192</v>
          </cell>
          <cell r="E138">
            <v>10658.300638407094</v>
          </cell>
          <cell r="F138">
            <v>10699.773107342662</v>
          </cell>
          <cell r="G138">
            <v>10743.454269294489</v>
          </cell>
          <cell r="H138">
            <v>10793.831295506459</v>
          </cell>
        </row>
        <row r="139">
          <cell r="D139">
            <v>10688.065096972121</v>
          </cell>
          <cell r="E139">
            <v>10726.767223275205</v>
          </cell>
          <cell r="F139">
            <v>10768.516295082965</v>
          </cell>
          <cell r="G139">
            <v>10814.69941335345</v>
          </cell>
          <cell r="H139">
            <v>10862.201443082113</v>
          </cell>
        </row>
        <row r="140">
          <cell r="D140">
            <v>10755.35116789837</v>
          </cell>
          <cell r="E140">
            <v>10794.47271689071</v>
          </cell>
          <cell r="F140">
            <v>10837.922051144531</v>
          </cell>
          <cell r="G140">
            <v>10882.016913289015</v>
          </cell>
          <cell r="H140">
            <v>10932.161070647198</v>
          </cell>
        </row>
        <row r="141">
          <cell r="D141">
            <v>10822.845460334433</v>
          </cell>
          <cell r="E141">
            <v>10862.773600181163</v>
          </cell>
          <cell r="F141">
            <v>10904.694445067988</v>
          </cell>
          <cell r="G141">
            <v>10951.645543180133</v>
          </cell>
          <cell r="H141">
            <v>10995.376603282679</v>
          </cell>
        </row>
        <row r="142">
          <cell r="D142">
            <v>10890.531482463473</v>
          </cell>
          <cell r="E142">
            <v>10929.711634638872</v>
          </cell>
          <cell r="F142">
            <v>10973.823552916361</v>
          </cell>
          <cell r="G142">
            <v>11014.775632169752</v>
          </cell>
          <cell r="H142">
            <v>11061.787672283759</v>
          </cell>
        </row>
        <row r="143">
          <cell r="D143">
            <v>10957.697589834352</v>
          </cell>
          <cell r="E143">
            <v>10998.073313452514</v>
          </cell>
          <cell r="F143">
            <v>11036.865319740711</v>
          </cell>
          <cell r="G143">
            <v>11080.50315546059</v>
          </cell>
          <cell r="H143">
            <v>11126.538424657385</v>
          </cell>
        </row>
        <row r="144">
          <cell r="D144">
            <v>11025.777630285997</v>
          </cell>
          <cell r="E144">
            <v>11062.568268990493</v>
          </cell>
          <cell r="F144">
            <v>11103.437692473757</v>
          </cell>
          <cell r="G144">
            <v>11146.221972498712</v>
          </cell>
          <cell r="H144">
            <v>11194.324622012195</v>
          </cell>
        </row>
        <row r="145">
          <cell r="D145">
            <v>11092.620058901943</v>
          </cell>
          <cell r="E145">
            <v>11131.773709759127</v>
          </cell>
          <cell r="F145">
            <v>11171.3599457823</v>
          </cell>
          <cell r="G145">
            <v>11216.212587489019</v>
          </cell>
          <cell r="H145">
            <v>11262.7870415328</v>
          </cell>
        </row>
        <row r="146">
          <cell r="D146">
            <v>11161.088309083296</v>
          </cell>
          <cell r="E146">
            <v>11198.438665440473</v>
          </cell>
          <cell r="F146">
            <v>11241.028334258455</v>
          </cell>
          <cell r="G146">
            <v>11284.368865338913</v>
          </cell>
          <cell r="H146">
            <v>11333.127000890931</v>
          </cell>
        </row>
        <row r="147">
          <cell r="D147">
            <v>11227.611472827422</v>
          </cell>
          <cell r="E147">
            <v>11267.642726495355</v>
          </cell>
          <cell r="F147">
            <v>11308.131233660075</v>
          </cell>
          <cell r="G147">
            <v>11353.781768653716</v>
          </cell>
          <cell r="H147">
            <v>11398.826079488364</v>
          </cell>
        </row>
        <row r="148">
          <cell r="D148">
            <v>11296.46224577941</v>
          </cell>
          <cell r="E148">
            <v>11334.525663222885</v>
          </cell>
          <cell r="F148">
            <v>11377.47106937299</v>
          </cell>
          <cell r="G148">
            <v>11419.478712463875</v>
          </cell>
          <cell r="H148">
            <v>11464.430099386973</v>
          </cell>
        </row>
        <row r="149">
          <cell r="D149">
            <v>11362.670468649558</v>
          </cell>
          <cell r="E149">
            <v>11403.293450531875</v>
          </cell>
          <cell r="F149">
            <v>11441.962550796872</v>
          </cell>
          <cell r="G149">
            <v>11484.074659052649</v>
          </cell>
          <cell r="H149">
            <v>11529.242541576048</v>
          </cell>
        </row>
        <row r="150">
          <cell r="D150">
            <v>11431.898196356453</v>
          </cell>
          <cell r="E150">
            <v>11467.307935688159</v>
          </cell>
          <cell r="F150">
            <v>11506.438780024771</v>
          </cell>
          <cell r="G150">
            <v>11548.048999455586</v>
          </cell>
          <cell r="H150">
            <v>11593.913679298557</v>
          </cell>
        </row>
        <row r="151">
          <cell r="D151">
            <v>11497.795714916256</v>
          </cell>
          <cell r="E151">
            <v>11535.74702933821</v>
          </cell>
          <cell r="F151">
            <v>11573.508981096798</v>
          </cell>
          <cell r="G151">
            <v>11615.294527136823</v>
          </cell>
          <cell r="H151">
            <v>11660.626382651499</v>
          </cell>
        </row>
        <row r="152">
          <cell r="D152">
            <v>11566.98745730492</v>
          </cell>
          <cell r="E152">
            <v>11602.727148234306</v>
          </cell>
          <cell r="F152">
            <v>11640.879832134375</v>
          </cell>
          <cell r="G152">
            <v>11682.597643451318</v>
          </cell>
          <cell r="H152">
            <v>11725.155966059401</v>
          </cell>
        </row>
        <row r="153">
          <cell r="D153">
            <v>11624.742579711263</v>
          </cell>
          <cell r="E153">
            <v>11664.185209293453</v>
          </cell>
          <cell r="F153">
            <v>11707.957050153447</v>
          </cell>
          <cell r="G153">
            <v>11748.618786344148</v>
          </cell>
          <cell r="H153">
            <v>11793.474252245403</v>
          </cell>
        </row>
        <row r="154">
          <cell r="D154">
            <v>11676.328822995258</v>
          </cell>
          <cell r="E154">
            <v>11713.950847308006</v>
          </cell>
          <cell r="F154">
            <v>11758.457867652043</v>
          </cell>
          <cell r="G154">
            <v>11804.511526652987</v>
          </cell>
          <cell r="H154">
            <v>11858.396875073729</v>
          </cell>
        </row>
        <row r="155">
          <cell r="D155">
            <v>11725.442568885095</v>
          </cell>
          <cell r="E155">
            <v>11763.867103695302</v>
          </cell>
          <cell r="F155">
            <v>11810.181406204985</v>
          </cell>
          <cell r="G155">
            <v>11860.867580422104</v>
          </cell>
          <cell r="H155">
            <v>11890</v>
          </cell>
        </row>
        <row r="156">
          <cell r="D156">
            <v>11776.704617727821</v>
          </cell>
          <cell r="E156">
            <v>11818.525743882194</v>
          </cell>
          <cell r="F156">
            <v>11865.275890824516</v>
          </cell>
          <cell r="G156">
            <v>11890</v>
          </cell>
          <cell r="H156">
            <v>11890</v>
          </cell>
        </row>
        <row r="157">
          <cell r="D157">
            <v>11823.556106724936</v>
          </cell>
          <cell r="E157">
            <v>11869.742879106872</v>
          </cell>
          <cell r="F157">
            <v>11890</v>
          </cell>
          <cell r="G157">
            <v>11890</v>
          </cell>
          <cell r="H157">
            <v>11890</v>
          </cell>
        </row>
        <row r="158">
          <cell r="D158">
            <v>11871.775179422561</v>
          </cell>
          <cell r="E158">
            <v>11890</v>
          </cell>
          <cell r="F158">
            <v>11890</v>
          </cell>
          <cell r="G158">
            <v>11890</v>
          </cell>
          <cell r="H158">
            <v>11890</v>
          </cell>
        </row>
        <row r="159">
          <cell r="D159">
            <v>11890</v>
          </cell>
          <cell r="E159">
            <v>11890</v>
          </cell>
          <cell r="F159">
            <v>11890</v>
          </cell>
          <cell r="G159">
            <v>11890</v>
          </cell>
          <cell r="H159">
            <v>11890</v>
          </cell>
        </row>
        <row r="160">
          <cell r="D160">
            <v>11890</v>
          </cell>
          <cell r="E160">
            <v>11890</v>
          </cell>
          <cell r="F160">
            <v>11890</v>
          </cell>
          <cell r="G160">
            <v>11890</v>
          </cell>
          <cell r="H160">
            <v>11890</v>
          </cell>
        </row>
        <row r="161">
          <cell r="D161">
            <v>11890</v>
          </cell>
          <cell r="E161">
            <v>11890</v>
          </cell>
          <cell r="F161">
            <v>11890</v>
          </cell>
          <cell r="G161">
            <v>11890</v>
          </cell>
          <cell r="H161">
            <v>11890</v>
          </cell>
        </row>
        <row r="162">
          <cell r="D162">
            <v>11890</v>
          </cell>
          <cell r="E162">
            <v>11890</v>
          </cell>
          <cell r="F162">
            <v>11890</v>
          </cell>
          <cell r="G162">
            <v>11890</v>
          </cell>
          <cell r="H162">
            <v>11890</v>
          </cell>
        </row>
        <row r="163">
          <cell r="D163">
            <v>11890</v>
          </cell>
          <cell r="E163">
            <v>11890</v>
          </cell>
          <cell r="F163">
            <v>11890</v>
          </cell>
          <cell r="G163">
            <v>11890</v>
          </cell>
          <cell r="H163">
            <v>11890</v>
          </cell>
        </row>
      </sheetData>
      <sheetData sheetId="13"/>
      <sheetData sheetId="14">
        <row r="7">
          <cell r="M7">
            <v>60</v>
          </cell>
        </row>
      </sheetData>
      <sheetData sheetId="15">
        <row r="7">
          <cell r="M7">
            <v>60</v>
          </cell>
        </row>
      </sheetData>
      <sheetData sheetId="16">
        <row r="7">
          <cell r="M7">
            <v>60</v>
          </cell>
          <cell r="AM7">
            <v>1000</v>
          </cell>
        </row>
        <row r="8">
          <cell r="AM8">
            <v>1137.44330976574</v>
          </cell>
        </row>
        <row r="9">
          <cell r="AM9">
            <v>1274.8866195314799</v>
          </cell>
        </row>
        <row r="10">
          <cell r="AM10">
            <v>1412.3299292972199</v>
          </cell>
        </row>
        <row r="11">
          <cell r="AM11">
            <v>1549.7732390629599</v>
          </cell>
        </row>
        <row r="12">
          <cell r="AM12">
            <v>1687.2165488286998</v>
          </cell>
        </row>
        <row r="13">
          <cell r="AM13">
            <v>1824.6598585944398</v>
          </cell>
        </row>
        <row r="14">
          <cell r="AM14">
            <v>1962.1031683601798</v>
          </cell>
        </row>
        <row r="15">
          <cell r="AM15">
            <v>2099.5464781259197</v>
          </cell>
        </row>
        <row r="16">
          <cell r="AM16">
            <v>2236.9897878916599</v>
          </cell>
        </row>
        <row r="17">
          <cell r="AM17">
            <v>2374.4330976574001</v>
          </cell>
        </row>
        <row r="18">
          <cell r="AM18">
            <v>2459.5232951964472</v>
          </cell>
        </row>
        <row r="19">
          <cell r="AM19">
            <v>2545.537901279793</v>
          </cell>
        </row>
        <row r="20">
          <cell r="AM20">
            <v>2622.5291242595772</v>
          </cell>
        </row>
        <row r="21">
          <cell r="AM21">
            <v>2702.4897159472612</v>
          </cell>
        </row>
        <row r="22">
          <cell r="AM22">
            <v>2778.3269964511292</v>
          </cell>
        </row>
        <row r="23">
          <cell r="AM23">
            <v>2851.5846584296787</v>
          </cell>
        </row>
        <row r="24">
          <cell r="AM24">
            <v>2928.9090226438066</v>
          </cell>
        </row>
        <row r="25">
          <cell r="AM25">
            <v>3001.5787914321945</v>
          </cell>
        </row>
        <row r="26">
          <cell r="AM26">
            <v>3072.1544339079664</v>
          </cell>
        </row>
        <row r="27">
          <cell r="AM27">
            <v>3143.0803528855713</v>
          </cell>
        </row>
        <row r="28">
          <cell r="AM28">
            <v>3215.6122636792888</v>
          </cell>
        </row>
        <row r="29">
          <cell r="AM29">
            <v>3282.9718771762273</v>
          </cell>
        </row>
        <row r="30">
          <cell r="AM30">
            <v>3354.3744575465457</v>
          </cell>
        </row>
        <row r="31">
          <cell r="AM31">
            <v>3422.2159685304628</v>
          </cell>
        </row>
        <row r="32">
          <cell r="AM32">
            <v>3490.6693001307258</v>
          </cell>
        </row>
        <row r="33">
          <cell r="AM33">
            <v>3557.472326623385</v>
          </cell>
        </row>
        <row r="34">
          <cell r="AM34">
            <v>3623.3320028260919</v>
          </cell>
        </row>
        <row r="35">
          <cell r="AM35">
            <v>3692.2544796364009</v>
          </cell>
        </row>
        <row r="36">
          <cell r="AM36">
            <v>3759.0075277664141</v>
          </cell>
        </row>
        <row r="37">
          <cell r="AM37">
            <v>3826.4669534623122</v>
          </cell>
        </row>
        <row r="38">
          <cell r="AM38">
            <v>3891.5240622314541</v>
          </cell>
        </row>
        <row r="39">
          <cell r="AM39">
            <v>3957.3520379044335</v>
          </cell>
        </row>
        <row r="40">
          <cell r="AM40">
            <v>4022.5526780322962</v>
          </cell>
        </row>
        <row r="41">
          <cell r="AM41">
            <v>4091.0872039771339</v>
          </cell>
        </row>
        <row r="42">
          <cell r="AM42">
            <v>4154.2715250695746</v>
          </cell>
        </row>
        <row r="43">
          <cell r="AM43">
            <v>4220.4599594946012</v>
          </cell>
        </row>
        <row r="44">
          <cell r="AM44">
            <v>4282.8232260907926</v>
          </cell>
        </row>
        <row r="45">
          <cell r="AM45">
            <v>4346.6006813599324</v>
          </cell>
        </row>
        <row r="46">
          <cell r="AM46">
            <v>4411.073205722515</v>
          </cell>
        </row>
        <row r="47">
          <cell r="AM47">
            <v>4476.0585260415355</v>
          </cell>
        </row>
        <row r="48">
          <cell r="AM48">
            <v>4543.3393592464981</v>
          </cell>
        </row>
        <row r="49">
          <cell r="AM49">
            <v>4607.2743465906497</v>
          </cell>
        </row>
        <row r="50">
          <cell r="AM50">
            <v>4672.9679451959646</v>
          </cell>
        </row>
        <row r="51">
          <cell r="AM51">
            <v>4735.1960522840582</v>
          </cell>
        </row>
        <row r="52">
          <cell r="AM52">
            <v>4800.1500340512757</v>
          </cell>
        </row>
        <row r="53">
          <cell r="AM53">
            <v>4862.8427037480733</v>
          </cell>
        </row>
        <row r="54">
          <cell r="AM54">
            <v>4927.1956904722538</v>
          </cell>
        </row>
        <row r="55">
          <cell r="AM55">
            <v>4990.0336585588084</v>
          </cell>
        </row>
        <row r="56">
          <cell r="AM56">
            <v>5052.2732396398733</v>
          </cell>
        </row>
        <row r="57">
          <cell r="AM57">
            <v>5116.1058431778374</v>
          </cell>
        </row>
        <row r="58">
          <cell r="AM58">
            <v>5180.3757225034651</v>
          </cell>
        </row>
        <row r="59">
          <cell r="AM59">
            <v>5248.3145201793022</v>
          </cell>
        </row>
        <row r="60">
          <cell r="AM60">
            <v>5309.5273053426445</v>
          </cell>
        </row>
        <row r="61">
          <cell r="AM61">
            <v>5372.8861415776682</v>
          </cell>
        </row>
        <row r="62">
          <cell r="AM62">
            <v>5435.242680354555</v>
          </cell>
        </row>
        <row r="63">
          <cell r="AM63">
            <v>5498.332188215918</v>
          </cell>
        </row>
        <row r="64">
          <cell r="AM64">
            <v>5563.2313012164523</v>
          </cell>
        </row>
        <row r="65">
          <cell r="AM65">
            <v>5629.0118732830306</v>
          </cell>
        </row>
        <row r="66">
          <cell r="AM66">
            <v>5696.5833153381827</v>
          </cell>
        </row>
        <row r="67">
          <cell r="AM67">
            <v>5762.3226353203409</v>
          </cell>
        </row>
        <row r="68">
          <cell r="AM68">
            <v>5831.598744426452</v>
          </cell>
        </row>
        <row r="69">
          <cell r="AM69">
            <v>5897.2329150700543</v>
          </cell>
        </row>
        <row r="70">
          <cell r="AM70">
            <v>5966.6680815597847</v>
          </cell>
        </row>
        <row r="71">
          <cell r="AM71">
            <v>6033.4433483033172</v>
          </cell>
        </row>
        <row r="72">
          <cell r="AM72">
            <v>6102.3795989405535</v>
          </cell>
        </row>
        <row r="73">
          <cell r="AM73">
            <v>6166.6722334610458</v>
          </cell>
        </row>
        <row r="74">
          <cell r="AM74">
            <v>6231.3229873395803</v>
          </cell>
        </row>
        <row r="75">
          <cell r="AM75">
            <v>6297.7349475328356</v>
          </cell>
        </row>
        <row r="76">
          <cell r="AM76">
            <v>6366.000939224954</v>
          </cell>
        </row>
        <row r="77">
          <cell r="AM77">
            <v>6432.7183381803452</v>
          </cell>
        </row>
        <row r="78">
          <cell r="AM78">
            <v>6497.8709261323856</v>
          </cell>
        </row>
        <row r="79">
          <cell r="AM79">
            <v>6564.2929396202453</v>
          </cell>
        </row>
        <row r="80">
          <cell r="AM80">
            <v>6631.2813526599875</v>
          </cell>
        </row>
        <row r="81">
          <cell r="AM81">
            <v>6699.9163240208773</v>
          </cell>
        </row>
        <row r="82">
          <cell r="AM82">
            <v>6765.5289501711122</v>
          </cell>
        </row>
        <row r="83">
          <cell r="AM83">
            <v>6834.7735983456605</v>
          </cell>
        </row>
        <row r="84">
          <cell r="AM84">
            <v>6900.8869383463989</v>
          </cell>
        </row>
        <row r="85">
          <cell r="AM85">
            <v>6970.3918944161269</v>
          </cell>
        </row>
        <row r="86">
          <cell r="AM86">
            <v>7033.5402391663247</v>
          </cell>
        </row>
        <row r="87">
          <cell r="AM87">
            <v>7099.4311889804285</v>
          </cell>
        </row>
        <row r="88">
          <cell r="AM88">
            <v>7164.874823510946</v>
          </cell>
        </row>
        <row r="89">
          <cell r="AM89">
            <v>7233.6037098586512</v>
          </cell>
        </row>
        <row r="90">
          <cell r="AM90">
            <v>7299.4068993376604</v>
          </cell>
        </row>
        <row r="91">
          <cell r="AM91">
            <v>7365.5472167192656</v>
          </cell>
        </row>
        <row r="92">
          <cell r="AM92">
            <v>7432.7116435634034</v>
          </cell>
        </row>
        <row r="93">
          <cell r="AM93">
            <v>7500.9766300257579</v>
          </cell>
        </row>
        <row r="94">
          <cell r="AM94">
            <v>7567.3016331799881</v>
          </cell>
        </row>
        <row r="95">
          <cell r="AM95">
            <v>7627.9936789633921</v>
          </cell>
        </row>
        <row r="96">
          <cell r="AM96">
            <v>7692.1192353066945</v>
          </cell>
        </row>
        <row r="97">
          <cell r="AM97">
            <v>7755.4959541611006</v>
          </cell>
        </row>
        <row r="98">
          <cell r="AM98">
            <v>7823.0950009437593</v>
          </cell>
        </row>
        <row r="99">
          <cell r="AM99">
            <v>7888.0310631705106</v>
          </cell>
        </row>
        <row r="100">
          <cell r="AM100">
            <v>7954.8076625951617</v>
          </cell>
        </row>
        <row r="101">
          <cell r="AM101">
            <v>8019.3273390033355</v>
          </cell>
        </row>
        <row r="102">
          <cell r="AM102">
            <v>8084.579264850101</v>
          </cell>
        </row>
        <row r="103">
          <cell r="AM103">
            <v>8153.232771226174</v>
          </cell>
        </row>
        <row r="104">
          <cell r="AM104">
            <v>8223.4023573310569</v>
          </cell>
        </row>
        <row r="105">
          <cell r="AM105">
            <v>8292.339753941611</v>
          </cell>
        </row>
        <row r="106">
          <cell r="AM106">
            <v>8360.0042099102466</v>
          </cell>
        </row>
      </sheetData>
      <sheetData sheetId="17">
        <row r="7">
          <cell r="M7">
            <v>60</v>
          </cell>
        </row>
      </sheetData>
      <sheetData sheetId="18">
        <row r="7">
          <cell r="M7">
            <v>60</v>
          </cell>
        </row>
      </sheetData>
      <sheetData sheetId="19"/>
      <sheetData sheetId="20"/>
      <sheetData sheetId="21"/>
      <sheetData sheetId="22"/>
      <sheetData sheetId="23"/>
      <sheetData sheetId="24"/>
      <sheetData sheetId="25">
        <row r="7">
          <cell r="Z7">
            <v>1.3300094320031557</v>
          </cell>
          <cell r="AE7">
            <v>1.8880130069791403</v>
          </cell>
          <cell r="AJ7">
            <v>3.2056120248079276</v>
          </cell>
          <cell r="AO7">
            <v>7.5656643630331084</v>
          </cell>
        </row>
        <row r="8">
          <cell r="Z8">
            <v>1.2806158094521602</v>
          </cell>
          <cell r="AE8">
            <v>1.823852468374122</v>
          </cell>
          <cell r="AJ8">
            <v>3.0804917716950859</v>
          </cell>
          <cell r="AO8">
            <v>8.2764954708381762</v>
          </cell>
        </row>
        <row r="9">
          <cell r="Z9">
            <v>1.2639095950478527</v>
          </cell>
          <cell r="AE9">
            <v>1.7706652676438224</v>
          </cell>
          <cell r="AJ9">
            <v>3.0332525515302478</v>
          </cell>
          <cell r="AO9">
            <v>10.06885577852708</v>
          </cell>
        </row>
        <row r="10">
          <cell r="Z10">
            <v>1.2436013113677629</v>
          </cell>
          <cell r="AE10">
            <v>1.7504756677271605</v>
          </cell>
          <cell r="AJ10">
            <v>3.5115405614745399</v>
          </cell>
          <cell r="AO10">
            <v>10.516878433735798</v>
          </cell>
        </row>
        <row r="11">
          <cell r="Z11">
            <v>1.2478270917001455</v>
          </cell>
          <cell r="AE11">
            <v>1.8876674697315226</v>
          </cell>
          <cell r="AJ11">
            <v>4.0502358074208278</v>
          </cell>
          <cell r="AO11">
            <v>10.577887526879032</v>
          </cell>
        </row>
        <row r="12">
          <cell r="Z12">
            <v>1.2966506602192847</v>
          </cell>
          <cell r="AE12">
            <v>2.0929195466221104</v>
          </cell>
          <cell r="AJ12">
            <v>4.2451906749124175</v>
          </cell>
          <cell r="AO12">
            <v>10.50600805638415</v>
          </cell>
        </row>
        <row r="13">
          <cell r="Z13">
            <v>1.3505823236844232</v>
          </cell>
          <cell r="AE13">
            <v>2.2205121172161877</v>
          </cell>
          <cell r="AJ13">
            <v>4.3222199871275553</v>
          </cell>
          <cell r="AO13">
            <v>10.276185186609903</v>
          </cell>
        </row>
        <row r="14">
          <cell r="Z14">
            <v>1.372333076305035</v>
          </cell>
          <cell r="AE14">
            <v>2.2065418671985615</v>
          </cell>
          <cell r="AJ14">
            <v>4.257209816404476</v>
          </cell>
          <cell r="AO14">
            <v>9.8575583721065456</v>
          </cell>
        </row>
        <row r="15">
          <cell r="Z15">
            <v>1.3910064332472405</v>
          </cell>
          <cell r="AE15">
            <v>2.1963078419292699</v>
          </cell>
          <cell r="AJ15">
            <v>4.1196328175868215</v>
          </cell>
          <cell r="AO15">
            <v>9.4261156588234005</v>
          </cell>
        </row>
        <row r="16">
          <cell r="Z16">
            <v>1.4054526451346769</v>
          </cell>
          <cell r="AE16">
            <v>2.1743490208149816</v>
          </cell>
          <cell r="AJ16">
            <v>3.9916182781339571</v>
          </cell>
          <cell r="AO16">
            <v>9.0533408273898495</v>
          </cell>
        </row>
        <row r="17">
          <cell r="Z17">
            <v>1.3865700940885588</v>
          </cell>
          <cell r="AE17">
            <v>2.0877861257792185</v>
          </cell>
          <cell r="AJ17">
            <v>3.8094474106390108</v>
          </cell>
          <cell r="AO17">
            <v>8.5240900451923753</v>
          </cell>
        </row>
        <row r="18">
          <cell r="Z18">
            <v>1.3631242241722585</v>
          </cell>
          <cell r="AE18">
            <v>1.9716218844485143</v>
          </cell>
          <cell r="AJ18">
            <v>3.6241207690395147</v>
          </cell>
          <cell r="AO18">
            <v>8.0450791830490225</v>
          </cell>
        </row>
        <row r="19">
          <cell r="Z19">
            <v>1.3365271033514168</v>
          </cell>
          <cell r="AE19">
            <v>1.8731985329645158</v>
          </cell>
          <cell r="AJ19">
            <v>3.4618032907351433</v>
          </cell>
          <cell r="AO19">
            <v>7.6459412164537701</v>
          </cell>
        </row>
        <row r="20">
          <cell r="Z20">
            <v>1.2808651755013669</v>
          </cell>
          <cell r="AE20">
            <v>1.7959312911031271</v>
          </cell>
          <cell r="AJ20">
            <v>3.328374442961513</v>
          </cell>
          <cell r="AO20">
            <v>7.3015969165068206</v>
          </cell>
        </row>
        <row r="21">
          <cell r="Z21">
            <v>1.2275453736170594</v>
          </cell>
          <cell r="AE21">
            <v>1.7341103400207054</v>
          </cell>
          <cell r="AJ21">
            <v>3.2132483350509511</v>
          </cell>
          <cell r="AO21">
            <v>6.9945369444900694</v>
          </cell>
        </row>
        <row r="22">
          <cell r="Z22">
            <v>1.2257011594529508</v>
          </cell>
          <cell r="AE22">
            <v>1.7422715860007019</v>
          </cell>
          <cell r="AJ22">
            <v>3.2118982930054654</v>
          </cell>
          <cell r="AO22">
            <v>6.9648942537603604</v>
          </cell>
        </row>
        <row r="23">
          <cell r="Z23">
            <v>1.2253211302315925</v>
          </cell>
          <cell r="AE23">
            <v>1.7491402431662773</v>
          </cell>
          <cell r="AJ23">
            <v>3.2121610323130674</v>
          </cell>
          <cell r="AO23">
            <v>6.9297807470144033</v>
          </cell>
        </row>
        <row r="24">
          <cell r="Z24">
            <v>1.2273360434953746</v>
          </cell>
          <cell r="AE24">
            <v>1.7521855545107246</v>
          </cell>
          <cell r="AJ24">
            <v>3.2141738383724436</v>
          </cell>
          <cell r="AO24">
            <v>6.8866942493800583</v>
          </cell>
        </row>
        <row r="25">
          <cell r="Z25">
            <v>1.2309818929781153</v>
          </cell>
          <cell r="AE25">
            <v>1.7537565520977971</v>
          </cell>
          <cell r="AJ25">
            <v>3.2124453871221701</v>
          </cell>
          <cell r="AO25">
            <v>6.8710363540645245</v>
          </cell>
        </row>
        <row r="26">
          <cell r="Z26">
            <v>1.2345406914757266</v>
          </cell>
          <cell r="AE26">
            <v>1.7554249011729774</v>
          </cell>
          <cell r="AJ26">
            <v>3.2169714390852158</v>
          </cell>
          <cell r="AO26">
            <v>6.8512904490395785</v>
          </cell>
        </row>
        <row r="27">
          <cell r="Z27">
            <v>1.2352270049780822</v>
          </cell>
          <cell r="AE27">
            <v>1.7547362244135651</v>
          </cell>
          <cell r="AJ27">
            <v>3.2253027868269961</v>
          </cell>
          <cell r="AO27">
            <v>6.8029533069057422</v>
          </cell>
        </row>
        <row r="28">
          <cell r="Z28">
            <v>1.2352275187735262</v>
          </cell>
          <cell r="AE28">
            <v>1.7560955115511951</v>
          </cell>
          <cell r="AJ28">
            <v>3.2363694940330827</v>
          </cell>
          <cell r="AO28">
            <v>6.7620729747475385</v>
          </cell>
        </row>
        <row r="29">
          <cell r="Z29">
            <v>1.2345407569996529</v>
          </cell>
          <cell r="AE29">
            <v>1.7620781379975992</v>
          </cell>
          <cell r="AJ29">
            <v>3.2458075583048349</v>
          </cell>
          <cell r="AO29">
            <v>6.7239162704771465</v>
          </cell>
        </row>
        <row r="30">
          <cell r="Z30">
            <v>1.2322893380937052</v>
          </cell>
          <cell r="AE30">
            <v>1.7670880945498739</v>
          </cell>
          <cell r="AJ30">
            <v>3.2544070925347675</v>
          </cell>
          <cell r="AO30">
            <v>6.6901397528905822</v>
          </cell>
        </row>
        <row r="31">
          <cell r="Z31">
            <v>1.229207353878405</v>
          </cell>
          <cell r="AE31">
            <v>1.7668613615728503</v>
          </cell>
          <cell r="AJ31">
            <v>3.2622265655478109</v>
          </cell>
          <cell r="AO31">
            <v>6.6555688034820788</v>
          </cell>
        </row>
        <row r="32">
          <cell r="Z32">
            <v>1.2294815886227217</v>
          </cell>
          <cell r="AE32">
            <v>1.7655851315139177</v>
          </cell>
          <cell r="AJ32">
            <v>3.2669481460321204</v>
          </cell>
          <cell r="AO32">
            <v>6.6183065839493791</v>
          </cell>
        </row>
        <row r="33">
          <cell r="Z33">
            <v>1.2304547325574111</v>
          </cell>
          <cell r="AE33">
            <v>1.7644089157837635</v>
          </cell>
          <cell r="AJ33">
            <v>3.2709626650671626</v>
          </cell>
          <cell r="AO33">
            <v>6.5755916450275711</v>
          </cell>
        </row>
        <row r="34">
          <cell r="Z34">
            <v>1.237737569309981</v>
          </cell>
          <cell r="AE34">
            <v>1.7669253385892845</v>
          </cell>
          <cell r="AJ34">
            <v>3.2739771574455605</v>
          </cell>
          <cell r="AO34">
            <v>6.5376700738358489</v>
          </cell>
        </row>
        <row r="35">
          <cell r="Z35">
            <v>1.2443625643882499</v>
          </cell>
          <cell r="AE35">
            <v>1.7738885172749104</v>
          </cell>
          <cell r="AJ35">
            <v>3.2771237123598347</v>
          </cell>
          <cell r="AO35">
            <v>6.5105621340066273</v>
          </cell>
        </row>
        <row r="36">
          <cell r="Z36">
            <v>1.2476953652249652</v>
          </cell>
          <cell r="AE36">
            <v>1.7801469654038871</v>
          </cell>
          <cell r="AJ36">
            <v>3.2785926894714161</v>
          </cell>
          <cell r="AO36">
            <v>6.4808649285929008</v>
          </cell>
        </row>
        <row r="37">
          <cell r="Z37">
            <v>1.2507803212569215</v>
          </cell>
          <cell r="AE37">
            <v>1.7873249932057726</v>
          </cell>
          <cell r="AJ37">
            <v>3.2805586624609799</v>
          </cell>
          <cell r="AO37">
            <v>6.4542381524315378</v>
          </cell>
        </row>
        <row r="38">
          <cell r="Z38">
            <v>1.2468859102149079</v>
          </cell>
          <cell r="AE38">
            <v>1.7852628110352537</v>
          </cell>
          <cell r="AJ38">
            <v>3.2674432377292839</v>
          </cell>
          <cell r="AO38">
            <v>6.4001845301802911</v>
          </cell>
        </row>
        <row r="39">
          <cell r="Z39">
            <v>1.2432346012244955</v>
          </cell>
          <cell r="AE39">
            <v>1.7832448428420307</v>
          </cell>
          <cell r="AJ39">
            <v>3.2561628010693298</v>
          </cell>
          <cell r="AO39">
            <v>6.3602736135964308</v>
          </cell>
        </row>
        <row r="40">
          <cell r="Z40">
            <v>1.2416734401683438</v>
          </cell>
          <cell r="AE40">
            <v>1.7813226113055582</v>
          </cell>
          <cell r="AJ40">
            <v>3.2489951409055209</v>
          </cell>
          <cell r="AO40">
            <v>6.3231956230297461</v>
          </cell>
        </row>
        <row r="41">
          <cell r="Z41">
            <v>1.241545468107198</v>
          </cell>
          <cell r="AE41">
            <v>1.779436515834997</v>
          </cell>
          <cell r="AJ41">
            <v>3.2423126026369737</v>
          </cell>
          <cell r="AO41">
            <v>6.2955488644795894</v>
          </cell>
        </row>
        <row r="42">
          <cell r="Z42">
            <v>1.2414352289564039</v>
          </cell>
          <cell r="AE42">
            <v>1.7774897542311385</v>
          </cell>
          <cell r="AJ42">
            <v>3.2352266553707589</v>
          </cell>
          <cell r="AO42">
            <v>6.2695724351687785</v>
          </cell>
        </row>
        <row r="43">
          <cell r="Z43">
            <v>1.2434218846723308</v>
          </cell>
          <cell r="AE43">
            <v>1.7755058262627679</v>
          </cell>
          <cell r="AJ43">
            <v>3.2274117085883853</v>
          </cell>
          <cell r="AO43">
            <v>6.2473326203215063</v>
          </cell>
        </row>
        <row r="44">
          <cell r="Z44">
            <v>1.2452774294914923</v>
          </cell>
          <cell r="AE44">
            <v>1.7738374825149772</v>
          </cell>
          <cell r="AJ44">
            <v>3.2200678170550741</v>
          </cell>
          <cell r="AO44">
            <v>6.2304521155312544</v>
          </cell>
        </row>
        <row r="45">
          <cell r="Z45">
            <v>1.2466285705072282</v>
          </cell>
          <cell r="AE45">
            <v>1.7712109340873623</v>
          </cell>
          <cell r="AJ45">
            <v>3.2110586262802943</v>
          </cell>
          <cell r="AO45">
            <v>6.2109828690767559</v>
          </cell>
        </row>
        <row r="46">
          <cell r="Z46">
            <v>1.2478122328820103</v>
          </cell>
          <cell r="AE46">
            <v>1.7678914870606939</v>
          </cell>
          <cell r="AJ46">
            <v>3.2014141775770946</v>
          </cell>
          <cell r="AO46">
            <v>6.1993280807125428</v>
          </cell>
        </row>
        <row r="47">
          <cell r="Z47">
            <v>1.24892281258816</v>
          </cell>
          <cell r="AE47">
            <v>1.7647769920982812</v>
          </cell>
          <cell r="AJ47">
            <v>3.1922707383082138</v>
          </cell>
          <cell r="AO47">
            <v>6.1896442283102475</v>
          </cell>
        </row>
        <row r="48">
          <cell r="Z48">
            <v>1.2481516584502379</v>
          </cell>
          <cell r="AE48">
            <v>1.7618855623290532</v>
          </cell>
          <cell r="AJ48">
            <v>3.1802577757981219</v>
          </cell>
          <cell r="AO48">
            <v>6.176017527420206</v>
          </cell>
        </row>
        <row r="49">
          <cell r="Z49">
            <v>1.2468702791244632</v>
          </cell>
          <cell r="AE49">
            <v>1.7633969845214046</v>
          </cell>
          <cell r="AJ49">
            <v>3.168065932530606</v>
          </cell>
          <cell r="AO49">
            <v>6.1761211954753854</v>
          </cell>
        </row>
        <row r="50">
          <cell r="Z50">
            <v>1.2456642117686294</v>
          </cell>
          <cell r="AE50">
            <v>1.7648195741718016</v>
          </cell>
          <cell r="AJ50">
            <v>3.1549753976682364</v>
          </cell>
          <cell r="AO50">
            <v>6.1762187705296121</v>
          </cell>
        </row>
        <row r="51">
          <cell r="Z51">
            <v>1.2450517771283738</v>
          </cell>
          <cell r="AE51">
            <v>1.7666008339605843</v>
          </cell>
          <cell r="AJ51">
            <v>3.1382923408996577</v>
          </cell>
          <cell r="AO51">
            <v>6.1752573453788955</v>
          </cell>
        </row>
        <row r="52">
          <cell r="Z52">
            <v>1.2447167990180916</v>
          </cell>
          <cell r="AE52">
            <v>1.7697666170994319</v>
          </cell>
          <cell r="AJ52">
            <v>3.1224289979193545</v>
          </cell>
          <cell r="AO52">
            <v>6.1713341164523623</v>
          </cell>
        </row>
        <row r="53">
          <cell r="Z53">
            <v>1.2443999969970434</v>
          </cell>
          <cell r="AE53">
            <v>1.7727606231726756</v>
          </cell>
          <cell r="AJ53">
            <v>3.1072860120541508</v>
          </cell>
          <cell r="AO53">
            <v>6.1676237640000346</v>
          </cell>
        </row>
        <row r="54">
          <cell r="Z54">
            <v>1.2437194635155526</v>
          </cell>
          <cell r="AE54">
            <v>1.7756443611719768</v>
          </cell>
          <cell r="AJ54">
            <v>3.0912029828961147</v>
          </cell>
          <cell r="AO54">
            <v>6.1642564479271869</v>
          </cell>
        </row>
        <row r="55">
          <cell r="Z55">
            <v>1.2427627556133745</v>
          </cell>
          <cell r="AE55">
            <v>1.778660323217254</v>
          </cell>
          <cell r="AJ55">
            <v>3.0760193302601153</v>
          </cell>
          <cell r="AO55">
            <v>6.1612828767637637</v>
          </cell>
        </row>
        <row r="56">
          <cell r="Z56">
            <v>1.2418539703204556</v>
          </cell>
          <cell r="AE56">
            <v>1.7815252122230949</v>
          </cell>
          <cell r="AJ56">
            <v>3.0615962444081277</v>
          </cell>
          <cell r="AO56">
            <v>6.1584733377737066</v>
          </cell>
        </row>
        <row r="57">
          <cell r="Z57">
            <v>1.2412120761443459</v>
          </cell>
          <cell r="AE57">
            <v>1.7842429370302115</v>
          </cell>
          <cell r="AJ57">
            <v>3.0479229466185029</v>
          </cell>
          <cell r="AO57">
            <v>6.1557763736156197</v>
          </cell>
        </row>
        <row r="58">
          <cell r="Z58">
            <v>1.243799148035224</v>
          </cell>
          <cell r="AE58">
            <v>1.786551153847201</v>
          </cell>
          <cell r="AJ58">
            <v>3.0341742226086494</v>
          </cell>
          <cell r="AO58">
            <v>6.1520030897935678</v>
          </cell>
        </row>
        <row r="59">
          <cell r="Z59">
            <v>1.246264496145103</v>
          </cell>
          <cell r="AE59">
            <v>1.7889074623349712</v>
          </cell>
          <cell r="AJ59">
            <v>3.021072386950177</v>
          </cell>
          <cell r="AO59">
            <v>6.1492904879923156</v>
          </cell>
        </row>
        <row r="60">
          <cell r="Z60">
            <v>1.2486165138176712</v>
          </cell>
          <cell r="AE60">
            <v>1.7911554528654166</v>
          </cell>
          <cell r="AJ60">
            <v>3.0092317364153223</v>
          </cell>
          <cell r="AO60">
            <v>6.1467025827185662</v>
          </cell>
        </row>
        <row r="61">
          <cell r="Z61">
            <v>1.2514369495694118</v>
          </cell>
          <cell r="AE61">
            <v>1.793306739235542</v>
          </cell>
          <cell r="AJ61">
            <v>2.9990079771786213</v>
          </cell>
          <cell r="AO61">
            <v>6.1442457448909975</v>
          </cell>
        </row>
        <row r="62">
          <cell r="Z62">
            <v>1.2549429681760951</v>
          </cell>
          <cell r="AE62">
            <v>1.7955194993080814</v>
          </cell>
          <cell r="AJ62">
            <v>2.9892511554450452</v>
          </cell>
          <cell r="AO62">
            <v>6.1454917095850874</v>
          </cell>
        </row>
        <row r="63">
          <cell r="Z63">
            <v>1.2582982676946621</v>
          </cell>
          <cell r="AE63">
            <v>1.7976924331730961</v>
          </cell>
          <cell r="AJ63">
            <v>2.9799137665324462</v>
          </cell>
          <cell r="AO63">
            <v>6.1535832624994482</v>
          </cell>
        </row>
        <row r="64">
          <cell r="Z64">
            <v>1.2615123624416276</v>
          </cell>
          <cell r="AE64">
            <v>1.7997739210648336</v>
          </cell>
          <cell r="AJ64">
            <v>2.9715840734458112</v>
          </cell>
          <cell r="AO64">
            <v>6.1613342896649606</v>
          </cell>
        </row>
        <row r="65">
          <cell r="Z65">
            <v>1.2641988325238014</v>
          </cell>
          <cell r="AE65">
            <v>1.8009201198543763</v>
          </cell>
          <cell r="AJ65">
            <v>2.9626234885302996</v>
          </cell>
          <cell r="AO65">
            <v>6.1658573997220909</v>
          </cell>
        </row>
        <row r="66">
          <cell r="Z66">
            <v>1.2656061887315178</v>
          </cell>
          <cell r="AE66">
            <v>1.7995071888480616</v>
          </cell>
          <cell r="AJ66">
            <v>2.950629487473921</v>
          </cell>
          <cell r="AO66">
            <v>6.1602903320017468</v>
          </cell>
        </row>
        <row r="67">
          <cell r="Z67">
            <v>1.2669535912838843</v>
          </cell>
          <cell r="AE67">
            <v>1.7979090085621612</v>
          </cell>
          <cell r="AJ67">
            <v>2.9391464332564836</v>
          </cell>
          <cell r="AO67">
            <v>6.1518046837927756</v>
          </cell>
        </row>
        <row r="68">
          <cell r="Z68">
            <v>1.2682447913374193</v>
          </cell>
          <cell r="AE68">
            <v>1.7963774911495742</v>
          </cell>
          <cell r="AJ68">
            <v>2.9292976936398181</v>
          </cell>
          <cell r="AO68">
            <v>6.1436729866971591</v>
          </cell>
        </row>
        <row r="69">
          <cell r="Z69">
            <v>1.269489171913321</v>
          </cell>
          <cell r="AE69">
            <v>1.7949085508854326</v>
          </cell>
          <cell r="AJ69">
            <v>2.9211550664484438</v>
          </cell>
          <cell r="AO69">
            <v>6.1358735472775443</v>
          </cell>
        </row>
        <row r="70">
          <cell r="Z70">
            <v>1.2684282807267659</v>
          </cell>
          <cell r="AE70">
            <v>1.7901589381427352</v>
          </cell>
          <cell r="AJ70">
            <v>2.9080958540615351</v>
          </cell>
          <cell r="AO70">
            <v>6.1161410382850008</v>
          </cell>
        </row>
        <row r="71">
          <cell r="Z71">
            <v>1.2674126255758238</v>
          </cell>
          <cell r="AE71">
            <v>1.7851663105546638</v>
          </cell>
          <cell r="AJ71">
            <v>2.8955934820029277</v>
          </cell>
          <cell r="AO71">
            <v>6.0950190071308743</v>
          </cell>
        </row>
        <row r="72">
          <cell r="Z72">
            <v>1.2664393735834276</v>
          </cell>
          <cell r="AE72">
            <v>1.7803821229858074</v>
          </cell>
          <cell r="AJ72">
            <v>2.8838262462463566</v>
          </cell>
          <cell r="AO72">
            <v>6.0747788115436858</v>
          </cell>
        </row>
        <row r="73">
          <cell r="Z73">
            <v>1.2655059235784583</v>
          </cell>
          <cell r="AE73">
            <v>1.7757935889321232</v>
          </cell>
          <cell r="AJ73">
            <v>2.8751417814528435</v>
          </cell>
          <cell r="AO73">
            <v>6.055366356373737</v>
          </cell>
        </row>
        <row r="74">
          <cell r="Z74">
            <v>1.2645716083357514</v>
          </cell>
          <cell r="AE74">
            <v>1.7712374829647313</v>
          </cell>
          <cell r="AJ74">
            <v>2.8665602305533748</v>
          </cell>
          <cell r="AO74">
            <v>6.036215707543918</v>
          </cell>
        </row>
        <row r="75">
          <cell r="Z75">
            <v>1.2635802624830494</v>
          </cell>
          <cell r="AE75">
            <v>1.7670343598136933</v>
          </cell>
          <cell r="AJ75">
            <v>2.8579674688436278</v>
          </cell>
          <cell r="AO75">
            <v>6.0156185413972736</v>
          </cell>
        </row>
        <row r="76">
          <cell r="Z76">
            <v>1.2626274975670444</v>
          </cell>
          <cell r="AE76">
            <v>1.7633625564289357</v>
          </cell>
          <cell r="AJ76">
            <v>2.8497091179700891</v>
          </cell>
          <cell r="AO76">
            <v>5.9956231174266295</v>
          </cell>
        </row>
        <row r="77">
          <cell r="Z77">
            <v>1.2617111043528531</v>
          </cell>
          <cell r="AE77">
            <v>1.7598309237574199</v>
          </cell>
          <cell r="AJ77">
            <v>2.8420216258114537</v>
          </cell>
          <cell r="AO77">
            <v>5.976391016691422</v>
          </cell>
        </row>
        <row r="78">
          <cell r="Z78">
            <v>1.2608290391209507</v>
          </cell>
          <cell r="AE78">
            <v>1.7564315856314368</v>
          </cell>
          <cell r="AJ78">
            <v>2.8350193185688997</v>
          </cell>
          <cell r="AO78">
            <v>5.9578793481933845</v>
          </cell>
        </row>
        <row r="79">
          <cell r="Z79">
            <v>1.2599219015050245</v>
          </cell>
          <cell r="AE79">
            <v>1.7531287744115771</v>
          </cell>
          <cell r="AJ79">
            <v>2.8282285640354985</v>
          </cell>
          <cell r="AO79">
            <v>5.9355948650640595</v>
          </cell>
        </row>
        <row r="80">
          <cell r="Z80">
            <v>1.2590018398005502</v>
          </cell>
          <cell r="AE80">
            <v>1.7505970165839686</v>
          </cell>
          <cell r="AJ80">
            <v>2.8216351111761897</v>
          </cell>
          <cell r="AO80">
            <v>5.8991081672232184</v>
          </cell>
        </row>
        <row r="81">
          <cell r="Z81">
            <v>1.2581144669305619</v>
          </cell>
          <cell r="AE81">
            <v>1.7484324227235288</v>
          </cell>
          <cell r="AJ81">
            <v>2.8152759168325487</v>
          </cell>
          <cell r="AO81">
            <v>5.8639178037704758</v>
          </cell>
        </row>
        <row r="82">
          <cell r="Z82">
            <v>1.2572580712020112</v>
          </cell>
          <cell r="AE82">
            <v>1.7463433922845513</v>
          </cell>
          <cell r="AJ82">
            <v>2.8116574693560694</v>
          </cell>
          <cell r="AO82">
            <v>5.8299558944465044</v>
          </cell>
        </row>
        <row r="83">
          <cell r="Z83">
            <v>1.2564310583780938</v>
          </cell>
          <cell r="AE83">
            <v>1.7443260363998923</v>
          </cell>
          <cell r="AJ83">
            <v>2.8116799756742719</v>
          </cell>
          <cell r="AO83">
            <v>5.7971592169301731</v>
          </cell>
        </row>
        <row r="84">
          <cell r="Z84">
            <v>1.2551537940609547</v>
          </cell>
          <cell r="AE84">
            <v>1.7422986186811449</v>
          </cell>
          <cell r="AJ84">
            <v>2.8115756756478172</v>
          </cell>
          <cell r="AO84">
            <v>5.7649994843016117</v>
          </cell>
        </row>
        <row r="85">
          <cell r="Z85">
            <v>1.2529379002809813</v>
          </cell>
          <cell r="AE85">
            <v>1.7396804519170106</v>
          </cell>
          <cell r="AJ85">
            <v>2.8109994140837413</v>
          </cell>
          <cell r="AO85">
            <v>5.7316980057379672</v>
          </cell>
        </row>
        <row r="86">
          <cell r="Z86">
            <v>1.2507952082174465</v>
          </cell>
          <cell r="AE86">
            <v>1.7370288289672162</v>
          </cell>
          <cell r="AJ86">
            <v>2.8104421892334233</v>
          </cell>
          <cell r="AO86">
            <v>5.6994966364904176</v>
          </cell>
        </row>
        <row r="87">
          <cell r="Z87">
            <v>1.248722149499178</v>
          </cell>
          <cell r="AE87">
            <v>1.7344633786315471</v>
          </cell>
          <cell r="AJ87">
            <v>2.8098721665716924</v>
          </cell>
          <cell r="AO87">
            <v>5.6683417494233996</v>
          </cell>
        </row>
        <row r="88">
          <cell r="Z88">
            <v>1.2467153839769316</v>
          </cell>
          <cell r="AE88">
            <v>1.7319799674105867</v>
          </cell>
          <cell r="AJ88">
            <v>2.8086717447359608</v>
          </cell>
          <cell r="AO88">
            <v>5.6381831472262567</v>
          </cell>
        </row>
        <row r="89">
          <cell r="Z89">
            <v>1.2447717817650747</v>
          </cell>
          <cell r="AE89">
            <v>1.7295747220102147</v>
          </cell>
          <cell r="AJ89">
            <v>2.8075091063961932</v>
          </cell>
          <cell r="AO89">
            <v>5.6089737925273297</v>
          </cell>
        </row>
        <row r="90">
          <cell r="Z90">
            <v>1.2428349279390425</v>
          </cell>
          <cell r="AE90">
            <v>1.7266574109352431</v>
          </cell>
          <cell r="AJ90">
            <v>2.8062098453698558</v>
          </cell>
          <cell r="AO90">
            <v>5.5729146325435748</v>
          </cell>
        </row>
        <row r="91">
          <cell r="Z91">
            <v>1.2409085794474384</v>
          </cell>
          <cell r="AE91">
            <v>1.7197322344810853</v>
          </cell>
          <cell r="AJ91">
            <v>2.804812202584444</v>
          </cell>
          <cell r="AO91">
            <v>5.5354954893274018</v>
          </cell>
        </row>
        <row r="92">
          <cell r="Z92">
            <v>1.2390405303614964</v>
          </cell>
          <cell r="AE92">
            <v>1.7130166429868352</v>
          </cell>
          <cell r="AJ92">
            <v>2.8034568583468142</v>
          </cell>
          <cell r="AO92">
            <v>5.4992088067326552</v>
          </cell>
        </row>
        <row r="93">
          <cell r="Z93">
            <v>1.2372281735547739</v>
          </cell>
          <cell r="AE93">
            <v>1.7065012638956953</v>
          </cell>
          <cell r="AJ93">
            <v>2.8020714354100833</v>
          </cell>
          <cell r="AO93">
            <v>5.4640039415667072</v>
          </cell>
        </row>
        <row r="94">
          <cell r="Z94">
            <v>1.2354690550704892</v>
          </cell>
          <cell r="AE94">
            <v>1.7001772752921076</v>
          </cell>
          <cell r="AJ94">
            <v>2.8002622779534998</v>
          </cell>
          <cell r="AO94">
            <v>5.4298332259435664</v>
          </cell>
        </row>
        <row r="95">
          <cell r="Z95">
            <v>1.2337608630358721</v>
          </cell>
          <cell r="AE95">
            <v>1.6940363660491187</v>
          </cell>
          <cell r="AJ95">
            <v>2.798505495573965</v>
          </cell>
          <cell r="AO95">
            <v>5.3966517519461874</v>
          </cell>
        </row>
        <row r="96">
          <cell r="Z96">
            <v>1.2335078024625179</v>
          </cell>
          <cell r="AE96">
            <v>1.6897016874122233</v>
          </cell>
          <cell r="AJ96">
            <v>2.7995010704959697</v>
          </cell>
          <cell r="AO96">
            <v>5.3646069151833489</v>
          </cell>
        </row>
        <row r="97">
          <cell r="Z97">
            <v>1.2346734122540164</v>
          </cell>
          <cell r="AE97">
            <v>1.6883615174167184</v>
          </cell>
          <cell r="AJ97">
            <v>2.8032487465023364</v>
          </cell>
          <cell r="AO97">
            <v>5.337510395316305</v>
          </cell>
        </row>
        <row r="98">
          <cell r="Z98">
            <v>1.2358110103505</v>
          </cell>
          <cell r="AE98">
            <v>1.6871958654809349</v>
          </cell>
          <cell r="AJ98">
            <v>2.8069063591289427</v>
          </cell>
          <cell r="AO98">
            <v>5.3110650534472645</v>
          </cell>
        </row>
        <row r="99">
          <cell r="Z99">
            <v>1.2369215945198411</v>
          </cell>
          <cell r="AE99">
            <v>1.6860578936516535</v>
          </cell>
          <cell r="AJ99">
            <v>2.8104771164053881</v>
          </cell>
          <cell r="AO99">
            <v>5.2852476948182785</v>
          </cell>
        </row>
        <row r="100">
          <cell r="Z100">
            <v>1.238006115699037</v>
          </cell>
          <cell r="AE100">
            <v>1.6849466275412097</v>
          </cell>
          <cell r="AJ100">
            <v>2.813503777593338</v>
          </cell>
          <cell r="AO100">
            <v>5.2600362133322358</v>
          </cell>
        </row>
        <row r="101">
          <cell r="Z101">
            <v>1.2390654807098911</v>
          </cell>
          <cell r="AE101">
            <v>1.6838611379650401</v>
          </cell>
          <cell r="AJ101">
            <v>2.8163363550126448</v>
          </cell>
          <cell r="AO101">
            <v>5.2354095284223954</v>
          </cell>
        </row>
        <row r="102">
          <cell r="Z102">
            <v>1.2401309459366143</v>
          </cell>
          <cell r="AE102">
            <v>1.6828005383504476</v>
          </cell>
          <cell r="AJ102">
            <v>2.8191039822521624</v>
          </cell>
          <cell r="AO102">
            <v>5.2076608353228053</v>
          </cell>
        </row>
        <row r="103">
          <cell r="Z103">
            <v>1.2415694037597118</v>
          </cell>
          <cell r="AE103">
            <v>1.6822544613724246</v>
          </cell>
          <cell r="AJ103">
            <v>2.8223744642935937</v>
          </cell>
          <cell r="AO103">
            <v>5.1748238783536316</v>
          </cell>
        </row>
        <row r="104">
          <cell r="Z104">
            <v>1.2429776274675348</v>
          </cell>
          <cell r="AE104">
            <v>1.68193518832616</v>
          </cell>
          <cell r="AJ104">
            <v>2.8255762054201816</v>
          </cell>
          <cell r="AO104">
            <v>5.142716268242844</v>
          </cell>
        </row>
        <row r="105">
          <cell r="Z105">
            <v>1.2443551717353099</v>
          </cell>
          <cell r="AE105">
            <v>1.6816228709349004</v>
          </cell>
          <cell r="AJ105">
            <v>2.8287081936911709</v>
          </cell>
          <cell r="AO105">
            <v>5.1113081517522918</v>
          </cell>
        </row>
        <row r="106">
          <cell r="Z106">
            <v>1.2457030283292161</v>
          </cell>
          <cell r="AE106">
            <v>1.6813172843450186</v>
          </cell>
          <cell r="AJ106">
            <v>2.8317726839887549</v>
          </cell>
          <cell r="AO106">
            <v>5.0805769165359091</v>
          </cell>
        </row>
        <row r="107">
          <cell r="Z107">
            <v>1.2470221467237326</v>
          </cell>
          <cell r="AE107">
            <v>1.6810182132912781</v>
          </cell>
          <cell r="AJ107">
            <v>2.8346086285448244</v>
          </cell>
          <cell r="AO107">
            <v>5.0505009145017068</v>
          </cell>
        </row>
        <row r="108">
          <cell r="Z108">
            <v>1.2483134363321535</v>
          </cell>
          <cell r="AE108">
            <v>1.6807254515911303</v>
          </cell>
          <cell r="AJ108">
            <v>2.8373783701698319</v>
          </cell>
          <cell r="AO108">
            <v>5.0210594109558029</v>
          </cell>
        </row>
        <row r="109">
          <cell r="Z109">
            <v>1.2490448036332555</v>
          </cell>
          <cell r="AE109">
            <v>1.6804418268877983</v>
          </cell>
          <cell r="AJ109">
            <v>2.8400954027354679</v>
          </cell>
          <cell r="AO109">
            <v>4.9912797347133422</v>
          </cell>
        </row>
        <row r="110">
          <cell r="Z110">
            <v>1.2492745074979783</v>
          </cell>
          <cell r="AE110">
            <v>1.6815811957098001</v>
          </cell>
          <cell r="AJ110">
            <v>2.8429110603883507</v>
          </cell>
          <cell r="AO110">
            <v>4.9565419106653721</v>
          </cell>
        </row>
        <row r="111">
          <cell r="Z111">
            <v>1.2494995390928991</v>
          </cell>
          <cell r="AE111">
            <v>1.6833109904389592</v>
          </cell>
          <cell r="AJ111">
            <v>2.8456694464222285</v>
          </cell>
          <cell r="AO111">
            <v>4.9225106680520874</v>
          </cell>
        </row>
        <row r="112">
          <cell r="Z112">
            <v>1.2497200395366077</v>
          </cell>
          <cell r="AE112">
            <v>1.6850059546747123</v>
          </cell>
          <cell r="AJ112">
            <v>2.8483722906366373</v>
          </cell>
          <cell r="AO112">
            <v>4.8891646656880949</v>
          </cell>
        </row>
        <row r="113">
          <cell r="Z113">
            <v>1.2499361443213191</v>
          </cell>
          <cell r="AE113">
            <v>1.6866671299317781</v>
          </cell>
          <cell r="AJ113">
            <v>2.8510212538642796</v>
          </cell>
          <cell r="AO113">
            <v>4.8564834132577106</v>
          </cell>
        </row>
        <row r="114">
          <cell r="Z114">
            <v>1.2501479835905076</v>
          </cell>
          <cell r="AE114">
            <v>1.6882955166096618</v>
          </cell>
          <cell r="AJ114">
            <v>2.8538757667489083</v>
          </cell>
          <cell r="AO114">
            <v>4.8244472293283973</v>
          </cell>
        </row>
        <row r="115">
          <cell r="Z115">
            <v>1.2503556824002648</v>
          </cell>
          <cell r="AE115">
            <v>1.6898920760016762</v>
          </cell>
          <cell r="AJ115">
            <v>2.8568599761033568</v>
          </cell>
          <cell r="AO115">
            <v>4.7930372018261371</v>
          </cell>
        </row>
        <row r="116">
          <cell r="Z116">
            <v>1.2505871057215752</v>
          </cell>
          <cell r="AE116">
            <v>1.6914577321873028</v>
          </cell>
          <cell r="AJ116">
            <v>2.8597864227224856</v>
          </cell>
          <cell r="AO116">
            <v>4.7622351508059246</v>
          </cell>
        </row>
        <row r="117">
          <cell r="Z117">
            <v>1.2517792653142883</v>
          </cell>
          <cell r="AE117">
            <v>1.6930100917214057</v>
          </cell>
          <cell r="AJ117">
            <v>2.8628799291776792</v>
          </cell>
          <cell r="AO117">
            <v>4.732392483460119</v>
          </cell>
        </row>
        <row r="118">
          <cell r="Z118">
            <v>1.2530221037470013</v>
          </cell>
          <cell r="AE118">
            <v>1.6944735468880368</v>
          </cell>
          <cell r="AJ118">
            <v>2.8660824487959879</v>
          </cell>
          <cell r="AO118">
            <v>4.7033864889553616</v>
          </cell>
        </row>
        <row r="119">
          <cell r="Z119">
            <v>1.2542418902513841</v>
          </cell>
          <cell r="AE119">
            <v>1.6959098581695677</v>
          </cell>
          <cell r="AJ119">
            <v>2.8692255686960584</v>
          </cell>
          <cell r="AO119">
            <v>4.673545429188092</v>
          </cell>
        </row>
        <row r="120">
          <cell r="Z120">
            <v>1.2554392602784274</v>
          </cell>
          <cell r="AE120">
            <v>1.6973197738161423</v>
          </cell>
          <cell r="AJ120">
            <v>2.8723109262944786</v>
          </cell>
          <cell r="AO120">
            <v>4.6326888657723782</v>
          </cell>
        </row>
        <row r="121">
          <cell r="Z121">
            <v>1.2566148261359331</v>
          </cell>
          <cell r="AE121">
            <v>1.6987040148265578</v>
          </cell>
          <cell r="AJ121">
            <v>2.8753400993729592</v>
          </cell>
          <cell r="AO121">
            <v>4.5925763024696895</v>
          </cell>
        </row>
        <row r="122">
          <cell r="Z122">
            <v>1.2577691780326019</v>
          </cell>
          <cell r="AE122">
            <v>1.7000632761776913</v>
          </cell>
          <cell r="AJ122">
            <v>2.8784598583347005</v>
          </cell>
          <cell r="AO122">
            <v>4.5531876002263596</v>
          </cell>
        </row>
        <row r="123">
          <cell r="Z123">
            <v>1.2589028850661066</v>
          </cell>
          <cell r="AE123">
            <v>1.7013982279879658</v>
          </cell>
          <cell r="AJ123">
            <v>2.8815528926820289</v>
          </cell>
          <cell r="AO123">
            <v>4.5145033403375363</v>
          </cell>
        </row>
        <row r="124">
          <cell r="Z124">
            <v>1.2600164961586202</v>
          </cell>
          <cell r="AE124">
            <v>1.7027095166189421</v>
          </cell>
          <cell r="AJ124">
            <v>2.8845911003114395</v>
          </cell>
          <cell r="AO124">
            <v>4.4765047925251533</v>
          </cell>
        </row>
      </sheetData>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节奏总纲"/>
      <sheetName val="其他调用"/>
      <sheetName val="基础信息"/>
      <sheetName val="天下大势解锁设计（开放3国）"/>
      <sheetName val="天下大势解锁设计（开放4国）"/>
      <sheetName val="天下大势解锁设计（开放4国二赛季）"/>
      <sheetName val="天下大势解锁设计（开放3国三赛季）"/>
      <sheetName val="天下大势解锁设计（开放7国）"/>
      <sheetName val="赛季结算"/>
      <sheetName val="赛季结算3国"/>
      <sheetName val="Sheet1"/>
      <sheetName val="天下大势解锁设计（开放5国）"/>
      <sheetName val="钻石产出"/>
      <sheetName val="天下大事解锁条件设计"/>
      <sheetName val="1，2赛季结算"/>
      <sheetName val="3赛季结算3国"/>
    </sheetNames>
    <sheetDataSet>
      <sheetData sheetId="0"/>
      <sheetData sheetId="1"/>
      <sheetData sheetId="2"/>
      <sheetData sheetId="3">
        <row r="8">
          <cell r="S8">
            <v>13.200000000000003</v>
          </cell>
        </row>
        <row r="9">
          <cell r="E9">
            <v>0.5</v>
          </cell>
        </row>
        <row r="10">
          <cell r="E10">
            <v>1</v>
          </cell>
        </row>
        <row r="11">
          <cell r="E11">
            <v>1.5</v>
          </cell>
        </row>
        <row r="12">
          <cell r="E12">
            <v>2.1</v>
          </cell>
        </row>
        <row r="13">
          <cell r="E13">
            <v>3.3</v>
          </cell>
        </row>
        <row r="14">
          <cell r="E14">
            <v>4.8</v>
          </cell>
        </row>
        <row r="15">
          <cell r="E15">
            <v>6.6</v>
          </cell>
        </row>
        <row r="16">
          <cell r="E16">
            <v>8.6999999999999993</v>
          </cell>
        </row>
        <row r="17">
          <cell r="E17">
            <v>11.1</v>
          </cell>
        </row>
        <row r="18">
          <cell r="E18">
            <v>13.8</v>
          </cell>
        </row>
        <row r="19">
          <cell r="E19">
            <v>16.8</v>
          </cell>
        </row>
        <row r="20">
          <cell r="E20">
            <v>20.100000000000001</v>
          </cell>
        </row>
        <row r="21">
          <cell r="E21">
            <v>23.700000000000003</v>
          </cell>
        </row>
        <row r="22">
          <cell r="E22">
            <v>27.6</v>
          </cell>
        </row>
        <row r="23">
          <cell r="E23">
            <v>31.8</v>
          </cell>
        </row>
        <row r="24">
          <cell r="E24">
            <v>36.299999999999997</v>
          </cell>
        </row>
        <row r="25">
          <cell r="E25">
            <v>41.099999999999994</v>
          </cell>
        </row>
        <row r="26">
          <cell r="E26">
            <v>46.199999999999996</v>
          </cell>
        </row>
        <row r="27">
          <cell r="E27">
            <v>51.599999999999994</v>
          </cell>
        </row>
        <row r="28">
          <cell r="E28">
            <v>57.3</v>
          </cell>
        </row>
        <row r="29">
          <cell r="E29">
            <v>63.3</v>
          </cell>
        </row>
        <row r="30">
          <cell r="E30">
            <v>69.599999999999994</v>
          </cell>
        </row>
        <row r="31">
          <cell r="E31">
            <v>76.199999999999989</v>
          </cell>
        </row>
        <row r="32">
          <cell r="E32">
            <v>83.1</v>
          </cell>
        </row>
        <row r="33">
          <cell r="E33">
            <v>90.3</v>
          </cell>
        </row>
      </sheetData>
      <sheetData sheetId="4"/>
      <sheetData sheetId="5"/>
      <sheetData sheetId="6"/>
      <sheetData sheetId="7"/>
      <sheetData sheetId="8"/>
      <sheetData sheetId="9"/>
      <sheetData sheetId="10"/>
      <sheetData sheetId="11"/>
      <sheetData sheetId="12" refreshError="1"/>
      <sheetData sheetId="13" refreshError="1"/>
      <sheetData sheetId="14" refreshError="1"/>
      <sheetData sheetId="15"/>
      <sheetData sheetId="16"/>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G363"/>
  <sheetViews>
    <sheetView topLeftCell="A40" workbookViewId="0">
      <selection activeCell="O68" sqref="O68"/>
    </sheetView>
  </sheetViews>
  <sheetFormatPr defaultColWidth="6.625" defaultRowHeight="11.25" x14ac:dyDescent="0.15"/>
  <cols>
    <col min="1" max="12" width="6.625" style="38"/>
    <col min="13" max="13" width="6.625" style="7"/>
    <col min="14" max="14" width="10.5" style="38" bestFit="1" customWidth="1"/>
    <col min="15" max="35" width="6.625" style="38"/>
    <col min="36" max="36" width="6.625" style="7"/>
    <col min="37" max="43" width="6.625" style="38"/>
    <col min="44" max="44" width="6.625" style="8"/>
    <col min="45" max="50" width="6.625" style="38"/>
    <col min="51" max="51" width="6.625" style="8"/>
    <col min="52" max="58" width="6.625" style="38"/>
    <col min="59" max="59" width="6.625" style="7"/>
    <col min="60" max="16384" width="6.625" style="38"/>
  </cols>
  <sheetData>
    <row r="1" spans="2:57" x14ac:dyDescent="0.15">
      <c r="F1" s="80" t="s">
        <v>242</v>
      </c>
      <c r="G1" s="80" t="s">
        <v>126</v>
      </c>
      <c r="H1" s="39"/>
      <c r="I1" s="80" t="s">
        <v>122</v>
      </c>
      <c r="J1" s="80" t="s">
        <v>126</v>
      </c>
      <c r="K1" s="80" t="s">
        <v>127</v>
      </c>
      <c r="P1" s="38" t="s">
        <v>138</v>
      </c>
      <c r="AM1" s="38">
        <v>1</v>
      </c>
      <c r="AN1" s="38">
        <v>0.8</v>
      </c>
      <c r="AO1" s="38">
        <v>0.6</v>
      </c>
      <c r="AP1" s="38">
        <v>0.4</v>
      </c>
      <c r="AQ1" s="38">
        <v>0.2</v>
      </c>
    </row>
    <row r="2" spans="2:57" x14ac:dyDescent="0.15">
      <c r="F2" s="80"/>
      <c r="G2" s="80"/>
      <c r="H2" s="39"/>
      <c r="I2" s="80"/>
      <c r="J2" s="80"/>
      <c r="K2" s="80"/>
      <c r="P2" s="79" t="s">
        <v>243</v>
      </c>
      <c r="Q2" s="79"/>
      <c r="R2" s="79"/>
      <c r="S2" s="79"/>
      <c r="T2" s="79"/>
      <c r="W2" s="79" t="s">
        <v>244</v>
      </c>
      <c r="X2" s="79"/>
      <c r="Y2" s="79"/>
      <c r="Z2" s="79"/>
      <c r="AA2" s="79"/>
      <c r="AD2" s="79" t="s">
        <v>245</v>
      </c>
      <c r="AE2" s="79"/>
      <c r="AF2" s="79"/>
      <c r="AG2" s="79"/>
      <c r="AH2" s="79"/>
      <c r="AM2" s="79" t="s">
        <v>123</v>
      </c>
      <c r="AN2" s="79"/>
      <c r="AO2" s="79"/>
      <c r="AP2" s="79"/>
      <c r="AQ2" s="79"/>
      <c r="AT2" s="79" t="s">
        <v>124</v>
      </c>
      <c r="AU2" s="79"/>
      <c r="AV2" s="79"/>
      <c r="AW2" s="79"/>
      <c r="AX2" s="79"/>
      <c r="BA2" s="79" t="s">
        <v>128</v>
      </c>
      <c r="BB2" s="79"/>
      <c r="BC2" s="79"/>
      <c r="BD2" s="79"/>
      <c r="BE2" s="79"/>
    </row>
    <row r="3" spans="2:57" x14ac:dyDescent="0.15">
      <c r="F3" s="38">
        <v>1</v>
      </c>
      <c r="G3" s="38">
        <v>7.1773462536293131E-2</v>
      </c>
      <c r="I3" s="38">
        <v>1</v>
      </c>
      <c r="J3" s="38">
        <v>7.4349177498517554E-3</v>
      </c>
      <c r="K3" s="9">
        <v>0.1</v>
      </c>
      <c r="N3" s="54" t="str">
        <f>[1]节奏总纲!N3</f>
        <v>对应玩家等级</v>
      </c>
      <c r="O3" s="38" t="s">
        <v>242</v>
      </c>
      <c r="P3" s="38" t="s">
        <v>129</v>
      </c>
      <c r="Q3" s="38" t="s">
        <v>130</v>
      </c>
      <c r="R3" s="38" t="s">
        <v>131</v>
      </c>
      <c r="S3" s="38" t="s">
        <v>132</v>
      </c>
      <c r="T3" s="38" t="s">
        <v>133</v>
      </c>
      <c r="V3" s="38" t="s">
        <v>242</v>
      </c>
      <c r="W3" s="38" t="s">
        <v>129</v>
      </c>
      <c r="X3" s="38" t="s">
        <v>130</v>
      </c>
      <c r="Y3" s="38" t="s">
        <v>131</v>
      </c>
      <c r="Z3" s="38" t="s">
        <v>132</v>
      </c>
      <c r="AA3" s="38" t="s">
        <v>133</v>
      </c>
      <c r="AC3" s="38" t="s">
        <v>134</v>
      </c>
      <c r="AD3" s="38" t="s">
        <v>129</v>
      </c>
      <c r="AE3" s="38" t="s">
        <v>130</v>
      </c>
      <c r="AF3" s="38" t="s">
        <v>131</v>
      </c>
      <c r="AG3" s="38" t="s">
        <v>132</v>
      </c>
      <c r="AH3" s="38" t="s">
        <v>133</v>
      </c>
      <c r="AL3" s="38" t="s">
        <v>122</v>
      </c>
      <c r="AM3" s="38" t="s">
        <v>129</v>
      </c>
      <c r="AN3" s="38" t="s">
        <v>130</v>
      </c>
      <c r="AO3" s="38" t="s">
        <v>131</v>
      </c>
      <c r="AP3" s="38" t="s">
        <v>132</v>
      </c>
      <c r="AQ3" s="38" t="s">
        <v>133</v>
      </c>
      <c r="AS3" s="38" t="s">
        <v>122</v>
      </c>
      <c r="AT3" s="38" t="s">
        <v>129</v>
      </c>
      <c r="AU3" s="38" t="s">
        <v>130</v>
      </c>
      <c r="AV3" s="38" t="s">
        <v>131</v>
      </c>
      <c r="AW3" s="38" t="s">
        <v>132</v>
      </c>
      <c r="AX3" s="38" t="s">
        <v>133</v>
      </c>
      <c r="AZ3" s="38" t="s">
        <v>134</v>
      </c>
      <c r="BA3" s="38" t="s">
        <v>129</v>
      </c>
      <c r="BB3" s="38" t="s">
        <v>130</v>
      </c>
      <c r="BC3" s="38" t="s">
        <v>131</v>
      </c>
      <c r="BD3" s="38" t="s">
        <v>132</v>
      </c>
      <c r="BE3" s="38" t="s">
        <v>133</v>
      </c>
    </row>
    <row r="4" spans="2:57" x14ac:dyDescent="0.15">
      <c r="F4" s="38">
        <v>2</v>
      </c>
      <c r="G4" s="38">
        <v>0.1486983549970351</v>
      </c>
      <c r="I4" s="38">
        <v>2</v>
      </c>
      <c r="J4" s="38">
        <v>2.3963093307967063E-2</v>
      </c>
      <c r="K4" s="9">
        <v>0.15</v>
      </c>
      <c r="N4" s="54">
        <f>[1]节奏总纲!N4</f>
        <v>2</v>
      </c>
      <c r="O4" s="38">
        <v>1</v>
      </c>
      <c r="P4" s="38">
        <f>[1]节奏总纲!P4</f>
        <v>7.1773462536293131E-2</v>
      </c>
      <c r="Q4" s="38">
        <f>[1]节奏总纲!Q4</f>
        <v>5.9787294292732177E-2</v>
      </c>
      <c r="R4" s="38">
        <f>[1]节奏总纲!R4</f>
        <v>4.677476553490223E-2</v>
      </c>
      <c r="S4" s="38">
        <f>[1]节奏总纲!S4</f>
        <v>3.2585151991477081E-2</v>
      </c>
      <c r="T4" s="38">
        <f>[1]节奏总纲!T4</f>
        <v>1.7039020006115988E-2</v>
      </c>
      <c r="V4" s="38">
        <v>1</v>
      </c>
      <c r="W4" s="38">
        <f>[1]节奏总纲!W4</f>
        <v>7.1773462536293131E-2</v>
      </c>
      <c r="X4" s="38">
        <f>[1]节奏总纲!X4</f>
        <v>5.9787294292732177E-2</v>
      </c>
      <c r="Y4" s="38">
        <f>[1]节奏总纲!Y4</f>
        <v>4.677476553490223E-2</v>
      </c>
      <c r="Z4" s="38">
        <f>[1]节奏总纲!Z4</f>
        <v>3.2585151991477081E-2</v>
      </c>
      <c r="AA4" s="38">
        <f>[1]节奏总纲!AA4</f>
        <v>1.7039020006115988E-2</v>
      </c>
      <c r="AC4" s="38">
        <v>1</v>
      </c>
      <c r="AD4" s="38">
        <f>[1]节奏总纲!AD4</f>
        <v>10</v>
      </c>
      <c r="AE4" s="38">
        <f>[1]节奏总纲!AE4</f>
        <v>11.148446722089302</v>
      </c>
      <c r="AF4" s="38">
        <f>[1]节奏总纲!AF4</f>
        <v>12.761737853656415</v>
      </c>
      <c r="AG4" s="38">
        <f>[1]节奏总纲!AG4</f>
        <v>15.452231935206081</v>
      </c>
      <c r="AH4" s="38">
        <f>[1]节奏总纲!AH4</f>
        <v>21.291911942729964</v>
      </c>
      <c r="AL4" s="38">
        <v>1</v>
      </c>
      <c r="AM4" s="38">
        <f>[1]节奏总纲!AM4</f>
        <v>7.4349177498517554E-3</v>
      </c>
      <c r="AN4" s="38">
        <f>[1]节奏总纲!AN4</f>
        <v>5.947934199881405E-3</v>
      </c>
      <c r="AO4" s="38">
        <f>[1]节奏总纲!AO4</f>
        <v>4.4609506499110529E-3</v>
      </c>
      <c r="AP4" s="38">
        <f>[1]节奏总纲!AP4</f>
        <v>2.9739670999407025E-3</v>
      </c>
      <c r="AQ4" s="38">
        <f>[1]节奏总纲!AQ4</f>
        <v>1.4869835499703513E-3</v>
      </c>
      <c r="AS4" s="38">
        <v>1</v>
      </c>
      <c r="AT4" s="38">
        <f>[1]节奏总纲!AT4</f>
        <v>7.4349177498517554E-3</v>
      </c>
      <c r="AU4" s="38">
        <f>[1]节奏总纲!AU4</f>
        <v>5.947934199881405E-3</v>
      </c>
      <c r="AV4" s="38">
        <f>[1]节奏总纲!AV4</f>
        <v>4.4609506499110529E-3</v>
      </c>
      <c r="AW4" s="38">
        <f>[1]节奏总纲!AW4</f>
        <v>2.9739670999407025E-3</v>
      </c>
      <c r="AX4" s="38">
        <f>[1]节奏总纲!AX4</f>
        <v>1.4869835499703513E-3</v>
      </c>
      <c r="AY4" s="38"/>
      <c r="AZ4" s="38">
        <v>1</v>
      </c>
      <c r="BA4" s="38">
        <f>[1]节奏总纲!BA4</f>
        <v>11.296493250964016</v>
      </c>
      <c r="BB4" s="38">
        <f>[1]节奏总纲!BB4</f>
        <v>12.361596792946616</v>
      </c>
      <c r="BC4" s="38">
        <f>[1]节奏总纲!BC4</f>
        <v>13.798091195443488</v>
      </c>
      <c r="BD4" s="38">
        <f>[1]节奏总纲!BD4</f>
        <v>15.911635365458322</v>
      </c>
      <c r="BE4" s="38">
        <f>[1]节奏总纲!BE4</f>
        <v>19.707330185578734</v>
      </c>
    </row>
    <row r="5" spans="2:57" x14ac:dyDescent="0.15">
      <c r="F5" s="38">
        <v>3</v>
      </c>
      <c r="G5" s="38">
        <v>0.23114441334491631</v>
      </c>
      <c r="I5" s="38">
        <v>3</v>
      </c>
      <c r="J5" s="38">
        <v>5.1571656651039799E-2</v>
      </c>
      <c r="K5" s="9">
        <v>0.2</v>
      </c>
      <c r="N5" s="54">
        <f>[1]节奏总纲!N5</f>
        <v>4</v>
      </c>
      <c r="O5" s="38">
        <v>2</v>
      </c>
      <c r="P5" s="38">
        <f>[1]节奏总纲!P5</f>
        <v>0.1486983549970351</v>
      </c>
      <c r="Q5" s="38">
        <f>[1]节奏总纲!Q5</f>
        <v>0.12505531655250651</v>
      </c>
      <c r="R5" s="38">
        <f>[1]节奏总纲!R5</f>
        <v>9.883979656652922E-2</v>
      </c>
      <c r="S5" s="38">
        <f>[1]节奏总纲!S5</f>
        <v>6.9828747506607683E-2</v>
      </c>
      <c r="T5" s="38">
        <f>[1]节奏总纲!T5</f>
        <v>3.7085369736260552E-2</v>
      </c>
      <c r="V5" s="38">
        <v>2</v>
      </c>
      <c r="W5" s="38">
        <f>[1]节奏总纲!W5</f>
        <v>7.6924892460741967E-2</v>
      </c>
      <c r="X5" s="38">
        <f>[1]节奏总纲!X5</f>
        <v>6.5268022259774336E-2</v>
      </c>
      <c r="Y5" s="38">
        <f>[1]节奏总纲!Y5</f>
        <v>5.206503103162699E-2</v>
      </c>
      <c r="Z5" s="38">
        <f>[1]节奏总纲!Z5</f>
        <v>3.7243595515130602E-2</v>
      </c>
      <c r="AA5" s="38">
        <f>[1]节奏总纲!AA5</f>
        <v>2.0046349730144564E-2</v>
      </c>
      <c r="AC5" s="38">
        <v>2</v>
      </c>
      <c r="AD5" s="38">
        <f>[1]节奏总纲!AD5</f>
        <v>15.845161563010114</v>
      </c>
      <c r="AE5" s="38">
        <f>[1]节奏总纲!AE5</f>
        <v>17.271997130667014</v>
      </c>
      <c r="AF5" s="38">
        <f>[1]节奏总纲!AF5</f>
        <v>19.263096801323076</v>
      </c>
      <c r="AG5" s="38">
        <f>[1]节奏总纲!AG5</f>
        <v>22.536681597650272</v>
      </c>
      <c r="AH5" s="38">
        <f>[1]节奏总纲!AH5</f>
        <v>29.386000042029625</v>
      </c>
      <c r="AL5" s="38">
        <v>2</v>
      </c>
      <c r="AM5" s="38">
        <f>[1]节奏总纲!AM5</f>
        <v>2.3963093307967063E-2</v>
      </c>
      <c r="AN5" s="38">
        <f>[1]节奏总纲!AN5</f>
        <v>1.9170474646373652E-2</v>
      </c>
      <c r="AO5" s="38">
        <f>[1]节奏总纲!AO5</f>
        <v>1.4377855984780237E-2</v>
      </c>
      <c r="AP5" s="38">
        <f>[1]节奏总纲!AP5</f>
        <v>9.5852373231868262E-3</v>
      </c>
      <c r="AQ5" s="38">
        <f>[1]节奏总纲!AQ5</f>
        <v>4.7926186615934131E-3</v>
      </c>
      <c r="AS5" s="38">
        <v>2</v>
      </c>
      <c r="AT5" s="38">
        <f>[1]节奏总纲!AT5</f>
        <v>1.6528175558115307E-2</v>
      </c>
      <c r="AU5" s="38">
        <f>[1]节奏总纲!AU5</f>
        <v>1.3222540446492247E-2</v>
      </c>
      <c r="AV5" s="38">
        <f>[1]节奏总纲!AV5</f>
        <v>9.9169053348691846E-3</v>
      </c>
      <c r="AW5" s="38">
        <f>[1]节奏总纲!AW5</f>
        <v>6.6112702232461237E-3</v>
      </c>
      <c r="AX5" s="38">
        <f>[1]节奏总纲!AX5</f>
        <v>3.3056351116230618E-3</v>
      </c>
      <c r="AY5" s="38"/>
      <c r="AZ5" s="38">
        <v>2</v>
      </c>
      <c r="BA5" s="38">
        <f>[1]节奏总纲!BA5</f>
        <v>14.729965238833779</v>
      </c>
      <c r="BB5" s="38">
        <f>[1]节奏总纲!BB5</f>
        <v>15.911635365458322</v>
      </c>
      <c r="BC5" s="38">
        <f>[1]节奏总纲!BC5</f>
        <v>17.448850811924295</v>
      </c>
      <c r="BD5" s="38">
        <f>[1]节奏总纲!BD5</f>
        <v>19.707330185578734</v>
      </c>
      <c r="BE5" s="38">
        <f>[1]节奏总纲!BE5</f>
        <v>23.710496742673982</v>
      </c>
    </row>
    <row r="6" spans="2:57" x14ac:dyDescent="0.15">
      <c r="B6" s="79" t="s">
        <v>246</v>
      </c>
      <c r="C6" s="79"/>
      <c r="D6" s="79"/>
      <c r="F6" s="38">
        <v>4</v>
      </c>
      <c r="G6" s="38">
        <v>0.3195079107728942</v>
      </c>
      <c r="I6" s="38">
        <v>4</v>
      </c>
      <c r="J6" s="38">
        <v>9.2637640824031031E-2</v>
      </c>
      <c r="K6" s="9">
        <v>0.25</v>
      </c>
      <c r="N6" s="54">
        <f>[1]节奏总纲!N6</f>
        <v>6</v>
      </c>
      <c r="O6" s="38">
        <v>3</v>
      </c>
      <c r="P6" s="38">
        <f>[1]节奏总纲!P6</f>
        <v>0.23114441334491631</v>
      </c>
      <c r="Q6" s="38">
        <f>[1]节奏总纲!Q6</f>
        <v>0.19582554698581309</v>
      </c>
      <c r="R6" s="38">
        <f>[1]节奏总纲!R6</f>
        <v>0.15616116565582547</v>
      </c>
      <c r="S6" s="38">
        <f>[1]节奏总纲!S6</f>
        <v>0.11120357726023924</v>
      </c>
      <c r="T6" s="38">
        <f>[1]节奏总纲!T6</f>
        <v>5.9380999788309005E-2</v>
      </c>
      <c r="V6" s="38">
        <v>3</v>
      </c>
      <c r="W6" s="38">
        <f>[1]节奏总纲!W6</f>
        <v>8.2446058347881213E-2</v>
      </c>
      <c r="X6" s="38">
        <f>[1]节奏总纲!X6</f>
        <v>7.0770230433306575E-2</v>
      </c>
      <c r="Y6" s="38">
        <f>[1]节奏总纲!Y6</f>
        <v>5.7321369089296248E-2</v>
      </c>
      <c r="Z6" s="38">
        <f>[1]节奏总纲!Z6</f>
        <v>4.1374829753631562E-2</v>
      </c>
      <c r="AA6" s="38">
        <f>[1]节奏总纲!AA6</f>
        <v>2.2295630052048453E-2</v>
      </c>
      <c r="AC6" s="38">
        <v>3</v>
      </c>
      <c r="AD6" s="38">
        <f>[1]节奏总纲!AD6</f>
        <v>20</v>
      </c>
      <c r="AE6" s="38">
        <f>[1]节奏总纲!AE6</f>
        <v>21.543844702365945</v>
      </c>
      <c r="AF6" s="38">
        <f>[1]节奏总纲!AF6</f>
        <v>23.734615677065324</v>
      </c>
      <c r="AG6" s="38">
        <f>[1]节奏总纲!AG6</f>
        <v>27.324610510337703</v>
      </c>
      <c r="AH6" s="38">
        <f>[1]节奏总纲!AH6</f>
        <v>34.517938607173015</v>
      </c>
      <c r="AL6" s="38">
        <v>3</v>
      </c>
      <c r="AM6" s="38">
        <f>[1]节奏总纲!AM6</f>
        <v>5.1571656651039799E-2</v>
      </c>
      <c r="AN6" s="38">
        <f>[1]节奏总纲!AN6</f>
        <v>4.1257325320831845E-2</v>
      </c>
      <c r="AO6" s="38">
        <f>[1]节奏总纲!AO6</f>
        <v>3.0942993990623877E-2</v>
      </c>
      <c r="AP6" s="38">
        <f>[1]节奏总纲!AP6</f>
        <v>2.0628662660415922E-2</v>
      </c>
      <c r="AQ6" s="38">
        <f>[1]节奏总纲!AQ6</f>
        <v>1.0314331330207961E-2</v>
      </c>
      <c r="AS6" s="38">
        <v>3</v>
      </c>
      <c r="AT6" s="38">
        <f>[1]节奏总纲!AT6</f>
        <v>2.7608563343072736E-2</v>
      </c>
      <c r="AU6" s="38">
        <f>[1]节奏总纲!AU6</f>
        <v>2.2086850674458192E-2</v>
      </c>
      <c r="AV6" s="38">
        <f>[1]节奏总纲!AV6</f>
        <v>1.6565138005843638E-2</v>
      </c>
      <c r="AW6" s="38">
        <f>[1]节奏总纲!AW6</f>
        <v>1.1043425337229096E-2</v>
      </c>
      <c r="AX6" s="38">
        <f>[1]节奏总纲!AX6</f>
        <v>5.5217126686145481E-3</v>
      </c>
      <c r="AY6" s="38"/>
      <c r="AZ6" s="38">
        <v>3</v>
      </c>
      <c r="BA6" s="38">
        <f>[1]节奏总纲!BA6</f>
        <v>16.888397947066121</v>
      </c>
      <c r="BB6" s="38">
        <f>[1]节奏总纲!BB6</f>
        <v>18.108391417375849</v>
      </c>
      <c r="BC6" s="38">
        <f>[1]节奏总纲!BC6</f>
        <v>19.707330185578734</v>
      </c>
      <c r="BD6" s="38">
        <f>[1]节奏总纲!BD6</f>
        <v>22.041972908628715</v>
      </c>
      <c r="BE6" s="38">
        <f>[1]节奏总纲!BE6</f>
        <v>26.127796402772656</v>
      </c>
    </row>
    <row r="7" spans="2:57" x14ac:dyDescent="0.15">
      <c r="B7" s="38" t="s">
        <v>242</v>
      </c>
      <c r="C7" s="38" t="s">
        <v>135</v>
      </c>
      <c r="D7" s="38" t="s">
        <v>136</v>
      </c>
      <c r="F7" s="38">
        <v>5</v>
      </c>
      <c r="G7" s="38">
        <v>0.41421356237309515</v>
      </c>
      <c r="I7" s="38">
        <v>5</v>
      </c>
      <c r="J7" s="38">
        <v>0.15</v>
      </c>
      <c r="K7" s="9">
        <v>0.3</v>
      </c>
      <c r="N7" s="54">
        <f>[1]节奏总纲!N7</f>
        <v>8</v>
      </c>
      <c r="O7" s="38">
        <v>4</v>
      </c>
      <c r="P7" s="38">
        <f>[1]节奏总纲!P7</f>
        <v>0.3195079107728942</v>
      </c>
      <c r="Q7" s="38">
        <f>[1]节奏总纲!Q7</f>
        <v>0.2719651336498875</v>
      </c>
      <c r="R7" s="38">
        <f>[1]节奏总纲!R7</f>
        <v>0.21816000147573214</v>
      </c>
      <c r="S7" s="38">
        <f>[1]节奏总纲!S7</f>
        <v>0.15607961441255883</v>
      </c>
      <c r="T7" s="38">
        <f>[1]节奏总纲!T7</f>
        <v>8.4062531324348461E-2</v>
      </c>
      <c r="V7" s="38">
        <v>4</v>
      </c>
      <c r="W7" s="38">
        <f>[1]节奏总纲!W7</f>
        <v>8.8363497427977888E-2</v>
      </c>
      <c r="X7" s="38">
        <f>[1]节奏总纲!X7</f>
        <v>7.6139586664074416E-2</v>
      </c>
      <c r="Y7" s="38">
        <f>[1]节奏总纲!Y7</f>
        <v>6.1998835819906672E-2</v>
      </c>
      <c r="Z7" s="38">
        <f>[1]节奏总纲!Z7</f>
        <v>4.4876037152319581E-2</v>
      </c>
      <c r="AA7" s="38">
        <f>[1]节奏总纲!AA7</f>
        <v>2.4681531536039455E-2</v>
      </c>
      <c r="AC7" s="38">
        <v>4</v>
      </c>
      <c r="AD7" s="38">
        <f>[1]节奏总纲!AD7</f>
        <v>23.213386604241784</v>
      </c>
      <c r="AE7" s="38">
        <f>[1]节奏总纲!AE7</f>
        <v>24.836966034810484</v>
      </c>
      <c r="AF7" s="38">
        <f>[1]节奏总纲!AF7</f>
        <v>27.155717181399513</v>
      </c>
      <c r="AG7" s="38">
        <f>[1]节奏总纲!AG7</f>
        <v>30.831257561377125</v>
      </c>
      <c r="AH7" s="38">
        <f>[1]节奏总纲!AH7</f>
        <v>38.431365705145346</v>
      </c>
      <c r="AL7" s="38">
        <v>4</v>
      </c>
      <c r="AM7" s="38">
        <f>[1]节奏总纲!AM7</f>
        <v>9.2637640824031031E-2</v>
      </c>
      <c r="AN7" s="38">
        <f>[1]节奏总纲!AN7</f>
        <v>7.4110112659224833E-2</v>
      </c>
      <c r="AO7" s="38">
        <f>[1]节奏总纲!AO7</f>
        <v>5.5582584494418615E-2</v>
      </c>
      <c r="AP7" s="38">
        <f>[1]节奏总纲!AP7</f>
        <v>3.7055056329612417E-2</v>
      </c>
      <c r="AQ7" s="38">
        <f>[1]节奏总纲!AQ7</f>
        <v>1.8527528164806208E-2</v>
      </c>
      <c r="AS7" s="38">
        <v>4</v>
      </c>
      <c r="AT7" s="38">
        <f>[1]节奏总纲!AT7</f>
        <v>4.1065984172991232E-2</v>
      </c>
      <c r="AU7" s="38">
        <f>[1]节奏总纲!AU7</f>
        <v>3.2852787338392989E-2</v>
      </c>
      <c r="AV7" s="38">
        <f>[1]节奏总纲!AV7</f>
        <v>2.4639590503794738E-2</v>
      </c>
      <c r="AW7" s="38">
        <f>[1]节奏总纲!AW7</f>
        <v>1.6426393669196494E-2</v>
      </c>
      <c r="AX7" s="38">
        <f>[1]节奏总纲!AX7</f>
        <v>8.2131968345982471E-3</v>
      </c>
      <c r="AY7" s="38"/>
      <c r="AZ7" s="38">
        <v>4</v>
      </c>
      <c r="BA7" s="38">
        <f>[1]节奏总纲!BA7</f>
        <v>18.453550676044042</v>
      </c>
      <c r="BB7" s="38">
        <f>[1]节奏总纲!BB7</f>
        <v>19.707330185578734</v>
      </c>
      <c r="BC7" s="38">
        <f>[1]节奏总纲!BC7</f>
        <v>21.34613466141565</v>
      </c>
      <c r="BD7" s="38">
        <f>[1]节奏总纲!BD7</f>
        <v>23.710496742673982</v>
      </c>
      <c r="BE7" s="38">
        <f>[1]节奏总纲!BE7</f>
        <v>27.863030247590562</v>
      </c>
    </row>
    <row r="8" spans="2:57" x14ac:dyDescent="0.15">
      <c r="B8" s="38">
        <v>10</v>
      </c>
      <c r="C8" s="38">
        <v>1</v>
      </c>
      <c r="D8" s="38">
        <v>1</v>
      </c>
      <c r="F8" s="38">
        <v>6</v>
      </c>
      <c r="G8" s="38">
        <v>0.51571656651039799</v>
      </c>
      <c r="I8" s="38">
        <v>6</v>
      </c>
      <c r="J8" s="38">
        <v>0.22055744069899194</v>
      </c>
      <c r="K8" s="9">
        <v>0.34</v>
      </c>
      <c r="N8" s="54">
        <f>[1]节奏总纲!N8</f>
        <v>10</v>
      </c>
      <c r="O8" s="38">
        <v>5</v>
      </c>
      <c r="P8" s="38">
        <f>[1]节奏总纲!P8</f>
        <v>0.41421356237309515</v>
      </c>
      <c r="Q8" s="38">
        <f>[1]节奏总纲!Q8</f>
        <v>0.35241289886702937</v>
      </c>
      <c r="R8" s="38">
        <f>[1]节奏总纲!R8</f>
        <v>0.28315639123824782</v>
      </c>
      <c r="S8" s="38">
        <f>[1]节奏总纲!S8</f>
        <v>0.20296464556281663</v>
      </c>
      <c r="T8" s="38">
        <f>[1]节奏总纲!T8</f>
        <v>0.10951806589144637</v>
      </c>
      <c r="V8" s="38">
        <v>5</v>
      </c>
      <c r="W8" s="38">
        <f>[1]节奏总纲!W8</f>
        <v>9.4705651600200946E-2</v>
      </c>
      <c r="X8" s="38">
        <f>[1]节奏总纲!X8</f>
        <v>8.0447765217141864E-2</v>
      </c>
      <c r="Y8" s="38">
        <f>[1]节奏总纲!Y8</f>
        <v>6.4996389762515677E-2</v>
      </c>
      <c r="Z8" s="38">
        <f>[1]节奏总纲!Z8</f>
        <v>4.68850311502578E-2</v>
      </c>
      <c r="AA8" s="38">
        <f>[1]节奏总纲!AA8</f>
        <v>2.5455534567097912E-2</v>
      </c>
      <c r="AC8" s="38">
        <v>5</v>
      </c>
      <c r="AD8" s="38">
        <f>[1]节奏总纲!AD8</f>
        <v>25.845161563010112</v>
      </c>
      <c r="AE8" s="38">
        <f>[1]节奏总纲!AE8</f>
        <v>27.525245270311611</v>
      </c>
      <c r="AF8" s="38">
        <f>[1]节奏总纲!AF8</f>
        <v>29.892344464157688</v>
      </c>
      <c r="AG8" s="38">
        <f>[1]节奏总纲!AG8</f>
        <v>33.672145166817529</v>
      </c>
      <c r="AH8" s="38">
        <f>[1]节奏总纲!AH8</f>
        <v>41.359260538726978</v>
      </c>
      <c r="AL8" s="38">
        <v>5</v>
      </c>
      <c r="AM8" s="38">
        <f>[1]节奏总纲!AM8</f>
        <v>0.15</v>
      </c>
      <c r="AN8" s="38">
        <f>[1]节奏总纲!AN8</f>
        <v>0.12</v>
      </c>
      <c r="AO8" s="38">
        <f>[1]节奏总纲!AO8</f>
        <v>0.09</v>
      </c>
      <c r="AP8" s="38">
        <f>[1]节奏总纲!AP8</f>
        <v>0.06</v>
      </c>
      <c r="AQ8" s="38">
        <f>[1]节奏总纲!AQ8</f>
        <v>0.03</v>
      </c>
      <c r="AS8" s="38">
        <v>5</v>
      </c>
      <c r="AT8" s="38">
        <f>[1]节奏总纲!AT8</f>
        <v>5.7362359175968963E-2</v>
      </c>
      <c r="AU8" s="38">
        <f>[1]节奏总纲!AU8</f>
        <v>4.5889887340775162E-2</v>
      </c>
      <c r="AV8" s="38">
        <f>[1]节奏总纲!AV8</f>
        <v>3.4417415505581382E-2</v>
      </c>
      <c r="AW8" s="38">
        <f>[1]节奏总纲!AW8</f>
        <v>2.2944943670387581E-2</v>
      </c>
      <c r="AX8" s="38">
        <f>[1]节奏总纲!AX8</f>
        <v>1.1472471835193791E-2</v>
      </c>
      <c r="AY8" s="38"/>
      <c r="AZ8" s="38">
        <v>5</v>
      </c>
      <c r="BA8" s="38">
        <f>[1]节奏总纲!BA8</f>
        <v>19.707330185578734</v>
      </c>
      <c r="BB8" s="38">
        <f>[1]节奏总纲!BB8</f>
        <v>20.993539484876777</v>
      </c>
      <c r="BC8" s="38">
        <f>[1]节奏总纲!BC8</f>
        <v>22.639743033177162</v>
      </c>
      <c r="BD8" s="38">
        <f>[1]节奏总纲!BD8</f>
        <v>25.044229735272328</v>
      </c>
      <c r="BE8" s="38">
        <f>[1]节奏总纲!BE8</f>
        <v>29.216428548527322</v>
      </c>
    </row>
    <row r="9" spans="2:57" x14ac:dyDescent="0.15">
      <c r="B9" s="38">
        <v>20</v>
      </c>
      <c r="C9" s="38">
        <v>3</v>
      </c>
      <c r="D9" s="38">
        <v>2</v>
      </c>
      <c r="F9" s="38">
        <v>7</v>
      </c>
      <c r="G9" s="38">
        <v>0.62450479271247095</v>
      </c>
      <c r="I9" s="38">
        <v>7</v>
      </c>
      <c r="J9" s="38">
        <v>0.31141300609369982</v>
      </c>
      <c r="K9" s="9">
        <v>0.38</v>
      </c>
      <c r="N9" s="54">
        <f>[1]节奏总纲!N9</f>
        <v>12</v>
      </c>
      <c r="O9" s="38">
        <v>6</v>
      </c>
      <c r="P9" s="38">
        <f>[1]节奏总纲!P9</f>
        <v>0.51571656651039799</v>
      </c>
      <c r="Q9" s="38">
        <f>[1]节奏总纲!Q9</f>
        <v>0.43939051466685908</v>
      </c>
      <c r="R9" s="38">
        <f>[1]节奏总纲!R9</f>
        <v>0.35336899137292471</v>
      </c>
      <c r="S9" s="38">
        <f>[1]节奏总纲!S9</f>
        <v>0.25440298225957936</v>
      </c>
      <c r="T9" s="38">
        <f>[1]节奏总纲!T9</f>
        <v>0.13836675479473978</v>
      </c>
      <c r="V9" s="38">
        <v>6</v>
      </c>
      <c r="W9" s="38">
        <f>[1]节奏总纲!W9</f>
        <v>0.10150300413730284</v>
      </c>
      <c r="X9" s="38">
        <f>[1]节奏总纲!X9</f>
        <v>8.6977615799829711E-2</v>
      </c>
      <c r="Y9" s="38">
        <f>[1]节奏总纲!Y9</f>
        <v>7.0212600134676895E-2</v>
      </c>
      <c r="Z9" s="38">
        <f>[1]节奏总纲!Z9</f>
        <v>5.1438336696762732E-2</v>
      </c>
      <c r="AA9" s="38">
        <f>[1]节奏总纲!AA9</f>
        <v>2.884868890329341E-2</v>
      </c>
      <c r="AC9" s="38">
        <v>6</v>
      </c>
      <c r="AD9" s="38">
        <f>[1]节奏总纲!AD9</f>
        <v>28.071211008105138</v>
      </c>
      <c r="AE9" s="38">
        <f>[1]节奏总纲!AE9</f>
        <v>29.78183527117605</v>
      </c>
      <c r="AF9" s="38">
        <f>[1]节奏总纲!AF9</f>
        <v>32.202183458664891</v>
      </c>
      <c r="AG9" s="38">
        <f>[1]节奏总纲!AG9</f>
        <v>36.067019846099676</v>
      </c>
      <c r="AH9" s="38">
        <f>[1]节奏总纲!AH9</f>
        <v>43.870275262019007</v>
      </c>
      <c r="AL9" s="38">
        <v>6</v>
      </c>
      <c r="AM9" s="38">
        <f>[1]节奏总纲!AM9</f>
        <v>0.22055744069899194</v>
      </c>
      <c r="AN9" s="38">
        <f>[1]节奏总纲!AN9</f>
        <v>0.17644595255919357</v>
      </c>
      <c r="AO9" s="38">
        <f>[1]节奏总纲!AO9</f>
        <v>0.13233446441939517</v>
      </c>
      <c r="AP9" s="38">
        <f>[1]节奏总纲!AP9</f>
        <v>8.8222976279596785E-2</v>
      </c>
      <c r="AQ9" s="38">
        <f>[1]节奏总纲!AQ9</f>
        <v>4.4111488139798392E-2</v>
      </c>
      <c r="AS9" s="38">
        <v>6</v>
      </c>
      <c r="AT9" s="38">
        <f>[1]节奏总纲!AT9</f>
        <v>7.0557440698991947E-2</v>
      </c>
      <c r="AU9" s="38">
        <f>[1]节奏总纲!AU9</f>
        <v>5.6445952559193574E-2</v>
      </c>
      <c r="AV9" s="38">
        <f>[1]节奏总纲!AV9</f>
        <v>4.2334464419395174E-2</v>
      </c>
      <c r="AW9" s="38">
        <f>[1]节奏总纲!AW9</f>
        <v>2.8222976279596787E-2</v>
      </c>
      <c r="AX9" s="38">
        <f>[1]节奏总纲!AX9</f>
        <v>1.4111488139798394E-2</v>
      </c>
      <c r="AY9" s="38"/>
      <c r="AZ9" s="38">
        <v>6</v>
      </c>
      <c r="BA9" s="38">
        <f>[1]节奏总纲!BA9</f>
        <v>20.745154613657583</v>
      </c>
      <c r="BB9" s="38">
        <f>[1]节奏总纲!BB9</f>
        <v>22.041972908628715</v>
      </c>
      <c r="BC9" s="38">
        <f>[1]节奏总纲!BC9</f>
        <v>23.710496742673982</v>
      </c>
      <c r="BD9" s="38">
        <f>[1]节奏总纲!BD9</f>
        <v>26.127796402772656</v>
      </c>
      <c r="BE9" s="38">
        <f>[1]节奏总纲!BE9</f>
        <v>30.329493925593439</v>
      </c>
    </row>
    <row r="10" spans="2:57" x14ac:dyDescent="0.15">
      <c r="B10" s="38">
        <v>30</v>
      </c>
      <c r="C10" s="38">
        <v>7</v>
      </c>
      <c r="D10" s="38">
        <v>4</v>
      </c>
      <c r="F10" s="38">
        <v>8</v>
      </c>
      <c r="G10" s="38">
        <v>0.74110112659224825</v>
      </c>
      <c r="I10" s="38">
        <v>8</v>
      </c>
      <c r="J10" s="38">
        <v>0.42660095793436714</v>
      </c>
      <c r="K10" s="9">
        <v>0.42</v>
      </c>
      <c r="N10" s="54">
        <f>[1]节奏总纲!N10</f>
        <v>14</v>
      </c>
      <c r="O10" s="38">
        <v>7</v>
      </c>
      <c r="P10" s="38">
        <f>[1]节奏总纲!P10</f>
        <v>0.62450479271247095</v>
      </c>
      <c r="Q10" s="38">
        <f>[1]节奏总纲!Q10</f>
        <v>0.53413894920697635</v>
      </c>
      <c r="R10" s="38">
        <f>[1]节奏总纲!R10</f>
        <v>0.43072095553379119</v>
      </c>
      <c r="S10" s="38">
        <f>[1]节奏总纲!S10</f>
        <v>0.30950457526830061</v>
      </c>
      <c r="T10" s="38">
        <f>[1]节奏总纲!T10</f>
        <v>0.16699258157131475</v>
      </c>
      <c r="V10" s="38">
        <v>7</v>
      </c>
      <c r="W10" s="38">
        <f>[1]节奏总纲!W10</f>
        <v>0.10878822620207296</v>
      </c>
      <c r="X10" s="38">
        <f>[1]节奏总纲!X10</f>
        <v>9.4748434540117277E-2</v>
      </c>
      <c r="Y10" s="38">
        <f>[1]节奏总纲!Y10</f>
        <v>7.7351964160866482E-2</v>
      </c>
      <c r="Z10" s="38">
        <f>[1]节奏总纲!Z10</f>
        <v>5.510159300872125E-2</v>
      </c>
      <c r="AA10" s="38">
        <f>[1]节奏总纲!AA10</f>
        <v>2.8625826776574964E-2</v>
      </c>
      <c r="AC10" s="38">
        <v>7</v>
      </c>
      <c r="AD10" s="38">
        <f>[1]节奏总纲!AD10</f>
        <v>30</v>
      </c>
      <c r="AE10" s="38">
        <f>[1]节奏总纲!AE10</f>
        <v>31.718819483847451</v>
      </c>
      <c r="AF10" s="38">
        <f>[1]节奏总纲!AF10</f>
        <v>34.192155176139416</v>
      </c>
      <c r="AG10" s="38">
        <f>[1]节奏总纲!AG10</f>
        <v>38.19822972207853</v>
      </c>
      <c r="AH10" s="38">
        <f>[1]节奏总纲!AH10</f>
        <v>46.093186357957826</v>
      </c>
      <c r="AL10" s="38">
        <v>7</v>
      </c>
      <c r="AM10" s="38">
        <f>[1]节奏总纲!AM10</f>
        <v>0.31141300609369982</v>
      </c>
      <c r="AN10" s="38">
        <f>[1]节奏总纲!AN10</f>
        <v>0.24913040487495985</v>
      </c>
      <c r="AO10" s="38">
        <f>[1]节奏总纲!AO10</f>
        <v>0.18684780365621989</v>
      </c>
      <c r="AP10" s="38">
        <f>[1]节奏总纲!AP10</f>
        <v>0.12456520243747993</v>
      </c>
      <c r="AQ10" s="38">
        <f>[1]节奏总纲!AQ10</f>
        <v>6.2282601218739964E-2</v>
      </c>
      <c r="AS10" s="38">
        <v>7</v>
      </c>
      <c r="AT10" s="38">
        <f>[1]节奏总纲!AT10</f>
        <v>9.0855565394707877E-2</v>
      </c>
      <c r="AU10" s="38">
        <f>[1]节奏总纲!AU10</f>
        <v>7.2684452315766285E-2</v>
      </c>
      <c r="AV10" s="38">
        <f>[1]节奏总纲!AV10</f>
        <v>5.451333923682472E-2</v>
      </c>
      <c r="AW10" s="38">
        <f>[1]节奏总纲!AW10</f>
        <v>3.6342226157883142E-2</v>
      </c>
      <c r="AX10" s="38">
        <f>[1]节奏总纲!AX10</f>
        <v>1.8171113078941571E-2</v>
      </c>
      <c r="AY10" s="38"/>
      <c r="AZ10" s="38">
        <v>7</v>
      </c>
      <c r="BA10" s="38">
        <f>[1]节奏总纲!BA10</f>
        <v>21.627432338833255</v>
      </c>
      <c r="BB10" s="38">
        <f>[1]节奏总纲!BB10</f>
        <v>22.938628095451385</v>
      </c>
      <c r="BC10" s="38">
        <f>[1]节奏总纲!BC10</f>
        <v>24.619152272059132</v>
      </c>
      <c r="BD10" s="38">
        <f>[1]节奏总纲!BD10</f>
        <v>27.059707353051884</v>
      </c>
      <c r="BE10" s="38">
        <f>[1]节奏总纲!BE10</f>
        <v>31.280110398778046</v>
      </c>
    </row>
    <row r="11" spans="2:57" x14ac:dyDescent="0.15">
      <c r="B11" s="38">
        <v>40</v>
      </c>
      <c r="C11" s="38">
        <v>15</v>
      </c>
      <c r="D11" s="38">
        <v>8</v>
      </c>
      <c r="F11" s="38">
        <v>9</v>
      </c>
      <c r="G11" s="38">
        <v>0.86606598307361482</v>
      </c>
      <c r="I11" s="38">
        <v>9</v>
      </c>
      <c r="J11" s="38">
        <v>0.57090651823243421</v>
      </c>
      <c r="K11" s="9">
        <v>0.46</v>
      </c>
      <c r="N11" s="54">
        <f>[1]节奏总纲!N11</f>
        <v>16</v>
      </c>
      <c r="O11" s="38">
        <v>8</v>
      </c>
      <c r="P11" s="38">
        <f>[1]节奏总纲!P11</f>
        <v>0.74110112659224825</v>
      </c>
      <c r="Q11" s="38">
        <f>[1]节奏总纲!Q11</f>
        <v>0.63089938906798093</v>
      </c>
      <c r="R11" s="38">
        <f>[1]节奏总纲!R11</f>
        <v>0.50550507844857251</v>
      </c>
      <c r="S11" s="38">
        <f>[1]节奏总纲!S11</f>
        <v>0.36195379022765406</v>
      </c>
      <c r="T11" s="38">
        <f>[1]节奏总纲!T11</f>
        <v>0.19579891764567198</v>
      </c>
      <c r="V11" s="38">
        <v>8</v>
      </c>
      <c r="W11" s="38">
        <f>[1]节奏总纲!W11</f>
        <v>0.1165963338797773</v>
      </c>
      <c r="X11" s="38">
        <f>[1]节奏总纲!X11</f>
        <v>9.6760439861004577E-2</v>
      </c>
      <c r="Y11" s="38">
        <f>[1]节奏总纲!Y11</f>
        <v>7.4784122914781315E-2</v>
      </c>
      <c r="Z11" s="38">
        <f>[1]节奏总纲!Z11</f>
        <v>5.2449214959353452E-2</v>
      </c>
      <c r="AA11" s="38">
        <f>[1]节奏总纲!AA11</f>
        <v>2.8806336074357231E-2</v>
      </c>
      <c r="AC11" s="38">
        <v>8</v>
      </c>
      <c r="AD11" s="38">
        <f>[1]节奏总纲!AD11</f>
        <v>31.691928656135214</v>
      </c>
      <c r="AE11" s="38">
        <f>[1]节奏总纲!AE11</f>
        <v>33.465251056098396</v>
      </c>
      <c r="AF11" s="38">
        <f>[1]节奏总纲!AF11</f>
        <v>35.930751746472978</v>
      </c>
      <c r="AG11" s="38">
        <f>[1]节奏总纲!AG11</f>
        <v>39.998279638578282</v>
      </c>
      <c r="AH11" s="38">
        <f>[1]节奏总纲!AH11</f>
        <v>48.067140183443534</v>
      </c>
      <c r="AL11" s="38">
        <v>8</v>
      </c>
      <c r="AM11" s="38">
        <f>[1]节奏总纲!AM11</f>
        <v>0.42660095793436714</v>
      </c>
      <c r="AN11" s="38">
        <f>[1]节奏总纲!AN11</f>
        <v>0.34128076634749371</v>
      </c>
      <c r="AO11" s="38">
        <f>[1]节奏总纲!AO11</f>
        <v>0.25596057476062029</v>
      </c>
      <c r="AP11" s="38">
        <f>[1]节奏总纲!AP11</f>
        <v>0.17064038317374686</v>
      </c>
      <c r="AQ11" s="38">
        <f>[1]节奏总纲!AQ11</f>
        <v>8.5320191586873428E-2</v>
      </c>
      <c r="AS11" s="38">
        <v>8</v>
      </c>
      <c r="AT11" s="38">
        <f>[1]节奏总纲!AT11</f>
        <v>0.11518795184066732</v>
      </c>
      <c r="AU11" s="38">
        <f>[1]节奏总纲!AU11</f>
        <v>9.2150361472533859E-2</v>
      </c>
      <c r="AV11" s="38">
        <f>[1]节奏总纲!AV11</f>
        <v>6.9112771104400395E-2</v>
      </c>
      <c r="AW11" s="38">
        <f>[1]节奏总纲!AW11</f>
        <v>4.607518073626693E-2</v>
      </c>
      <c r="AX11" s="38">
        <f>[1]节奏总纲!AX11</f>
        <v>2.3037590368133465E-2</v>
      </c>
      <c r="AY11" s="38"/>
      <c r="AZ11" s="38">
        <v>8</v>
      </c>
      <c r="BA11" s="38">
        <f>[1]节奏总纲!BA11</f>
        <v>22.400634983357783</v>
      </c>
      <c r="BB11" s="38">
        <f>[1]节奏总纲!BB11</f>
        <v>23.710496742673982</v>
      </c>
      <c r="BC11" s="38">
        <f>[1]节奏总纲!BC11</f>
        <v>25.412810862541733</v>
      </c>
      <c r="BD11" s="38">
        <f>[1]节奏总纲!BD11</f>
        <v>27.863030247590562</v>
      </c>
      <c r="BE11" s="38">
        <f>[1]节奏总纲!BE11</f>
        <v>32.113552950216736</v>
      </c>
    </row>
    <row r="12" spans="2:57" x14ac:dyDescent="0.15">
      <c r="B12" s="38">
        <v>50</v>
      </c>
      <c r="C12" s="38">
        <v>31</v>
      </c>
      <c r="D12" s="38">
        <v>16</v>
      </c>
      <c r="F12" s="38">
        <v>10</v>
      </c>
      <c r="G12" s="38">
        <v>1</v>
      </c>
      <c r="I12" s="38">
        <v>10</v>
      </c>
      <c r="J12" s="38">
        <v>0.75</v>
      </c>
      <c r="K12" s="9">
        <v>0.5</v>
      </c>
      <c r="N12" s="54">
        <f>[1]节奏总纲!N12</f>
        <v>18</v>
      </c>
      <c r="O12" s="38">
        <v>9</v>
      </c>
      <c r="P12" s="38">
        <f>[1]节奏总纲!P12</f>
        <v>0.86606598307361482</v>
      </c>
      <c r="Q12" s="38">
        <f>[1]节奏总纲!Q12</f>
        <v>0.73702215159564621</v>
      </c>
      <c r="R12" s="38">
        <f>[1]节奏总纲!R12</f>
        <v>0.59282216541388932</v>
      </c>
      <c r="S12" s="38">
        <f>[1]节奏总纲!S12</f>
        <v>0.42766338244175101</v>
      </c>
      <c r="T12" s="38">
        <f>[1]节奏总纲!T12</f>
        <v>0.23193247026711403</v>
      </c>
      <c r="V12" s="38">
        <v>9</v>
      </c>
      <c r="W12" s="38">
        <f>[1]节奏总纲!W12</f>
        <v>0.12496485648136657</v>
      </c>
      <c r="X12" s="38">
        <f>[1]节奏总纲!X12</f>
        <v>0.10612276252766528</v>
      </c>
      <c r="Y12" s="38">
        <f>[1]节奏总纲!Y12</f>
        <v>8.7317086965316815E-2</v>
      </c>
      <c r="Z12" s="38">
        <f>[1]节奏总纲!Z12</f>
        <v>6.5709592214096946E-2</v>
      </c>
      <c r="AA12" s="38">
        <f>[1]节奏总纲!AA12</f>
        <v>3.613355262144205E-2</v>
      </c>
      <c r="AC12" s="38">
        <v>9</v>
      </c>
      <c r="AD12" s="38">
        <f>[1]节奏总纲!AD12</f>
        <v>33.213386604241784</v>
      </c>
      <c r="AE12" s="38">
        <f>[1]节奏总纲!AE12</f>
        <v>34.992730785174565</v>
      </c>
      <c r="AF12" s="38">
        <f>[1]节奏总纲!AF12</f>
        <v>37.510565846691456</v>
      </c>
      <c r="AG12" s="38">
        <f>[1]节奏总纲!AG12</f>
        <v>41.534743419557365</v>
      </c>
      <c r="AH12" s="38">
        <f>[1]节奏总纲!AH12</f>
        <v>49.706056771838036</v>
      </c>
      <c r="AL12" s="38">
        <v>9</v>
      </c>
      <c r="AM12" s="38">
        <f>[1]节奏总纲!AM12</f>
        <v>0.57090651823243421</v>
      </c>
      <c r="AN12" s="38">
        <f>[1]节奏总纲!AN12</f>
        <v>0.45672521458594739</v>
      </c>
      <c r="AO12" s="38">
        <f>[1]节奏总纲!AO12</f>
        <v>0.34254391093946052</v>
      </c>
      <c r="AP12" s="38">
        <f>[1]节奏总纲!AP12</f>
        <v>0.2283626072929737</v>
      </c>
      <c r="AQ12" s="38">
        <f>[1]节奏总纲!AQ12</f>
        <v>0.11418130364648685</v>
      </c>
      <c r="AS12" s="38">
        <v>9</v>
      </c>
      <c r="AT12" s="38">
        <f>[1]节奏总纲!AT12</f>
        <v>0.14430556029806707</v>
      </c>
      <c r="AU12" s="38">
        <f>[1]节奏总纲!AU12</f>
        <v>0.11544444823845368</v>
      </c>
      <c r="AV12" s="38">
        <f>[1]节奏总纲!AV12</f>
        <v>8.6583336178840231E-2</v>
      </c>
      <c r="AW12" s="38">
        <f>[1]节奏总纲!AW12</f>
        <v>5.7722224119226839E-2</v>
      </c>
      <c r="AX12" s="38">
        <f>[1]节奏总纲!AX12</f>
        <v>2.886111205961342E-2</v>
      </c>
      <c r="AY12" s="38"/>
      <c r="AZ12" s="38">
        <v>9</v>
      </c>
      <c r="BA12" s="38">
        <f>[1]节奏总纲!BA12</f>
        <v>23.100336713798686</v>
      </c>
      <c r="BB12" s="38">
        <f>[1]节奏总纲!BB12</f>
        <v>24.402761517547276</v>
      </c>
      <c r="BC12" s="38">
        <f>[1]节奏总纲!BC12</f>
        <v>26.127796402772656</v>
      </c>
      <c r="BD12" s="38">
        <f>[1]节奏总纲!BD12</f>
        <v>28.568390277483555</v>
      </c>
      <c r="BE12" s="38">
        <f>[1]节奏总纲!BE12</f>
        <v>32.842201900114915</v>
      </c>
    </row>
    <row r="13" spans="2:57" x14ac:dyDescent="0.15">
      <c r="B13" s="38">
        <v>60</v>
      </c>
      <c r="C13" s="38">
        <v>63</v>
      </c>
      <c r="D13" s="38">
        <v>32</v>
      </c>
      <c r="F13" s="38">
        <v>11</v>
      </c>
      <c r="G13" s="38">
        <v>1.1435469250725863</v>
      </c>
      <c r="I13" s="38">
        <v>11</v>
      </c>
      <c r="J13" s="38">
        <v>0.93464628919691628</v>
      </c>
      <c r="K13" s="9">
        <v>0.52</v>
      </c>
      <c r="N13" s="54">
        <f>[1]节奏总纲!N13</f>
        <v>20</v>
      </c>
      <c r="O13" s="38">
        <v>10</v>
      </c>
      <c r="P13" s="38">
        <f>[1]节奏总纲!P13</f>
        <v>1</v>
      </c>
      <c r="Q13" s="38">
        <f>[1]节奏总纲!Q13</f>
        <v>0.8548</v>
      </c>
      <c r="R13" s="38">
        <f>[1]节奏总纲!R13</f>
        <v>0.6895</v>
      </c>
      <c r="S13" s="38">
        <f>[1]节奏总纲!S13</f>
        <v>0.49980000000000002</v>
      </c>
      <c r="T13" s="38">
        <f>[1]节奏总纲!T13</f>
        <v>0.2732</v>
      </c>
      <c r="V13" s="38">
        <v>10</v>
      </c>
      <c r="W13" s="38">
        <f>[1]节奏总纲!W13</f>
        <v>0.13393401692638518</v>
      </c>
      <c r="X13" s="38">
        <f>[1]节奏总纲!X13</f>
        <v>0.11777784840435379</v>
      </c>
      <c r="Y13" s="38">
        <f>[1]节奏总纲!Y13</f>
        <v>9.6677834586110678E-2</v>
      </c>
      <c r="Z13" s="38">
        <f>[1]节奏总纲!Z13</f>
        <v>7.2136617558249017E-2</v>
      </c>
      <c r="AA13" s="38">
        <f>[1]节奏总纲!AA13</f>
        <v>4.1267529732885971E-2</v>
      </c>
      <c r="AC13" s="38">
        <v>10</v>
      </c>
      <c r="AD13" s="38">
        <f>[1]节奏总纲!AD13</f>
        <v>34.585942742481357</v>
      </c>
      <c r="AE13" s="38">
        <f>[1]节奏总纲!AE13</f>
        <v>36.36169634498642</v>
      </c>
      <c r="AF13" s="38">
        <f>[1]节奏总纲!AF13</f>
        <v>38.977035507933373</v>
      </c>
      <c r="AG13" s="38">
        <f>[1]节奏总纲!AG13</f>
        <v>42.970748198558951</v>
      </c>
      <c r="AH13" s="38">
        <f>[1]节奏总纲!AH13</f>
        <v>51.212821897464167</v>
      </c>
      <c r="AL13" s="38">
        <v>10</v>
      </c>
      <c r="AM13" s="38">
        <f>[1]节奏总纲!AM13</f>
        <v>0.75</v>
      </c>
      <c r="AN13" s="38">
        <f>[1]节奏总纲!AN13</f>
        <v>0.60000000000000009</v>
      </c>
      <c r="AO13" s="38">
        <f>[1]节奏总纲!AO13</f>
        <v>0.44999999999999996</v>
      </c>
      <c r="AP13" s="38">
        <f>[1]节奏总纲!AP13</f>
        <v>0.30000000000000004</v>
      </c>
      <c r="AQ13" s="38">
        <f>[1]节奏总纲!AQ13</f>
        <v>0.15000000000000002</v>
      </c>
      <c r="AS13" s="38">
        <v>10</v>
      </c>
      <c r="AT13" s="38">
        <f>[1]节奏总纲!AT13</f>
        <v>0.17909348176756579</v>
      </c>
      <c r="AU13" s="38">
        <f>[1]节奏总纲!AU13</f>
        <v>0.1432747854140527</v>
      </c>
      <c r="AV13" s="38">
        <f>[1]节奏总纲!AV13</f>
        <v>0.10745608906053944</v>
      </c>
      <c r="AW13" s="38">
        <f>[1]节奏总纲!AW13</f>
        <v>7.1637392707026348E-2</v>
      </c>
      <c r="AX13" s="38">
        <f>[1]节奏总纲!AX13</f>
        <v>3.5818696353513174E-2</v>
      </c>
      <c r="AY13" s="38"/>
      <c r="AZ13" s="38">
        <v>10</v>
      </c>
      <c r="BA13" s="38">
        <f>[1]节奏总纲!BA13</f>
        <v>23.710496742673982</v>
      </c>
      <c r="BB13" s="38">
        <f>[1]节奏总纲!BB13</f>
        <v>25.044229735272328</v>
      </c>
      <c r="BC13" s="38">
        <f>[1]节奏总纲!BC13</f>
        <v>26.755953543357073</v>
      </c>
      <c r="BD13" s="38">
        <f>[1]节奏总纲!BD13</f>
        <v>29.216428548527322</v>
      </c>
      <c r="BE13" s="38">
        <f>[1]节奏总纲!BE13</f>
        <v>33.487933395889513</v>
      </c>
    </row>
    <row r="14" spans="2:57" x14ac:dyDescent="0.15">
      <c r="B14" s="38">
        <v>70</v>
      </c>
      <c r="C14" s="38">
        <v>127</v>
      </c>
      <c r="D14" s="38">
        <v>64</v>
      </c>
      <c r="F14" s="38">
        <v>12</v>
      </c>
      <c r="G14" s="38">
        <v>1.2973967099940702</v>
      </c>
      <c r="I14" s="38">
        <v>12</v>
      </c>
      <c r="J14" s="38">
        <v>1.1550685436347259</v>
      </c>
      <c r="K14" s="9">
        <v>0.54</v>
      </c>
      <c r="N14" s="54">
        <f>[1]节奏总纲!N14</f>
        <v>21</v>
      </c>
      <c r="O14" s="38">
        <v>11</v>
      </c>
      <c r="P14" s="38">
        <f>[1]节奏总纲!P14</f>
        <v>1.1435469250725863</v>
      </c>
      <c r="Q14" s="38">
        <f>[1]节奏总纲!Q14</f>
        <v>0.98036277886472811</v>
      </c>
      <c r="R14" s="38">
        <f>[1]节奏总纲!R14</f>
        <v>0.79453640354043287</v>
      </c>
      <c r="S14" s="38">
        <f>[1]节奏总纲!S14</f>
        <v>0.57577587677404707</v>
      </c>
      <c r="T14" s="38">
        <f>[1]节奏总纲!T14</f>
        <v>0.31767733578516444</v>
      </c>
      <c r="V14" s="38">
        <v>11</v>
      </c>
      <c r="W14" s="38">
        <f>[1]节奏总纲!W14</f>
        <v>0.14354692507258626</v>
      </c>
      <c r="X14" s="38">
        <f>[1]节奏总纲!X14</f>
        <v>0.12556277886472811</v>
      </c>
      <c r="Y14" s="38">
        <f>[1]节奏总纲!Y14</f>
        <v>0.10503640354043287</v>
      </c>
      <c r="Z14" s="38">
        <f>[1]节奏总纲!Z14</f>
        <v>7.5975876774047046E-2</v>
      </c>
      <c r="AA14" s="38">
        <f>[1]节奏总纲!AA14</f>
        <v>4.447733578516444E-2</v>
      </c>
      <c r="AC14" s="38">
        <v>11</v>
      </c>
      <c r="AD14" s="38">
        <f>[1]节奏总纲!AD14</f>
        <v>35.845161563010116</v>
      </c>
      <c r="AE14" s="38">
        <f>[1]节奏总纲!AE14</f>
        <v>37.6388925299823</v>
      </c>
      <c r="AF14" s="38">
        <f>[1]节奏总纲!AF14</f>
        <v>40.259528204263837</v>
      </c>
      <c r="AG14" s="38">
        <f>[1]节奏总纲!AG14</f>
        <v>44.288230531994081</v>
      </c>
      <c r="AH14" s="38">
        <f>[1]节奏总纲!AH14</f>
        <v>52.559419343629337</v>
      </c>
      <c r="AL14" s="38">
        <v>11</v>
      </c>
      <c r="AM14" s="38">
        <f>[1]节奏总纲!AM14</f>
        <v>0.93464628919691628</v>
      </c>
      <c r="AN14" s="38">
        <f>[1]节奏总纲!AN14</f>
        <v>0.74771703135753309</v>
      </c>
      <c r="AO14" s="38">
        <f>[1]节奏总纲!AO14</f>
        <v>0.56078777351814979</v>
      </c>
      <c r="AP14" s="38">
        <f>[1]节奏总纲!AP14</f>
        <v>0.37385851567876655</v>
      </c>
      <c r="AQ14" s="38">
        <f>[1]节奏总纲!AQ14</f>
        <v>0.18692925783938327</v>
      </c>
      <c r="AS14" s="38">
        <v>11</v>
      </c>
      <c r="AT14" s="38">
        <f>[1]节奏总纲!AT14</f>
        <v>0.18464628919691628</v>
      </c>
      <c r="AU14" s="38">
        <f>[1]节奏总纲!AU14</f>
        <v>0.147717031357533</v>
      </c>
      <c r="AV14" s="38">
        <f>[1]节奏总纲!AV14</f>
        <v>0.11078777351814983</v>
      </c>
      <c r="AW14" s="38">
        <f>[1]节奏总纲!AW14</f>
        <v>7.3858515678766501E-2</v>
      </c>
      <c r="AX14" s="38">
        <f>[1]节奏总纲!AX14</f>
        <v>3.692925783938325E-2</v>
      </c>
      <c r="AY14" s="38"/>
      <c r="AZ14" s="38">
        <v>11</v>
      </c>
      <c r="BA14" s="38">
        <f>[1]节奏总纲!BA14</f>
        <v>24.272927064840161</v>
      </c>
      <c r="BB14" s="38">
        <f>[1]节奏总纲!BB14</f>
        <v>25.597101426176433</v>
      </c>
      <c r="BC14" s="38">
        <f>[1]节奏总纲!BC14</f>
        <v>27.327481651231444</v>
      </c>
      <c r="BD14" s="38">
        <f>[1]节奏总纲!BD14</f>
        <v>29.80118336305917</v>
      </c>
      <c r="BE14" s="38">
        <f>[1]节奏总纲!BE14</f>
        <v>34.09469189131628</v>
      </c>
    </row>
    <row r="15" spans="2:57" x14ac:dyDescent="0.15">
      <c r="B15" s="38">
        <v>80</v>
      </c>
      <c r="C15" s="38">
        <v>255</v>
      </c>
      <c r="D15" s="38">
        <v>128</v>
      </c>
      <c r="F15" s="38">
        <v>13</v>
      </c>
      <c r="G15" s="38">
        <v>1.4622888266898326</v>
      </c>
      <c r="I15" s="38">
        <v>13</v>
      </c>
      <c r="J15" s="38">
        <v>1.417602554491646</v>
      </c>
      <c r="K15" s="9">
        <v>0.56000000000000005</v>
      </c>
      <c r="N15" s="54">
        <f>[1]节奏总纲!N15</f>
        <v>22</v>
      </c>
      <c r="O15" s="38">
        <v>12</v>
      </c>
      <c r="P15" s="38">
        <f>[1]节奏总纲!P15</f>
        <v>1.2973967099940702</v>
      </c>
      <c r="Q15" s="38">
        <f>[1]节奏总纲!Q15</f>
        <v>1.1126474184909145</v>
      </c>
      <c r="R15" s="38">
        <f>[1]节奏总纲!R15</f>
        <v>0.9058423829178599</v>
      </c>
      <c r="S15" s="38">
        <f>[1]节奏总纲!S15</f>
        <v>0.66219128078097333</v>
      </c>
      <c r="T15" s="38">
        <f>[1]节奏总纲!T15</f>
        <v>0.36560639287632896</v>
      </c>
      <c r="V15" s="38">
        <v>12</v>
      </c>
      <c r="W15" s="38">
        <f>[1]节奏总纲!W15</f>
        <v>0.15384978492148393</v>
      </c>
      <c r="X15" s="38">
        <f>[1]节奏总纲!X15</f>
        <v>0.13228463962618642</v>
      </c>
      <c r="Y15" s="38">
        <f>[1]节奏总纲!Y15</f>
        <v>0.11130597937742703</v>
      </c>
      <c r="Z15" s="38">
        <f>[1]节奏总纲!Z15</f>
        <v>8.6415404006926266E-2</v>
      </c>
      <c r="AA15" s="38">
        <f>[1]节奏总纲!AA15</f>
        <v>4.7929057091164518E-2</v>
      </c>
      <c r="AC15" s="38">
        <v>12</v>
      </c>
      <c r="AD15" s="38">
        <f>[1]节奏总纲!AD15</f>
        <v>37.004247194324648</v>
      </c>
      <c r="AE15" s="38">
        <f>[1]节奏总纲!AE15</f>
        <v>38.827998824669805</v>
      </c>
      <c r="AF15" s="38">
        <f>[1]节奏总纲!AF15</f>
        <v>41.408320762540754</v>
      </c>
      <c r="AG15" s="38">
        <f>[1]节奏总纲!AG15</f>
        <v>45.500930067545958</v>
      </c>
      <c r="AH15" s="38">
        <f>[1]节奏总纲!AH15</f>
        <v>53.855547243088772</v>
      </c>
      <c r="AL15" s="38">
        <v>12</v>
      </c>
      <c r="AM15" s="38">
        <f>[1]节奏总纲!AM15</f>
        <v>1.1550685436347259</v>
      </c>
      <c r="AN15" s="38">
        <f>[1]节奏总纲!AN15</f>
        <v>0.92405483490778073</v>
      </c>
      <c r="AO15" s="38">
        <f>[1]节奏总纲!AO15</f>
        <v>0.69304112618083547</v>
      </c>
      <c r="AP15" s="38">
        <f>[1]节奏总纲!AP15</f>
        <v>0.46202741745389037</v>
      </c>
      <c r="AQ15" s="38">
        <f>[1]节奏总纲!AQ15</f>
        <v>0.23101370872694518</v>
      </c>
      <c r="AS15" s="38">
        <v>12</v>
      </c>
      <c r="AT15" s="38">
        <f>[1]节奏总纲!AT15</f>
        <v>0.22042225443780961</v>
      </c>
      <c r="AU15" s="38">
        <f>[1]节奏总纲!AU15</f>
        <v>0.17633780355024764</v>
      </c>
      <c r="AV15" s="38">
        <f>[1]节奏总纲!AV15</f>
        <v>0.13225335266268567</v>
      </c>
      <c r="AW15" s="38">
        <f>[1]节奏总纲!AW15</f>
        <v>8.816890177512382E-2</v>
      </c>
      <c r="AX15" s="38">
        <f>[1]节奏总纲!AX15</f>
        <v>4.408445088756191E-2</v>
      </c>
      <c r="AY15" s="38"/>
      <c r="AZ15" s="38">
        <v>12</v>
      </c>
      <c r="BA15" s="38">
        <f>[1]节奏总纲!BA15</f>
        <v>24.792264875668618</v>
      </c>
      <c r="BB15" s="38">
        <f>[1]节奏总纲!BB15</f>
        <v>26.127796402772656</v>
      </c>
      <c r="BC15" s="38">
        <f>[1]节奏总纲!BC15</f>
        <v>27.863030247590562</v>
      </c>
      <c r="BD15" s="38">
        <f>[1]节奏总纲!BD15</f>
        <v>30.329493925593439</v>
      </c>
      <c r="BE15" s="38">
        <f>[1]节奏总纲!BE15</f>
        <v>34.627226072894942</v>
      </c>
    </row>
    <row r="16" spans="2:57" x14ac:dyDescent="0.15">
      <c r="B16" s="38">
        <v>90</v>
      </c>
      <c r="C16" s="38">
        <v>511</v>
      </c>
      <c r="D16" s="38">
        <v>256</v>
      </c>
      <c r="F16" s="38">
        <v>14</v>
      </c>
      <c r="G16" s="38">
        <v>1.6390158215457884</v>
      </c>
      <c r="I16" s="38">
        <v>14</v>
      </c>
      <c r="J16" s="38">
        <v>1.7296773068470075</v>
      </c>
      <c r="K16" s="9">
        <v>0.57999999999999996</v>
      </c>
      <c r="N16" s="54">
        <f>[1]节奏总纲!N16</f>
        <v>23</v>
      </c>
      <c r="O16" s="38">
        <v>13</v>
      </c>
      <c r="P16" s="38">
        <f>[1]节奏总纲!P16</f>
        <v>1.4622888266898326</v>
      </c>
      <c r="Q16" s="38">
        <f>[1]节奏总纲!Q16</f>
        <v>1.2628326307293396</v>
      </c>
      <c r="R16" s="38">
        <f>[1]节奏总纲!R16</f>
        <v>1.0294513339896421</v>
      </c>
      <c r="S16" s="38">
        <f>[1]节奏总纲!S16</f>
        <v>0.75556463675063656</v>
      </c>
      <c r="T16" s="38">
        <f>[1]节奏总纲!T16</f>
        <v>0.41865329108129906</v>
      </c>
      <c r="V16" s="38">
        <v>13</v>
      </c>
      <c r="W16" s="38">
        <f>[1]节奏总纲!W16</f>
        <v>0.16489211669576243</v>
      </c>
      <c r="X16" s="38">
        <f>[1]节奏总纲!X16</f>
        <v>0.15018521223842507</v>
      </c>
      <c r="Y16" s="38">
        <f>[1]节奏总纲!Y16</f>
        <v>0.12360895107178216</v>
      </c>
      <c r="Z16" s="38">
        <f>[1]节奏总纲!Z16</f>
        <v>9.337335596966323E-2</v>
      </c>
      <c r="AA16" s="38">
        <f>[1]节奏总纲!AA16</f>
        <v>5.3046898204970105E-2</v>
      </c>
      <c r="AC16" s="38">
        <v>13</v>
      </c>
      <c r="AD16" s="38">
        <f>[1]节奏总纲!AD16</f>
        <v>38.071211008105138</v>
      </c>
      <c r="AE16" s="38">
        <f>[1]节奏总纲!AE16</f>
        <v>39.935302111946527</v>
      </c>
      <c r="AF16" s="38">
        <f>[1]节奏总纲!AF16</f>
        <v>42.470214785133983</v>
      </c>
      <c r="AG16" s="38">
        <f>[1]节奏总纲!AG16</f>
        <v>46.631096344914496</v>
      </c>
      <c r="AH16" s="38">
        <f>[1]节奏总纲!AH16</f>
        <v>55.062101953238496</v>
      </c>
      <c r="AL16" s="38">
        <v>13</v>
      </c>
      <c r="AM16" s="38">
        <f>[1]节奏总纲!AM16</f>
        <v>1.417602554491646</v>
      </c>
      <c r="AN16" s="38">
        <f>[1]节奏总纲!AN16</f>
        <v>1.1340820435933168</v>
      </c>
      <c r="AO16" s="38">
        <f>[1]节奏总纲!AO16</f>
        <v>0.85056153269498758</v>
      </c>
      <c r="AP16" s="38">
        <f>[1]节奏总纲!AP16</f>
        <v>0.56704102179665838</v>
      </c>
      <c r="AQ16" s="38">
        <f>[1]节奏总纲!AQ16</f>
        <v>0.28352051089832919</v>
      </c>
      <c r="AS16" s="38">
        <v>13</v>
      </c>
      <c r="AT16" s="38">
        <f>[1]节奏总纲!AT16</f>
        <v>0.26253401085692007</v>
      </c>
      <c r="AU16" s="38">
        <f>[1]节奏总纲!AU16</f>
        <v>0.21002720868553604</v>
      </c>
      <c r="AV16" s="38">
        <f>[1]节奏总纲!AV16</f>
        <v>0.15752040651415211</v>
      </c>
      <c r="AW16" s="38">
        <f>[1]节奏总纲!AW16</f>
        <v>0.10501360434276802</v>
      </c>
      <c r="AX16" s="38">
        <f>[1]节奏总纲!AX16</f>
        <v>5.2506802171384009E-2</v>
      </c>
      <c r="AY16" s="38"/>
      <c r="AZ16" s="38">
        <v>13</v>
      </c>
      <c r="BA16" s="38">
        <f>[1]节奏总纲!BA16</f>
        <v>25.265378411633971</v>
      </c>
      <c r="BB16" s="38">
        <f>[1]节奏总纲!BB16</f>
        <v>26.598914258210968</v>
      </c>
      <c r="BC16" s="38">
        <f>[1]节奏总纲!BC16</f>
        <v>28.339982398803929</v>
      </c>
      <c r="BD16" s="38">
        <f>[1]节奏总纲!BD16</f>
        <v>30.828727146189561</v>
      </c>
      <c r="BE16" s="38">
        <f>[1]节奏总纲!BE16</f>
        <v>35.146386283795508</v>
      </c>
    </row>
    <row r="17" spans="2:57" x14ac:dyDescent="0.15">
      <c r="B17" s="38">
        <v>100</v>
      </c>
      <c r="C17" s="38">
        <v>1023</v>
      </c>
      <c r="D17" s="38">
        <v>512</v>
      </c>
      <c r="F17" s="38">
        <v>15</v>
      </c>
      <c r="G17" s="38">
        <v>1.8284271247461898</v>
      </c>
      <c r="I17" s="38">
        <v>15</v>
      </c>
      <c r="J17" s="38">
        <v>2.1</v>
      </c>
      <c r="K17" s="9">
        <v>0.6</v>
      </c>
      <c r="N17" s="54">
        <f>[1]节奏总纲!N17</f>
        <v>24</v>
      </c>
      <c r="O17" s="38">
        <v>14</v>
      </c>
      <c r="P17" s="38">
        <f>[1]节奏总纲!P17</f>
        <v>1.6390158215457884</v>
      </c>
      <c r="Q17" s="38">
        <f>[1]节奏总纲!Q17</f>
        <v>1.4136511460832426</v>
      </c>
      <c r="R17" s="38">
        <f>[1]节奏总纲!R17</f>
        <v>1.1545227446968533</v>
      </c>
      <c r="S17" s="38">
        <f>[1]节奏总纲!S17</f>
        <v>0.84605996708193598</v>
      </c>
      <c r="T17" s="38">
        <f>[1]节奏总纲!T17</f>
        <v>0.46810291863347719</v>
      </c>
      <c r="V17" s="38">
        <v>14</v>
      </c>
      <c r="W17" s="38">
        <f>[1]节奏总纲!W17</f>
        <v>0.17672699485595578</v>
      </c>
      <c r="X17" s="38">
        <f>[1]节奏总纲!X17</f>
        <v>0.150818515353903</v>
      </c>
      <c r="Y17" s="38">
        <f>[1]节奏总纲!Y17</f>
        <v>0.12507141070721128</v>
      </c>
      <c r="Z17" s="38">
        <f>[1]节奏总纲!Z17</f>
        <v>9.0495330331299417E-2</v>
      </c>
      <c r="AA17" s="38">
        <f>[1]节奏总纲!AA17</f>
        <v>4.9449627552178133E-2</v>
      </c>
      <c r="AC17" s="38">
        <v>14</v>
      </c>
      <c r="AD17" s="38">
        <f>[1]节奏总纲!AD17</f>
        <v>39.066704614192943</v>
      </c>
      <c r="AE17" s="38">
        <f>[1]节奏总纲!AE17</f>
        <v>40.935169244165145</v>
      </c>
      <c r="AF17" s="38">
        <f>[1]节奏总纲!AF17</f>
        <v>43.484929789964411</v>
      </c>
      <c r="AG17" s="38">
        <f>[1]节奏总纲!AG17</f>
        <v>47.711408234944486</v>
      </c>
      <c r="AH17" s="38">
        <f>[1]节奏总纲!AH17</f>
        <v>56.165983112651688</v>
      </c>
      <c r="AL17" s="38">
        <v>14</v>
      </c>
      <c r="AM17" s="38">
        <f>[1]节奏总纲!AM17</f>
        <v>1.7296773068470075</v>
      </c>
      <c r="AN17" s="38">
        <f>[1]节奏总纲!AN17</f>
        <v>1.383741845477606</v>
      </c>
      <c r="AO17" s="38">
        <f>[1]节奏总纲!AO17</f>
        <v>1.0378063841082044</v>
      </c>
      <c r="AP17" s="38">
        <f>[1]节奏总纲!AP17</f>
        <v>0.69187092273880302</v>
      </c>
      <c r="AQ17" s="38">
        <f>[1]节奏总纲!AQ17</f>
        <v>0.34593546136940151</v>
      </c>
      <c r="AS17" s="38">
        <v>14</v>
      </c>
      <c r="AT17" s="38">
        <f>[1]节奏总纲!AT17</f>
        <v>0.31207475235536153</v>
      </c>
      <c r="AU17" s="38">
        <f>[1]节奏总纲!AU17</f>
        <v>0.24965980188428927</v>
      </c>
      <c r="AV17" s="38">
        <f>[1]节奏总纲!AV17</f>
        <v>0.18724485141321678</v>
      </c>
      <c r="AW17" s="38">
        <f>[1]节奏总纲!AW17</f>
        <v>0.12482990094214463</v>
      </c>
      <c r="AX17" s="38">
        <f>[1]节奏总纲!AX17</f>
        <v>6.2414950471072317E-2</v>
      </c>
      <c r="AY17" s="38"/>
      <c r="AZ17" s="38">
        <v>14</v>
      </c>
      <c r="BA17" s="38">
        <f>[1]节奏总纲!BA17</f>
        <v>25.707675764357255</v>
      </c>
      <c r="BB17" s="38">
        <f>[1]节奏总纲!BB17</f>
        <v>27.059707353051884</v>
      </c>
      <c r="BC17" s="38">
        <f>[1]节奏总纲!BC17</f>
        <v>28.796798156163181</v>
      </c>
      <c r="BD17" s="38">
        <f>[1]节奏总纲!BD17</f>
        <v>31.280110398778046</v>
      </c>
      <c r="BE17" s="38">
        <f>[1]节奏总纲!BE17</f>
        <v>35.634340563113874</v>
      </c>
    </row>
    <row r="18" spans="2:57" x14ac:dyDescent="0.15">
      <c r="F18" s="38">
        <v>16</v>
      </c>
      <c r="G18" s="38">
        <v>2.031433133020796</v>
      </c>
      <c r="I18" s="38">
        <v>16</v>
      </c>
      <c r="J18" s="38">
        <v>2.5387719203926467</v>
      </c>
      <c r="K18" s="9">
        <v>0.62</v>
      </c>
      <c r="N18" s="54">
        <f>[1]节奏总纲!N18</f>
        <v>25</v>
      </c>
      <c r="O18" s="38">
        <v>15</v>
      </c>
      <c r="P18" s="38">
        <f>[1]节奏总纲!P18</f>
        <v>1.8284271247461898</v>
      </c>
      <c r="Q18" s="38">
        <f>[1]节奏总纲!Q18</f>
        <v>1.5793953503557587</v>
      </c>
      <c r="R18" s="38">
        <f>[1]节奏总纲!R18</f>
        <v>1.2928808199080308</v>
      </c>
      <c r="S18" s="38">
        <f>[1]节奏总纲!S18</f>
        <v>0.94895367774327255</v>
      </c>
      <c r="T18" s="38">
        <f>[1]节奏总纲!T18</f>
        <v>0.5271355400643265</v>
      </c>
      <c r="V18" s="38">
        <v>15</v>
      </c>
      <c r="W18" s="38">
        <f>[1]节奏总纲!W18</f>
        <v>0.18941130320040145</v>
      </c>
      <c r="X18" s="38">
        <f>[1]节奏总纲!X18</f>
        <v>0.16574420427251613</v>
      </c>
      <c r="Y18" s="38">
        <f>[1]节奏总纲!Y18</f>
        <v>0.13835807521117749</v>
      </c>
      <c r="Z18" s="38">
        <f>[1]节奏总纲!Z18</f>
        <v>0.10289371066133657</v>
      </c>
      <c r="AA18" s="38">
        <f>[1]节奏总纲!AA18</f>
        <v>5.9032621430849308E-2</v>
      </c>
      <c r="AC18" s="38">
        <v>15</v>
      </c>
      <c r="AD18" s="38">
        <f>[1]节奏总纲!AD18</f>
        <v>40</v>
      </c>
      <c r="AE18" s="38">
        <f>[1]节奏总纲!AE18</f>
        <v>41.83669503626701</v>
      </c>
      <c r="AF18" s="38">
        <f>[1]节奏总纲!AF18</f>
        <v>44.442238853326032</v>
      </c>
      <c r="AG18" s="38">
        <f>[1]节奏总纲!AG18</f>
        <v>48.731413734867289</v>
      </c>
      <c r="AH18" s="38">
        <f>[1]节奏总纲!AH18</f>
        <v>57.176846218996921</v>
      </c>
      <c r="AL18" s="38">
        <v>15</v>
      </c>
      <c r="AM18" s="38">
        <f>[1]节奏总纲!AM18</f>
        <v>2.1</v>
      </c>
      <c r="AN18" s="38">
        <f>[1]节奏总纲!AN18</f>
        <v>1.6800000000000002</v>
      </c>
      <c r="AO18" s="38">
        <f>[1]节奏总纲!AO18</f>
        <v>1.26</v>
      </c>
      <c r="AP18" s="38">
        <f>[1]节奏总纲!AP18</f>
        <v>0.84000000000000008</v>
      </c>
      <c r="AQ18" s="38">
        <f>[1]节奏总纲!AQ18</f>
        <v>0.42000000000000004</v>
      </c>
      <c r="AS18" s="38">
        <v>15</v>
      </c>
      <c r="AT18" s="38">
        <f>[1]节奏总纲!AT18</f>
        <v>0.3703226931529926</v>
      </c>
      <c r="AU18" s="38">
        <f>[1]节奏总纲!AU18</f>
        <v>0.29625815452239412</v>
      </c>
      <c r="AV18" s="38">
        <f>[1]节奏总纲!AV18</f>
        <v>0.22219361589179565</v>
      </c>
      <c r="AW18" s="38">
        <f>[1]节奏总纲!AW18</f>
        <v>0.14812907726119706</v>
      </c>
      <c r="AX18" s="38">
        <f>[1]节奏总纲!AX18</f>
        <v>7.4064538630598531E-2</v>
      </c>
      <c r="AY18" s="38"/>
      <c r="AZ18" s="38">
        <v>15</v>
      </c>
      <c r="BA18" s="38">
        <f>[1]节奏总纲!BA18</f>
        <v>26.127796402772656</v>
      </c>
      <c r="BB18" s="38">
        <f>[1]节奏总纲!BB18</f>
        <v>27.461368800321225</v>
      </c>
      <c r="BC18" s="38">
        <f>[1]节奏总纲!BC18</f>
        <v>29.216428548527322</v>
      </c>
      <c r="BD18" s="38">
        <f>[1]节奏总纲!BD18</f>
        <v>31.706504654507764</v>
      </c>
      <c r="BE18" s="38">
        <f>[1]节奏总纲!BE18</f>
        <v>36.105477566569242</v>
      </c>
    </row>
    <row r="19" spans="2:57" x14ac:dyDescent="0.15">
      <c r="F19" s="38">
        <v>17</v>
      </c>
      <c r="G19" s="38">
        <v>2.2490095854249419</v>
      </c>
      <c r="I19" s="38">
        <v>17</v>
      </c>
      <c r="J19" s="38">
        <v>3.0579402515786085</v>
      </c>
      <c r="K19" s="9">
        <v>0.64</v>
      </c>
      <c r="N19" s="54">
        <f>[1]节奏总纲!N19</f>
        <v>26</v>
      </c>
      <c r="O19" s="38">
        <v>16</v>
      </c>
      <c r="P19" s="38">
        <f>[1]节奏总纲!P19</f>
        <v>2.031433133020796</v>
      </c>
      <c r="Q19" s="38">
        <f>[1]节奏总纲!Q19</f>
        <v>1.7586116632561031</v>
      </c>
      <c r="R19" s="38">
        <f>[1]节奏总纲!R19</f>
        <v>1.4398798046851402</v>
      </c>
      <c r="S19" s="38">
        <f>[1]节奏总纲!S19</f>
        <v>1.0618300986299702</v>
      </c>
      <c r="T19" s="38">
        <f>[1]节奏总纲!T19</f>
        <v>0.59460047803518701</v>
      </c>
      <c r="V19" s="38">
        <v>16</v>
      </c>
      <c r="W19" s="38">
        <f>[1]节奏总纲!W19</f>
        <v>0.20300600827460613</v>
      </c>
      <c r="X19" s="38">
        <f>[1]节奏总纲!X19</f>
        <v>0.17921631290034434</v>
      </c>
      <c r="Y19" s="38">
        <f>[1]节奏总纲!Y19</f>
        <v>0.14699898477710938</v>
      </c>
      <c r="Z19" s="38">
        <f>[1]节奏总纲!Z19</f>
        <v>0.11287642088669769</v>
      </c>
      <c r="AA19" s="38">
        <f>[1]节奏总纲!AA19</f>
        <v>6.7464937970860506E-2</v>
      </c>
      <c r="AC19" s="38">
        <v>16</v>
      </c>
      <c r="AD19" s="38">
        <f>[1]节奏总纲!AD19</f>
        <v>40.870795385807064</v>
      </c>
      <c r="AE19" s="38">
        <f>[1]节奏总纲!AE19</f>
        <v>42.707142308553742</v>
      </c>
      <c r="AF19" s="38">
        <f>[1]节奏总纲!AF19</f>
        <v>45.343250058486468</v>
      </c>
      <c r="AG19" s="38">
        <f>[1]节奏总纲!AG19</f>
        <v>49.654306534727205</v>
      </c>
      <c r="AH19" s="38">
        <f>[1]节奏总纲!AH19</f>
        <v>58.12511610143563</v>
      </c>
      <c r="AL19" s="38">
        <v>16</v>
      </c>
      <c r="AM19" s="38">
        <f>[1]节奏总纲!AM19</f>
        <v>2.5387719203926467</v>
      </c>
      <c r="AN19" s="38">
        <f>[1]节奏总纲!AN19</f>
        <v>2.0310175363141174</v>
      </c>
      <c r="AO19" s="38">
        <f>[1]节奏总纲!AO19</f>
        <v>1.5232631522355879</v>
      </c>
      <c r="AP19" s="38">
        <f>[1]节奏总纲!AP19</f>
        <v>1.0155087681570587</v>
      </c>
      <c r="AQ19" s="38">
        <f>[1]节奏总纲!AQ19</f>
        <v>0.50775438407852935</v>
      </c>
      <c r="AS19" s="38">
        <v>16</v>
      </c>
      <c r="AT19" s="38">
        <f>[1]节奏总纲!AT19</f>
        <v>0.43877192039264656</v>
      </c>
      <c r="AU19" s="38">
        <f>[1]节奏总纲!AU19</f>
        <v>0.35101753631411725</v>
      </c>
      <c r="AV19" s="38">
        <f>[1]节奏总纲!AV19</f>
        <v>0.26326315223558794</v>
      </c>
      <c r="AW19" s="38">
        <f>[1]节奏总纲!AW19</f>
        <v>0.17550876815705863</v>
      </c>
      <c r="AX19" s="38">
        <f>[1]节奏总纲!AX19</f>
        <v>8.7754384078529313E-2</v>
      </c>
      <c r="AY19" s="38"/>
      <c r="AZ19" s="38">
        <v>16</v>
      </c>
      <c r="BA19" s="38">
        <f>[1]节奏总纲!BA19</f>
        <v>26.504690687123308</v>
      </c>
      <c r="BB19" s="38">
        <f>[1]节奏总纲!BB19</f>
        <v>27.863030247590562</v>
      </c>
      <c r="BC19" s="38">
        <f>[1]节奏总纲!BC19</f>
        <v>29.606265091548554</v>
      </c>
      <c r="BD19" s="38">
        <f>[1]节奏总纲!BD19</f>
        <v>32.113552950216736</v>
      </c>
      <c r="BE19" s="38">
        <f>[1]节奏总纲!BE19</f>
        <v>36.526331209747774</v>
      </c>
    </row>
    <row r="20" spans="2:57" x14ac:dyDescent="0.15">
      <c r="F20" s="38">
        <v>18</v>
      </c>
      <c r="G20" s="38">
        <v>2.4822022531844965</v>
      </c>
      <c r="I20" s="38">
        <v>18</v>
      </c>
      <c r="J20" s="38">
        <v>3.671491735587451</v>
      </c>
      <c r="K20" s="9">
        <v>0.66</v>
      </c>
      <c r="N20" s="54">
        <f>[1]节奏总纲!N20</f>
        <v>27</v>
      </c>
      <c r="O20" s="38">
        <v>17</v>
      </c>
      <c r="P20" s="38">
        <f>[1]节奏总纲!P20</f>
        <v>2.2490095854249419</v>
      </c>
      <c r="Q20" s="38">
        <f>[1]节奏总纲!Q20</f>
        <v>1.9433691827656923</v>
      </c>
      <c r="R20" s="38">
        <f>[1]节奏总纲!R20</f>
        <v>1.5904995788125189</v>
      </c>
      <c r="S20" s="38">
        <f>[1]节奏总纲!S20</f>
        <v>1.1742079045503622</v>
      </c>
      <c r="T20" s="38">
        <f>[1]节奏总纲!T20</f>
        <v>0.65311238360740309</v>
      </c>
      <c r="V20" s="38">
        <v>17</v>
      </c>
      <c r="W20" s="38">
        <f>[1]节奏总纲!W20</f>
        <v>0.21757645240414591</v>
      </c>
      <c r="X20" s="38">
        <f>[1]节奏总纲!X20</f>
        <v>0.18475751950958919</v>
      </c>
      <c r="Y20" s="38">
        <f>[1]节奏总纲!Y20</f>
        <v>0.1506197741273787</v>
      </c>
      <c r="Z20" s="38">
        <f>[1]节奏总纲!Z20</f>
        <v>0.11237780592039193</v>
      </c>
      <c r="AA20" s="38">
        <f>[1]节奏总纲!AA20</f>
        <v>5.8511905572216083E-2</v>
      </c>
      <c r="AC20" s="38">
        <v>17</v>
      </c>
      <c r="AD20" s="38">
        <f>[1]节奏总纲!AD20</f>
        <v>41.691928656135218</v>
      </c>
      <c r="AE20" s="38">
        <f>[1]节奏总纲!AE20</f>
        <v>43.535389560453282</v>
      </c>
      <c r="AF20" s="38">
        <f>[1]节奏总纲!AF20</f>
        <v>46.195785611164197</v>
      </c>
      <c r="AG20" s="38">
        <f>[1]节奏总纲!AG20</f>
        <v>50.510850036206186</v>
      </c>
      <c r="AH20" s="38">
        <f>[1]节奏总纲!AH20</f>
        <v>58.996855914896834</v>
      </c>
      <c r="AL20" s="38">
        <v>17</v>
      </c>
      <c r="AM20" s="38">
        <f>[1]节奏总纲!AM20</f>
        <v>3.0579402515786085</v>
      </c>
      <c r="AN20" s="38">
        <f>[1]节奏总纲!AN20</f>
        <v>2.4463522012628869</v>
      </c>
      <c r="AO20" s="38">
        <f>[1]节奏总纲!AO20</f>
        <v>1.8347641509471651</v>
      </c>
      <c r="AP20" s="38">
        <f>[1]节奏总纲!AP20</f>
        <v>1.2231761006314434</v>
      </c>
      <c r="AQ20" s="38">
        <f>[1]节奏总纲!AQ20</f>
        <v>0.61158805031572172</v>
      </c>
      <c r="AS20" s="38">
        <v>17</v>
      </c>
      <c r="AT20" s="38">
        <f>[1]节奏总纲!AT20</f>
        <v>0.51916833118596184</v>
      </c>
      <c r="AU20" s="38">
        <f>[1]节奏总纲!AU20</f>
        <v>0.41533466494876947</v>
      </c>
      <c r="AV20" s="38">
        <f>[1]节奏总纲!AV20</f>
        <v>0.3115009987115771</v>
      </c>
      <c r="AW20" s="38">
        <f>[1]节奏总纲!AW20</f>
        <v>0.20766733247438474</v>
      </c>
      <c r="AX20" s="38">
        <f>[1]节奏总纲!AX20</f>
        <v>0.10383366623719237</v>
      </c>
      <c r="AY20" s="38"/>
      <c r="AZ20" s="38">
        <v>17</v>
      </c>
      <c r="BA20" s="38">
        <f>[1]节奏总纲!BA20</f>
        <v>26.881584971473956</v>
      </c>
      <c r="BB20" s="38">
        <f>[1]节奏总纲!BB20</f>
        <v>28.225778459464117</v>
      </c>
      <c r="BC20" s="38">
        <f>[1]节奏总纲!BC20</f>
        <v>29.996101634569786</v>
      </c>
      <c r="BD20" s="38">
        <f>[1]节奏总纲!BD20</f>
        <v>32.477877425165822</v>
      </c>
      <c r="BE20" s="38">
        <f>[1]节奏总纲!BE20</f>
        <v>36.947184852926306</v>
      </c>
    </row>
    <row r="21" spans="2:57" x14ac:dyDescent="0.15">
      <c r="F21" s="38">
        <v>19</v>
      </c>
      <c r="G21" s="38">
        <v>2.7321319661472296</v>
      </c>
      <c r="I21" s="38">
        <v>19</v>
      </c>
      <c r="J21" s="38">
        <v>4.3957950643309154</v>
      </c>
      <c r="K21" s="9">
        <v>0.68</v>
      </c>
      <c r="N21" s="54">
        <f>[1]节奏总纲!N21</f>
        <v>28</v>
      </c>
      <c r="O21" s="38">
        <v>18</v>
      </c>
      <c r="P21" s="38">
        <f>[1]节奏总纲!P21</f>
        <v>2.4822022531844965</v>
      </c>
      <c r="Q21" s="38">
        <f>[1]节奏总纲!Q21</f>
        <v>2.1515729130603214</v>
      </c>
      <c r="R21" s="38">
        <f>[1]节奏总纲!R21</f>
        <v>1.7690655458445907</v>
      </c>
      <c r="S21" s="38">
        <f>[1]节奏总纲!S21</f>
        <v>1.3066312660763189</v>
      </c>
      <c r="T21" s="38">
        <f>[1]节奏总纲!T21</f>
        <v>0.72554771860582834</v>
      </c>
      <c r="V21" s="38">
        <v>18</v>
      </c>
      <c r="W21" s="38">
        <f>[1]节奏总纲!W21</f>
        <v>0.23319266775955461</v>
      </c>
      <c r="X21" s="38">
        <f>[1]节奏总纲!X21</f>
        <v>0.20820373029462913</v>
      </c>
      <c r="Y21" s="38">
        <f>[1]节奏总纲!Y21</f>
        <v>0.17856596703207184</v>
      </c>
      <c r="Z21" s="38">
        <f>[1]节奏总纲!Z21</f>
        <v>0.13242336152595668</v>
      </c>
      <c r="AA21" s="38">
        <f>[1]节奏总纲!AA21</f>
        <v>7.2435334998425249E-2</v>
      </c>
      <c r="AC21" s="38">
        <v>18</v>
      </c>
      <c r="AD21" s="38">
        <f>[1]节奏总纲!AD21</f>
        <v>42.470630686057078</v>
      </c>
      <c r="AE21" s="38">
        <f>[1]节奏总纲!AE21</f>
        <v>44.32123076997032</v>
      </c>
      <c r="AF21" s="38">
        <f>[1]节奏总纲!AF21</f>
        <v>47.002405448181747</v>
      </c>
      <c r="AG21" s="38">
        <f>[1]节奏总纲!AG21</f>
        <v>51.307235833425089</v>
      </c>
      <c r="AH21" s="38">
        <f>[1]节奏总纲!AH21</f>
        <v>59.782901351568675</v>
      </c>
      <c r="AL21" s="38">
        <v>18</v>
      </c>
      <c r="AM21" s="38">
        <f>[1]节奏总纲!AM21</f>
        <v>3.671491735587451</v>
      </c>
      <c r="AN21" s="38">
        <f>[1]节奏总纲!AN21</f>
        <v>2.9371933884699608</v>
      </c>
      <c r="AO21" s="38">
        <f>[1]节奏总纲!AO21</f>
        <v>2.2028950413524706</v>
      </c>
      <c r="AP21" s="38">
        <f>[1]节奏总纲!AP21</f>
        <v>1.4685966942349804</v>
      </c>
      <c r="AQ21" s="38">
        <f>[1]节奏总纲!AQ21</f>
        <v>0.7342983471174902</v>
      </c>
      <c r="AS21" s="38">
        <v>18</v>
      </c>
      <c r="AT21" s="38">
        <f>[1]节奏总纲!AT21</f>
        <v>0.61355148400884252</v>
      </c>
      <c r="AU21" s="38">
        <f>[1]节奏总纲!AU21</f>
        <v>0.49084118720707393</v>
      </c>
      <c r="AV21" s="38">
        <f>[1]节奏总纲!AV21</f>
        <v>0.36813089040530556</v>
      </c>
      <c r="AW21" s="38">
        <f>[1]节奏总纲!AW21</f>
        <v>0.24542059360353696</v>
      </c>
      <c r="AX21" s="38">
        <f>[1]节奏总纲!AX21</f>
        <v>0.12271029680176848</v>
      </c>
      <c r="AY21" s="38"/>
      <c r="AZ21" s="38">
        <v>18</v>
      </c>
      <c r="BA21" s="38">
        <f>[1]节奏总纲!BA21</f>
        <v>27.220371931959619</v>
      </c>
      <c r="BB21" s="38">
        <f>[1]节奏总纲!BB21</f>
        <v>28.568390277483555</v>
      </c>
      <c r="BC21" s="38">
        <f>[1]节奏总纲!BC21</f>
        <v>30.329493925593439</v>
      </c>
      <c r="BD21" s="38">
        <f>[1]节奏总纲!BD21</f>
        <v>32.842201900114915</v>
      </c>
      <c r="BE21" s="38">
        <f>[1]节奏总纲!BE21</f>
        <v>37.317457773889828</v>
      </c>
    </row>
    <row r="22" spans="2:57" x14ac:dyDescent="0.15">
      <c r="B22" s="79" t="s">
        <v>125</v>
      </c>
      <c r="C22" s="79"/>
      <c r="D22" s="79"/>
      <c r="F22" s="38">
        <v>20</v>
      </c>
      <c r="G22" s="38">
        <v>3</v>
      </c>
      <c r="I22" s="38">
        <v>20</v>
      </c>
      <c r="J22" s="38">
        <v>5.25</v>
      </c>
      <c r="K22" s="9">
        <v>0.7</v>
      </c>
      <c r="N22" s="54">
        <f>[1]节奏总纲!N22</f>
        <v>29</v>
      </c>
      <c r="O22" s="38">
        <v>19</v>
      </c>
      <c r="P22" s="38">
        <f>[1]节奏总纲!P22</f>
        <v>2.7321319661472296</v>
      </c>
      <c r="Q22" s="38">
        <f>[1]节奏总纲!Q22</f>
        <v>2.3734030389920986</v>
      </c>
      <c r="R22" s="38">
        <f>[1]节奏总纲!R22</f>
        <v>1.9510154370257367</v>
      </c>
      <c r="S22" s="38">
        <f>[1]节奏总纲!S22</f>
        <v>1.4395603329629754</v>
      </c>
      <c r="T22" s="38">
        <f>[1]节奏总纲!T22</f>
        <v>0.80270037165405606</v>
      </c>
      <c r="V22" s="38">
        <v>19</v>
      </c>
      <c r="W22" s="38">
        <f>[1]节奏总纲!W22</f>
        <v>0.24992971296273314</v>
      </c>
      <c r="X22" s="38">
        <f>[1]节奏总纲!X22</f>
        <v>0.2218301259317772</v>
      </c>
      <c r="Y22" s="38">
        <f>[1]节奏总纲!Y22</f>
        <v>0.18194989118114591</v>
      </c>
      <c r="Z22" s="38">
        <f>[1]节奏总纲!Z22</f>
        <v>0.13292906688665651</v>
      </c>
      <c r="AA22" s="38">
        <f>[1]节奏总纲!AA22</f>
        <v>7.7152653048227715E-2</v>
      </c>
      <c r="AC22" s="38">
        <v>19</v>
      </c>
      <c r="AD22" s="38">
        <f>[1]节奏总纲!AD22</f>
        <v>43.213386604241784</v>
      </c>
      <c r="AE22" s="38">
        <f>[1]节奏总纲!AE22</f>
        <v>45.070782602372333</v>
      </c>
      <c r="AF22" s="38">
        <f>[1]节奏总纲!AF22</f>
        <v>47.752799438858894</v>
      </c>
      <c r="AG22" s="38">
        <f>[1]节奏总纲!AG22</f>
        <v>52.050057424983954</v>
      </c>
      <c r="AH22" s="38">
        <f>[1]节奏总纲!AH22</f>
        <v>60.54585273688761</v>
      </c>
      <c r="AL22" s="38">
        <v>19</v>
      </c>
      <c r="AM22" s="38">
        <f>[1]节奏总纲!AM22</f>
        <v>4.3957950643309154</v>
      </c>
      <c r="AN22" s="38">
        <f>[1]节奏总纲!AN22</f>
        <v>3.5166360514647326</v>
      </c>
      <c r="AO22" s="38">
        <f>[1]节奏总纲!AO22</f>
        <v>2.6374770385985493</v>
      </c>
      <c r="AP22" s="38">
        <f>[1]节奏总纲!AP22</f>
        <v>1.7583180257323663</v>
      </c>
      <c r="AQ22" s="38">
        <f>[1]节奏总纲!AQ22</f>
        <v>0.87915901286618314</v>
      </c>
      <c r="AS22" s="38">
        <v>19</v>
      </c>
      <c r="AT22" s="38">
        <f>[1]节奏总纲!AT22</f>
        <v>0.72430332874346437</v>
      </c>
      <c r="AU22" s="38">
        <f>[1]节奏总纲!AU22</f>
        <v>0.57944266299477176</v>
      </c>
      <c r="AV22" s="38">
        <f>[1]节奏总纲!AV22</f>
        <v>0.43458199724607871</v>
      </c>
      <c r="AW22" s="38">
        <f>[1]节奏总纲!AW22</f>
        <v>0.28972133149738588</v>
      </c>
      <c r="AX22" s="38">
        <f>[1]节奏总纲!AX22</f>
        <v>0.14486066574869294</v>
      </c>
      <c r="AY22" s="38"/>
      <c r="AZ22" s="38">
        <v>19</v>
      </c>
      <c r="BA22" s="38">
        <f>[1]节奏总纲!BA22</f>
        <v>27.541701089775092</v>
      </c>
      <c r="BB22" s="38">
        <f>[1]节奏总纲!BB22</f>
        <v>28.911002095502997</v>
      </c>
      <c r="BC22" s="38">
        <f>[1]节奏总纲!BC22</f>
        <v>30.662316072657521</v>
      </c>
      <c r="BD22" s="38">
        <f>[1]节奏总纲!BD22</f>
        <v>33.176527924103851</v>
      </c>
      <c r="BE22" s="38">
        <f>[1]节奏总纲!BE22</f>
        <v>37.680472138177471</v>
      </c>
    </row>
    <row r="23" spans="2:57" x14ac:dyDescent="0.15">
      <c r="B23" s="38" t="s">
        <v>242</v>
      </c>
      <c r="C23" s="38" t="s">
        <v>135</v>
      </c>
      <c r="D23" s="38" t="s">
        <v>136</v>
      </c>
      <c r="F23" s="38">
        <v>21</v>
      </c>
      <c r="G23" s="38">
        <v>3.2870938501451725</v>
      </c>
      <c r="I23" s="38">
        <v>21</v>
      </c>
      <c r="J23" s="38">
        <v>6.2565025247829205</v>
      </c>
      <c r="K23" s="9">
        <v>0.72</v>
      </c>
      <c r="N23" s="54">
        <f>[1]节奏总纲!N23</f>
        <v>30</v>
      </c>
      <c r="O23" s="38">
        <v>20</v>
      </c>
      <c r="P23" s="38">
        <f>[1]节奏总纲!P23</f>
        <v>3</v>
      </c>
      <c r="Q23" s="38">
        <f>[1]节奏总纲!Q23</f>
        <v>2.6036999999999999</v>
      </c>
      <c r="R23" s="38">
        <f>[1]节奏总纲!R23</f>
        <v>2.1372</v>
      </c>
      <c r="S23" s="38">
        <f>[1]节奏总纲!S23</f>
        <v>1.5800999999999998</v>
      </c>
      <c r="T23" s="38">
        <f>[1]节奏总纲!T23</f>
        <v>0.87990000000000002</v>
      </c>
      <c r="V23" s="38">
        <v>20</v>
      </c>
      <c r="W23" s="38">
        <f>[1]节奏总纲!W23</f>
        <v>0.26786803385277036</v>
      </c>
      <c r="X23" s="38">
        <f>[1]节奏总纲!X23</f>
        <v>0.23029696100790131</v>
      </c>
      <c r="Y23" s="38">
        <f>[1]节奏总纲!Y23</f>
        <v>0.18618456297426333</v>
      </c>
      <c r="Z23" s="38">
        <f>[1]节奏总纲!Z23</f>
        <v>0.14053966703702447</v>
      </c>
      <c r="AA23" s="38">
        <f>[1]节奏总纲!AA23</f>
        <v>7.719962834594396E-2</v>
      </c>
      <c r="AC23" s="38">
        <v>20</v>
      </c>
      <c r="AD23" s="38">
        <f>[1]节奏总纲!AD23</f>
        <v>43.920692243099523</v>
      </c>
      <c r="AE23" s="38">
        <f>[1]节奏总纲!AE23</f>
        <v>45.780025086357675</v>
      </c>
      <c r="AF23" s="38">
        <f>[1]节奏总纲!AF23</f>
        <v>48.482447528152484</v>
      </c>
      <c r="AG23" s="38">
        <f>[1]节奏总纲!AG23</f>
        <v>52.769987980532711</v>
      </c>
      <c r="AH23" s="38">
        <f>[1]节奏总纲!AH23</f>
        <v>61.261422558944936</v>
      </c>
      <c r="AL23" s="38">
        <v>20</v>
      </c>
      <c r="AM23" s="38">
        <f>[1]节奏总纲!AM23</f>
        <v>5.25</v>
      </c>
      <c r="AN23" s="38">
        <f>[1]节奏总纲!AN23</f>
        <v>4.2</v>
      </c>
      <c r="AO23" s="38">
        <f>[1]节奏总纲!AO23</f>
        <v>3.15</v>
      </c>
      <c r="AP23" s="38">
        <f>[1]节奏总纲!AP23</f>
        <v>2.1</v>
      </c>
      <c r="AQ23" s="38">
        <f>[1]节奏总纲!AQ23</f>
        <v>1.05</v>
      </c>
      <c r="AS23" s="38">
        <v>20</v>
      </c>
      <c r="AT23" s="38">
        <f>[1]节奏总纲!AT23</f>
        <v>0.85420493566908462</v>
      </c>
      <c r="AU23" s="38">
        <f>[1]节奏总纲!AU23</f>
        <v>0.68336394853526761</v>
      </c>
      <c r="AV23" s="38">
        <f>[1]节奏总纲!AV23</f>
        <v>0.51252296140145059</v>
      </c>
      <c r="AW23" s="38">
        <f>[1]节奏总纲!AW23</f>
        <v>0.3416819742676338</v>
      </c>
      <c r="AX23" s="38">
        <f>[1]节奏总纲!AX23</f>
        <v>0.1708409871338169</v>
      </c>
      <c r="AY23" s="38"/>
      <c r="AZ23" s="38">
        <v>20</v>
      </c>
      <c r="BA23" s="38">
        <f>[1]节奏总纲!BA23</f>
        <v>27.863030247590562</v>
      </c>
      <c r="BB23" s="38">
        <f>[1]节奏总纲!BB23</f>
        <v>29.216428548527322</v>
      </c>
      <c r="BC23" s="38">
        <f>[1]节奏总纲!BC23</f>
        <v>30.995138219721603</v>
      </c>
      <c r="BD23" s="38">
        <f>[1]节奏总纲!BD23</f>
        <v>33.487933395889513</v>
      </c>
      <c r="BE23" s="38">
        <f>[1]节奏总纲!BE23</f>
        <v>38.037513426486328</v>
      </c>
    </row>
    <row r="24" spans="2:57" x14ac:dyDescent="0.15">
      <c r="B24" s="38">
        <v>5</v>
      </c>
      <c r="C24" s="38">
        <v>0.5</v>
      </c>
      <c r="D24" s="38">
        <v>0.5</v>
      </c>
      <c r="F24" s="38">
        <v>22</v>
      </c>
      <c r="G24" s="38">
        <v>3.5947934199881395</v>
      </c>
      <c r="I24" s="38">
        <v>22</v>
      </c>
      <c r="J24" s="38">
        <v>7.4414868317755332</v>
      </c>
      <c r="K24" s="9">
        <v>0.74</v>
      </c>
      <c r="N24" s="54">
        <f>[1]节奏总纲!N24</f>
        <v>31</v>
      </c>
      <c r="O24" s="38">
        <v>21</v>
      </c>
      <c r="P24" s="38">
        <f>[1]节奏总纲!P24</f>
        <v>3.2870938501451725</v>
      </c>
      <c r="Q24" s="38">
        <f>[1]节奏总纲!Q24</f>
        <v>2.8518826243859516</v>
      </c>
      <c r="R24" s="38">
        <f>[1]节奏总纲!R24</f>
        <v>2.3466562996186386</v>
      </c>
      <c r="S24" s="38">
        <f>[1]节奏总纲!S24</f>
        <v>1.7365716810316947</v>
      </c>
      <c r="T24" s="38">
        <f>[1]节奏总纲!T24</f>
        <v>0.97166494210291288</v>
      </c>
      <c r="V24" s="38">
        <v>21</v>
      </c>
      <c r="W24" s="38">
        <f>[1]节奏总纲!W24</f>
        <v>0.28709385014517252</v>
      </c>
      <c r="X24" s="38">
        <f>[1]节奏总纲!X24</f>
        <v>0.24818262438595173</v>
      </c>
      <c r="Y24" s="38">
        <f>[1]节奏总纲!Y24</f>
        <v>0.20945629961863865</v>
      </c>
      <c r="Z24" s="38">
        <f>[1]节奏总纲!Z24</f>
        <v>0.15647168103169484</v>
      </c>
      <c r="AA24" s="38">
        <f>[1]节奏总纲!AA24</f>
        <v>9.1764942102912861E-2</v>
      </c>
      <c r="AC24" s="38">
        <v>21</v>
      </c>
      <c r="AD24" s="38">
        <f>[1]节奏总纲!AD24</f>
        <v>44.585942742481357</v>
      </c>
      <c r="AE24" s="38">
        <f>[1]节奏总纲!AE24</f>
        <v>46.455967430551723</v>
      </c>
      <c r="AF24" s="38">
        <f>[1]节奏总纲!AF24</f>
        <v>49.18886033229559</v>
      </c>
      <c r="AG24" s="38">
        <f>[1]节奏总纲!AG24</f>
        <v>53.471660769826336</v>
      </c>
      <c r="AH24" s="38">
        <f>[1]节奏总纲!AH24</f>
        <v>61.918453772109508</v>
      </c>
      <c r="AL24" s="38">
        <v>21</v>
      </c>
      <c r="AM24" s="38">
        <f>[1]节奏总纲!AM24</f>
        <v>6.2565025247829205</v>
      </c>
      <c r="AN24" s="38">
        <f>[1]节奏总纲!AN24</f>
        <v>5.0052020198263367</v>
      </c>
      <c r="AO24" s="38">
        <f>[1]节奏总纲!AO24</f>
        <v>3.7539015148697521</v>
      </c>
      <c r="AP24" s="38">
        <f>[1]节奏总纲!AP24</f>
        <v>2.5026010099131684</v>
      </c>
      <c r="AQ24" s="38">
        <f>[1]节奏总纲!AQ24</f>
        <v>1.2513005049565842</v>
      </c>
      <c r="AS24" s="38">
        <v>21</v>
      </c>
      <c r="AT24" s="38">
        <f>[1]节奏总纲!AT24</f>
        <v>1.0065025247829205</v>
      </c>
      <c r="AU24" s="38">
        <f>[1]节奏总纲!AU24</f>
        <v>0.80520201982633655</v>
      </c>
      <c r="AV24" s="38">
        <f>[1]节奏总纲!AV24</f>
        <v>0.60390151486975219</v>
      </c>
      <c r="AW24" s="38">
        <f>[1]节奏总纲!AW24</f>
        <v>0.40260100991316827</v>
      </c>
      <c r="AX24" s="38">
        <f>[1]节奏总纲!AX24</f>
        <v>0.20130050495658414</v>
      </c>
      <c r="AY24" s="38"/>
      <c r="AZ24" s="38">
        <v>21</v>
      </c>
      <c r="BA24" s="38">
        <f>[1]节奏总纲!BA24</f>
        <v>28.157256095860227</v>
      </c>
      <c r="BB24" s="38">
        <f>[1]节奏总纲!BB24</f>
        <v>29.508805955793246</v>
      </c>
      <c r="BC24" s="38">
        <f>[1]节奏总纲!BC24</f>
        <v>31.280110398778046</v>
      </c>
      <c r="BD24" s="38">
        <f>[1]节奏总纲!BD24</f>
        <v>33.799338867675175</v>
      </c>
      <c r="BE24" s="38">
        <f>[1]节奏总纲!BE24</f>
        <v>38.35066605767593</v>
      </c>
    </row>
    <row r="25" spans="2:57" x14ac:dyDescent="0.15">
      <c r="B25" s="38">
        <v>10</v>
      </c>
      <c r="C25" s="38">
        <v>1.5</v>
      </c>
      <c r="D25" s="38">
        <v>1</v>
      </c>
      <c r="F25" s="38">
        <v>23</v>
      </c>
      <c r="G25" s="38">
        <v>3.9245776533796644</v>
      </c>
      <c r="I25" s="38">
        <v>23</v>
      </c>
      <c r="J25" s="38">
        <v>8.8355567243832152</v>
      </c>
      <c r="K25" s="9">
        <v>0.76</v>
      </c>
      <c r="N25" s="54">
        <f>[1]节奏总纲!N25</f>
        <v>32</v>
      </c>
      <c r="O25" s="38">
        <v>22</v>
      </c>
      <c r="P25" s="38">
        <f>[1]节奏总纲!P25</f>
        <v>3.5947934199881395</v>
      </c>
      <c r="Q25" s="38">
        <f>[1]节奏总纲!Q25</f>
        <v>3.124234961311692</v>
      </c>
      <c r="R25" s="38">
        <f>[1]节奏总纲!R25</f>
        <v>2.5749505267375046</v>
      </c>
      <c r="S25" s="38">
        <f>[1]节奏总纲!S25</f>
        <v>1.9077568679877055</v>
      </c>
      <c r="T25" s="38">
        <f>[1]节奏总纲!T25</f>
        <v>1.0687320837624739</v>
      </c>
      <c r="V25" s="38">
        <v>22</v>
      </c>
      <c r="W25" s="38">
        <f>[1]节奏总纲!W25</f>
        <v>0.30769956984296698</v>
      </c>
      <c r="X25" s="38">
        <f>[1]节奏总纲!X25</f>
        <v>0.27235233692574035</v>
      </c>
      <c r="Y25" s="38">
        <f>[1]节奏总纲!Y25</f>
        <v>0.22829422711886593</v>
      </c>
      <c r="Z25" s="38">
        <f>[1]节奏总纲!Z25</f>
        <v>0.17118518695601082</v>
      </c>
      <c r="AA25" s="38">
        <f>[1]节奏总纲!AA25</f>
        <v>9.7067141659560985E-2</v>
      </c>
      <c r="AC25" s="38">
        <v>22</v>
      </c>
      <c r="AD25" s="38">
        <f>[1]节奏总纲!AD25</f>
        <v>45.229416240679988</v>
      </c>
      <c r="AE25" s="38">
        <f>[1]节奏总纲!AE25</f>
        <v>47.110426931480873</v>
      </c>
      <c r="AF25" s="38">
        <f>[1]节奏总纲!AF25</f>
        <v>49.861837738505173</v>
      </c>
      <c r="AG25" s="38">
        <f>[1]节奏总纲!AG25</f>
        <v>54.15637358335789</v>
      </c>
      <c r="AH25" s="38">
        <f>[1]节奏总纲!AH25</f>
        <v>62.555781631668886</v>
      </c>
      <c r="AL25" s="38">
        <v>22</v>
      </c>
      <c r="AM25" s="38">
        <f>[1]节奏总纲!AM25</f>
        <v>7.4414868317755332</v>
      </c>
      <c r="AN25" s="38">
        <f>[1]节奏总纲!AN25</f>
        <v>5.9531894654204267</v>
      </c>
      <c r="AO25" s="38">
        <f>[1]节奏总纲!AO25</f>
        <v>4.4648920990653194</v>
      </c>
      <c r="AP25" s="38">
        <f>[1]节奏总纲!AP25</f>
        <v>2.9765947327102134</v>
      </c>
      <c r="AQ25" s="38">
        <f>[1]节奏总纲!AQ25</f>
        <v>1.4882973663551067</v>
      </c>
      <c r="AS25" s="38">
        <v>22</v>
      </c>
      <c r="AT25" s="38">
        <f>[1]节奏总纲!AT25</f>
        <v>1.1849843069926127</v>
      </c>
      <c r="AU25" s="38">
        <f>[1]节奏总纲!AU25</f>
        <v>0.94798744559408998</v>
      </c>
      <c r="AV25" s="38">
        <f>[1]节奏总纲!AV25</f>
        <v>0.71099058419556727</v>
      </c>
      <c r="AW25" s="38">
        <f>[1]节奏总纲!AW25</f>
        <v>0.47399372279704499</v>
      </c>
      <c r="AX25" s="38">
        <f>[1]节奏总纲!AX25</f>
        <v>0.2369968613985225</v>
      </c>
      <c r="AY25" s="38"/>
      <c r="AZ25" s="38">
        <v>22</v>
      </c>
      <c r="BA25" s="38">
        <f>[1]节奏总纲!BA25</f>
        <v>28.431345550275779</v>
      </c>
      <c r="BB25" s="38">
        <f>[1]节奏总纲!BB25</f>
        <v>29.80118336305917</v>
      </c>
      <c r="BC25" s="38">
        <f>[1]节奏总纲!BC25</f>
        <v>31.564373235931193</v>
      </c>
      <c r="BD25" s="38">
        <f>[1]节奏总纲!BD25</f>
        <v>34.09469189131628</v>
      </c>
      <c r="BE25" s="38">
        <f>[1]节奏总纲!BE25</f>
        <v>38.663818688865533</v>
      </c>
    </row>
    <row r="26" spans="2:57" x14ac:dyDescent="0.15">
      <c r="B26" s="38">
        <v>15</v>
      </c>
      <c r="C26" s="38">
        <v>3.5</v>
      </c>
      <c r="D26" s="38">
        <v>2</v>
      </c>
      <c r="F26" s="38">
        <v>24</v>
      </c>
      <c r="G26" s="38">
        <v>4.2780316430915768</v>
      </c>
      <c r="I26" s="38">
        <v>24</v>
      </c>
      <c r="J26" s="38">
        <v>10.47447102993563</v>
      </c>
      <c r="K26" s="9">
        <v>0.78</v>
      </c>
      <c r="N26" s="54">
        <f>[1]节奏总纲!N26</f>
        <v>33</v>
      </c>
      <c r="O26" s="38">
        <v>23</v>
      </c>
      <c r="P26" s="38">
        <f>[1]节奏总纲!P26</f>
        <v>3.9245776533796644</v>
      </c>
      <c r="Q26" s="38">
        <f>[1]节奏总纲!Q26</f>
        <v>3.4081032341949005</v>
      </c>
      <c r="R26" s="38">
        <f>[1]节奏总纲!R26</f>
        <v>2.8064654799317976</v>
      </c>
      <c r="S26" s="38">
        <f>[1]节奏总纲!S26</f>
        <v>2.0796336985258841</v>
      </c>
      <c r="T26" s="38">
        <f>[1]节奏总纲!T26</f>
        <v>1.1608900698697047</v>
      </c>
      <c r="V26" s="38">
        <v>23</v>
      </c>
      <c r="W26" s="38">
        <f>[1]节奏总纲!W26</f>
        <v>0.32978423339152485</v>
      </c>
      <c r="X26" s="38">
        <f>[1]节奏总纲!X26</f>
        <v>0.28386827288320848</v>
      </c>
      <c r="Y26" s="38">
        <f>[1]节奏总纲!Y26</f>
        <v>0.23151495319429305</v>
      </c>
      <c r="Z26" s="38">
        <f>[1]节奏总纲!Z26</f>
        <v>0.17187683053817859</v>
      </c>
      <c r="AA26" s="38">
        <f>[1]节奏总纲!AA26</f>
        <v>9.2157986107230805E-2</v>
      </c>
      <c r="AC26" s="38">
        <v>23</v>
      </c>
      <c r="AD26" s="38">
        <f>[1]节奏总纲!AD26</f>
        <v>45.845161563010116</v>
      </c>
      <c r="AE26" s="38">
        <f>[1]节奏总纲!AE26</f>
        <v>47.734594805743399</v>
      </c>
      <c r="AF26" s="38">
        <f>[1]节奏总纲!AF26</f>
        <v>50.503430607741265</v>
      </c>
      <c r="AG26" s="38">
        <f>[1]节奏总纲!AG26</f>
        <v>54.814188287451351</v>
      </c>
      <c r="AH26" s="38">
        <f>[1]节奏总纲!AH26</f>
        <v>63.182677965405439</v>
      </c>
      <c r="AL26" s="38">
        <v>23</v>
      </c>
      <c r="AM26" s="38">
        <f>[1]节奏总纲!AM26</f>
        <v>8.8355567243832152</v>
      </c>
      <c r="AN26" s="38">
        <f>[1]节奏总纲!AN26</f>
        <v>7.0684453795065725</v>
      </c>
      <c r="AO26" s="38">
        <f>[1]节奏总纲!AO26</f>
        <v>5.3013340346299289</v>
      </c>
      <c r="AP26" s="38">
        <f>[1]节奏总纲!AP26</f>
        <v>3.5342226897532862</v>
      </c>
      <c r="AQ26" s="38">
        <f>[1]节奏总纲!AQ26</f>
        <v>1.7671113448766431</v>
      </c>
      <c r="AS26" s="38">
        <v>23</v>
      </c>
      <c r="AT26" s="38">
        <f>[1]节奏总纲!AT26</f>
        <v>1.394069892607682</v>
      </c>
      <c r="AU26" s="38">
        <f>[1]节奏总纲!AU26</f>
        <v>1.1152559140861458</v>
      </c>
      <c r="AV26" s="38">
        <f>[1]节奏总纲!AV26</f>
        <v>0.83644193556460955</v>
      </c>
      <c r="AW26" s="38">
        <f>[1]节奏总纲!AW26</f>
        <v>0.55762795704307289</v>
      </c>
      <c r="AX26" s="38">
        <f>[1]节奏总纲!AX26</f>
        <v>0.27881397852153644</v>
      </c>
      <c r="AY26" s="38"/>
      <c r="AZ26" s="38">
        <v>23</v>
      </c>
      <c r="BA26" s="38">
        <f>[1]节奏总纲!BA26</f>
        <v>28.705435004691331</v>
      </c>
      <c r="BB26" s="38">
        <f>[1]节奏总纲!BB26</f>
        <v>30.079877315295377</v>
      </c>
      <c r="BC26" s="38">
        <f>[1]节奏总纲!BC26</f>
        <v>31.848636073084339</v>
      </c>
      <c r="BD26" s="38">
        <f>[1]节奏总纲!BD26</f>
        <v>34.360958982105608</v>
      </c>
      <c r="BE26" s="38">
        <f>[1]节奏总纲!BE26</f>
        <v>38.976971320055128</v>
      </c>
    </row>
    <row r="27" spans="2:57" x14ac:dyDescent="0.15">
      <c r="B27" s="38">
        <v>20</v>
      </c>
      <c r="C27" s="38">
        <v>7.5</v>
      </c>
      <c r="D27" s="38">
        <v>4</v>
      </c>
      <c r="F27" s="38">
        <v>25</v>
      </c>
      <c r="G27" s="38">
        <v>4.6568542494923806</v>
      </c>
      <c r="I27" s="38">
        <v>25</v>
      </c>
      <c r="J27" s="38">
        <v>12.4</v>
      </c>
      <c r="K27" s="9">
        <v>0.8</v>
      </c>
      <c r="N27" s="54">
        <f>[1]节奏总纲!N27</f>
        <v>34</v>
      </c>
      <c r="O27" s="38">
        <v>24</v>
      </c>
      <c r="P27" s="38">
        <f>[1]节奏总纲!P27</f>
        <v>4.2780316430915768</v>
      </c>
      <c r="Q27" s="38">
        <f>[1]节奏总纲!Q27</f>
        <v>3.7214597263253628</v>
      </c>
      <c r="R27" s="38">
        <f>[1]节奏总纲!R27</f>
        <v>3.0699155070825155</v>
      </c>
      <c r="S27" s="38">
        <f>[1]节奏总纲!S27</f>
        <v>2.2742016214674821</v>
      </c>
      <c r="T27" s="38">
        <f>[1]节奏总纲!T27</f>
        <v>1.2692919885052709</v>
      </c>
      <c r="V27" s="38">
        <v>24</v>
      </c>
      <c r="W27" s="38">
        <f>[1]节奏总纲!W27</f>
        <v>0.35345398971191244</v>
      </c>
      <c r="X27" s="38">
        <f>[1]节奏总纲!X27</f>
        <v>0.31335649213046235</v>
      </c>
      <c r="Y27" s="38">
        <f>[1]节奏总纲!Y27</f>
        <v>0.26345002715071786</v>
      </c>
      <c r="Z27" s="38">
        <f>[1]节奏总纲!Z27</f>
        <v>0.19456792294159797</v>
      </c>
      <c r="AA27" s="38">
        <f>[1]节奏总纲!AA27</f>
        <v>0.10840191863556625</v>
      </c>
      <c r="AC27" s="38">
        <v>24</v>
      </c>
      <c r="AD27" s="38">
        <f>[1]节奏总纲!AD27</f>
        <v>46.430041330048923</v>
      </c>
      <c r="AE27" s="38">
        <f>[1]节奏总纲!AE27</f>
        <v>48.330142263709867</v>
      </c>
      <c r="AF27" s="38">
        <f>[1]节奏总纲!AF27</f>
        <v>51.118578408701396</v>
      </c>
      <c r="AG27" s="38">
        <f>[1]节奏总纲!AG27</f>
        <v>55.44072585486321</v>
      </c>
      <c r="AH27" s="38">
        <f>[1]节奏总纲!AH27</f>
        <v>63.791742872142052</v>
      </c>
      <c r="AL27" s="38">
        <v>24</v>
      </c>
      <c r="AM27" s="38">
        <f>[1]节奏总纲!AM27</f>
        <v>10.47447102993563</v>
      </c>
      <c r="AN27" s="38">
        <f>[1]节奏总纲!AN27</f>
        <v>8.3795768239485042</v>
      </c>
      <c r="AO27" s="38">
        <f>[1]节奏总纲!AO27</f>
        <v>6.2846826179613782</v>
      </c>
      <c r="AP27" s="38">
        <f>[1]节奏总纲!AP27</f>
        <v>4.1897884119742521</v>
      </c>
      <c r="AQ27" s="38">
        <f>[1]节奏总纲!AQ27</f>
        <v>2.0948942059871261</v>
      </c>
      <c r="AS27" s="38">
        <v>24</v>
      </c>
      <c r="AT27" s="38">
        <f>[1]节奏总纲!AT27</f>
        <v>1.6389143055524151</v>
      </c>
      <c r="AU27" s="38">
        <f>[1]节奏总纲!AU27</f>
        <v>1.3111314444419317</v>
      </c>
      <c r="AV27" s="38">
        <f>[1]节奏总纲!AV27</f>
        <v>0.98334858333144926</v>
      </c>
      <c r="AW27" s="38">
        <f>[1]节奏总纲!AW27</f>
        <v>0.65556572222096587</v>
      </c>
      <c r="AX27" s="38">
        <f>[1]节奏总纲!AX27</f>
        <v>0.32778286111048294</v>
      </c>
      <c r="AY27" s="38"/>
      <c r="AZ27" s="38">
        <v>24</v>
      </c>
      <c r="BA27" s="38">
        <f>[1]节奏总纲!BA27</f>
        <v>28.979524459106884</v>
      </c>
      <c r="BB27" s="38">
        <f>[1]节奏总纲!BB27</f>
        <v>30.329493925593439</v>
      </c>
      <c r="BC27" s="38">
        <f>[1]节奏总纲!BC27</f>
        <v>32.113552950216736</v>
      </c>
      <c r="BD27" s="38">
        <f>[1]节奏总纲!BD27</f>
        <v>34.627226072894942</v>
      </c>
      <c r="BE27" s="38">
        <f>[1]节奏总纲!BE27</f>
        <v>39.250296194358178</v>
      </c>
    </row>
    <row r="28" spans="2:57" x14ac:dyDescent="0.15">
      <c r="B28" s="38">
        <v>25</v>
      </c>
      <c r="C28" s="38">
        <v>15.5</v>
      </c>
      <c r="D28" s="38">
        <v>8</v>
      </c>
      <c r="F28" s="38">
        <v>26</v>
      </c>
      <c r="G28" s="38">
        <v>5.062866266041592</v>
      </c>
      <c r="I28" s="38">
        <v>26</v>
      </c>
      <c r="J28" s="38">
        <v>14.6609224175611</v>
      </c>
      <c r="K28" s="9">
        <v>0.82</v>
      </c>
      <c r="N28" s="54">
        <f>[1]节奏总纲!N28</f>
        <v>35</v>
      </c>
      <c r="O28" s="38">
        <v>25</v>
      </c>
      <c r="P28" s="38">
        <f>[1]节奏总纲!P28</f>
        <v>4.6568542494923806</v>
      </c>
      <c r="Q28" s="38">
        <f>[1]节奏总纲!Q28</f>
        <v>4.054257309608067</v>
      </c>
      <c r="R28" s="38">
        <f>[1]节奏总纲!R28</f>
        <v>3.3445527219854276</v>
      </c>
      <c r="S28" s="38">
        <f>[1]节奏总纲!S28</f>
        <v>2.478377831579845</v>
      </c>
      <c r="T28" s="38">
        <f>[1]节奏总纲!T28</f>
        <v>1.3802915995495415</v>
      </c>
      <c r="V28" s="38">
        <v>25</v>
      </c>
      <c r="W28" s="38">
        <f>[1]节奏总纲!W28</f>
        <v>0.37882260640080379</v>
      </c>
      <c r="X28" s="38">
        <f>[1]节奏总纲!X28</f>
        <v>0.33279758328270415</v>
      </c>
      <c r="Y28" s="38">
        <f>[1]节奏总纲!Y28</f>
        <v>0.27463721490291215</v>
      </c>
      <c r="Z28" s="38">
        <f>[1]节奏总纲!Z28</f>
        <v>0.20417621011236298</v>
      </c>
      <c r="AA28" s="38">
        <f>[1]节奏总纲!AA28</f>
        <v>0.11099961104427059</v>
      </c>
      <c r="AC28" s="38">
        <v>25</v>
      </c>
      <c r="AD28" s="38">
        <f>[1]节奏总纲!AD28</f>
        <v>47.004247194324648</v>
      </c>
      <c r="AE28" s="38">
        <f>[1]节奏总纲!AE28</f>
        <v>48.904516930942819</v>
      </c>
      <c r="AF28" s="38">
        <f>[1]节奏总纲!AF28</f>
        <v>51.667220029142385</v>
      </c>
      <c r="AG28" s="38">
        <f>[1]节奏总纲!AG28</f>
        <v>56.05100027504308</v>
      </c>
      <c r="AH28" s="38">
        <f>[1]节奏总纲!AH28</f>
        <v>64.398425477456215</v>
      </c>
      <c r="AL28" s="38">
        <v>25</v>
      </c>
      <c r="AM28" s="38">
        <f>[1]节奏总纲!AM28</f>
        <v>12.4</v>
      </c>
      <c r="AN28" s="38">
        <f>[1]节奏总纲!AN28</f>
        <v>9.9200000000000017</v>
      </c>
      <c r="AO28" s="38">
        <f>[1]节奏总纲!AO28</f>
        <v>7.4399999999999995</v>
      </c>
      <c r="AP28" s="38">
        <f>[1]节奏总纲!AP28</f>
        <v>4.9600000000000009</v>
      </c>
      <c r="AQ28" s="38">
        <f>[1]节奏总纲!AQ28</f>
        <v>2.4800000000000004</v>
      </c>
      <c r="AS28" s="38">
        <v>25</v>
      </c>
      <c r="AT28" s="38">
        <f>[1]节奏总纲!AT28</f>
        <v>1.9255289700643701</v>
      </c>
      <c r="AU28" s="38">
        <f>[1]节奏总纲!AU28</f>
        <v>1.5404231760514975</v>
      </c>
      <c r="AV28" s="38">
        <f>[1]节奏总纲!AV28</f>
        <v>1.1553173820386213</v>
      </c>
      <c r="AW28" s="38">
        <f>[1]节奏总纲!AW28</f>
        <v>0.77021158802574874</v>
      </c>
      <c r="AX28" s="38">
        <f>[1]节奏总纲!AX28</f>
        <v>0.38510579401287437</v>
      </c>
      <c r="AY28" s="38"/>
      <c r="AZ28" s="38">
        <v>25</v>
      </c>
      <c r="BA28" s="38">
        <f>[1]节奏总纲!BA28</f>
        <v>29.216428548527322</v>
      </c>
      <c r="BB28" s="38">
        <f>[1]节奏总纲!BB28</f>
        <v>30.579110535891502</v>
      </c>
      <c r="BC28" s="38">
        <f>[1]节奏总纲!BC28</f>
        <v>32.356435933516131</v>
      </c>
      <c r="BD28" s="38">
        <f>[1]节奏总纲!BD28</f>
        <v>34.893493163684269</v>
      </c>
      <c r="BE28" s="38">
        <f>[1]节奏总纲!BE28</f>
        <v>39.520459727922798</v>
      </c>
    </row>
    <row r="29" spans="2:57" x14ac:dyDescent="0.15">
      <c r="B29" s="38">
        <v>30</v>
      </c>
      <c r="C29" s="38">
        <v>31.5</v>
      </c>
      <c r="D29" s="38">
        <v>16</v>
      </c>
      <c r="F29" s="38">
        <v>27</v>
      </c>
      <c r="G29" s="38">
        <v>5.4980191708498847</v>
      </c>
      <c r="I29" s="38">
        <v>27</v>
      </c>
      <c r="J29" s="38">
        <v>17.314186320787698</v>
      </c>
      <c r="K29" s="9">
        <v>0.84</v>
      </c>
      <c r="N29" s="54">
        <f>[1]节奏总纲!N29</f>
        <v>36</v>
      </c>
      <c r="O29" s="38">
        <v>26</v>
      </c>
      <c r="P29" s="38">
        <f>[1]节奏总纲!P29</f>
        <v>5.062866266041592</v>
      </c>
      <c r="Q29" s="38">
        <f>[1]节奏总纲!Q29</f>
        <v>4.408743944469018</v>
      </c>
      <c r="R29" s="38">
        <f>[1]节奏总纲!R29</f>
        <v>3.63716312552428</v>
      </c>
      <c r="S29" s="38">
        <f>[1]节奏总纲!S29</f>
        <v>2.6914197070277099</v>
      </c>
      <c r="T29" s="38">
        <f>[1]节奏总纲!T29</f>
        <v>1.4996209880015197</v>
      </c>
      <c r="V29" s="38">
        <v>26</v>
      </c>
      <c r="W29" s="38">
        <f>[1]节奏总纲!W29</f>
        <v>0.40601201654921137</v>
      </c>
      <c r="X29" s="38">
        <f>[1]节奏总纲!X29</f>
        <v>0.354486634860951</v>
      </c>
      <c r="Y29" s="38">
        <f>[1]节奏总纲!Y29</f>
        <v>0.29261040353885237</v>
      </c>
      <c r="Z29" s="38">
        <f>[1]节奏总纲!Z29</f>
        <v>0.2130418754478649</v>
      </c>
      <c r="AA29" s="38">
        <f>[1]节奏总纲!AA29</f>
        <v>0.11932938845197816</v>
      </c>
      <c r="AC29" s="38">
        <v>26</v>
      </c>
      <c r="AD29" s="38">
        <f>[1]节奏总纲!AD29</f>
        <v>47.540284631526092</v>
      </c>
      <c r="AE29" s="38">
        <f>[1]节奏总纲!AE29</f>
        <v>49.446133440059114</v>
      </c>
      <c r="AF29" s="38">
        <f>[1]节奏总纲!AF29</f>
        <v>52.199341027338768</v>
      </c>
      <c r="AG29" s="38">
        <f>[1]节奏总纲!AG29</f>
        <v>56.621068614050692</v>
      </c>
      <c r="AH29" s="38">
        <f>[1]节奏总纲!AH29</f>
        <v>65.00344105132713</v>
      </c>
      <c r="AL29" s="38">
        <v>26</v>
      </c>
      <c r="AM29" s="38">
        <f>[1]节奏总纲!AM29</f>
        <v>14.6609224175611</v>
      </c>
      <c r="AN29" s="38">
        <f>[1]节奏总纲!AN29</f>
        <v>11.72873793404888</v>
      </c>
      <c r="AO29" s="38">
        <f>[1]节奏总纲!AO29</f>
        <v>8.7965534505366598</v>
      </c>
      <c r="AP29" s="38">
        <f>[1]节奏总纲!AP29</f>
        <v>5.8643689670244399</v>
      </c>
      <c r="AQ29" s="38">
        <f>[1]节奏总纲!AQ29</f>
        <v>2.9321844835122199</v>
      </c>
      <c r="AS29" s="38">
        <v>26</v>
      </c>
      <c r="AT29" s="38">
        <f>[1]节奏总纲!AT29</f>
        <v>2.2609224175610994</v>
      </c>
      <c r="AU29" s="38">
        <f>[1]节奏总纲!AU29</f>
        <v>1.8087379340488781</v>
      </c>
      <c r="AV29" s="38">
        <f>[1]节奏总纲!AV29</f>
        <v>1.3565534505366603</v>
      </c>
      <c r="AW29" s="38">
        <f>[1]节奏总纲!AW29</f>
        <v>0.90436896702443903</v>
      </c>
      <c r="AX29" s="38">
        <f>[1]节奏总纲!AX29</f>
        <v>0.45218448351221951</v>
      </c>
      <c r="AY29" s="38"/>
      <c r="AZ29" s="38">
        <v>26</v>
      </c>
      <c r="BA29" s="38">
        <f>[1]节奏总纲!BA29</f>
        <v>29.45033047434006</v>
      </c>
      <c r="BB29" s="38">
        <f>[1]节奏总纲!BB29</f>
        <v>30.828727146189561</v>
      </c>
      <c r="BC29" s="38">
        <f>[1]节奏总纲!BC29</f>
        <v>32.59931891681552</v>
      </c>
      <c r="BD29" s="38">
        <f>[1]节奏总纲!BD29</f>
        <v>35.146386283795508</v>
      </c>
      <c r="BE29" s="38">
        <f>[1]节奏总纲!BE29</f>
        <v>39.790623261487418</v>
      </c>
    </row>
    <row r="30" spans="2:57" x14ac:dyDescent="0.15">
      <c r="B30" s="38">
        <v>35</v>
      </c>
      <c r="C30" s="38">
        <v>63.5</v>
      </c>
      <c r="D30" s="38">
        <v>32</v>
      </c>
      <c r="F30" s="38">
        <v>28</v>
      </c>
      <c r="G30" s="38">
        <v>5.9644045063689921</v>
      </c>
      <c r="I30" s="38">
        <v>28</v>
      </c>
      <c r="J30" s="38">
        <v>20.42625995518307</v>
      </c>
      <c r="K30" s="9">
        <v>0.86</v>
      </c>
      <c r="N30" s="54">
        <f>[1]节奏总纲!N30</f>
        <v>37</v>
      </c>
      <c r="O30" s="38">
        <v>27</v>
      </c>
      <c r="P30" s="38">
        <f>[1]节奏总纲!P30</f>
        <v>5.4980191708498847</v>
      </c>
      <c r="Q30" s="38">
        <f>[1]节奏总纲!Q30</f>
        <v>4.7882248958931646</v>
      </c>
      <c r="R30" s="38">
        <f>[1]节奏总纲!R30</f>
        <v>3.9492271704214725</v>
      </c>
      <c r="S30" s="38">
        <f>[1]节奏总纲!S30</f>
        <v>2.9205477835554587</v>
      </c>
      <c r="T30" s="38">
        <f>[1]节奏总纲!T30</f>
        <v>1.6290630803228208</v>
      </c>
      <c r="V30" s="38">
        <v>27</v>
      </c>
      <c r="W30" s="38">
        <f>[1]节奏总纲!W30</f>
        <v>0.43515290480829272</v>
      </c>
      <c r="X30" s="38">
        <f>[1]节奏总纲!X30</f>
        <v>0.37948095142414662</v>
      </c>
      <c r="Y30" s="38">
        <f>[1]节奏总纲!Y30</f>
        <v>0.31206404489719253</v>
      </c>
      <c r="Z30" s="38">
        <f>[1]节奏总纲!Z30</f>
        <v>0.2291280765277488</v>
      </c>
      <c r="AA30" s="38">
        <f>[1]节奏总纲!AA30</f>
        <v>0.12944209232130111</v>
      </c>
      <c r="AC30" s="38">
        <v>27</v>
      </c>
      <c r="AD30" s="38">
        <f>[1]节奏总纲!AD30</f>
        <v>48.071211008105138</v>
      </c>
      <c r="AE30" s="38">
        <f>[1]节奏总纲!AE30</f>
        <v>49.981218513907905</v>
      </c>
      <c r="AF30" s="38">
        <f>[1]节奏总纲!AF30</f>
        <v>52.705993248660157</v>
      </c>
      <c r="AG30" s="38">
        <f>[1]节奏总纲!AG30</f>
        <v>57.175765669822162</v>
      </c>
      <c r="AH30" s="38">
        <f>[1]节奏总纲!AH30</f>
        <v>65.541743280100334</v>
      </c>
      <c r="AL30" s="38">
        <v>27</v>
      </c>
      <c r="AM30" s="38">
        <f>[1]节奏总纲!AM30</f>
        <v>17.314186320787698</v>
      </c>
      <c r="AN30" s="38">
        <f>[1]节奏总纲!AN30</f>
        <v>13.851349056630159</v>
      </c>
      <c r="AO30" s="38">
        <f>[1]节奏总纲!AO30</f>
        <v>10.388511792472618</v>
      </c>
      <c r="AP30" s="38">
        <f>[1]节奏总纲!AP30</f>
        <v>6.9256745283150796</v>
      </c>
      <c r="AQ30" s="38">
        <f>[1]节奏总纲!AQ30</f>
        <v>3.4628372641575398</v>
      </c>
      <c r="AS30" s="38">
        <v>27</v>
      </c>
      <c r="AT30" s="38">
        <f>[1]节奏总纲!AT30</f>
        <v>2.6532639032265983</v>
      </c>
      <c r="AU30" s="38">
        <f>[1]节奏总纲!AU30</f>
        <v>2.1226111225812794</v>
      </c>
      <c r="AV30" s="38">
        <f>[1]节奏总纲!AV30</f>
        <v>1.5919583419359586</v>
      </c>
      <c r="AW30" s="38">
        <f>[1]节奏总纲!AW30</f>
        <v>1.0613055612906397</v>
      </c>
      <c r="AX30" s="38">
        <f>[1]节奏总纲!AX30</f>
        <v>0.53065278064531984</v>
      </c>
      <c r="AY30" s="38"/>
      <c r="AZ30" s="38">
        <v>27</v>
      </c>
      <c r="BA30" s="38">
        <f>[1]节奏总纲!BA30</f>
        <v>29.684232400152801</v>
      </c>
      <c r="BB30" s="38">
        <f>[1]节奏总纲!BB30</f>
        <v>31.066913270913183</v>
      </c>
      <c r="BC30" s="38">
        <f>[1]节奏总纲!BC30</f>
        <v>32.842201900114915</v>
      </c>
      <c r="BD30" s="38">
        <f>[1]节奏总纲!BD30</f>
        <v>35.390363423454687</v>
      </c>
      <c r="BE30" s="38">
        <f>[1]节奏总纲!BE30</f>
        <v>40.052446592012309</v>
      </c>
    </row>
    <row r="31" spans="2:57" x14ac:dyDescent="0.15">
      <c r="B31" s="38">
        <v>40</v>
      </c>
      <c r="C31" s="38">
        <v>127.5</v>
      </c>
      <c r="D31" s="38">
        <v>64</v>
      </c>
      <c r="F31" s="38">
        <v>29</v>
      </c>
      <c r="G31" s="38">
        <v>6.4642639322944575</v>
      </c>
      <c r="I31" s="38">
        <v>29</v>
      </c>
      <c r="J31" s="38">
        <v>24.074703862418847</v>
      </c>
      <c r="K31" s="9">
        <v>0.88</v>
      </c>
      <c r="N31" s="54">
        <f>[1]节奏总纲!N31</f>
        <v>38</v>
      </c>
      <c r="O31" s="38">
        <v>28</v>
      </c>
      <c r="P31" s="38">
        <f>[1]节奏总纲!P31</f>
        <v>5.9644045063689921</v>
      </c>
      <c r="Q31" s="38">
        <f>[1]节奏总纲!Q31</f>
        <v>5.1914176823435705</v>
      </c>
      <c r="R31" s="38">
        <f>[1]节奏总纲!R31</f>
        <v>4.2752851501652938</v>
      </c>
      <c r="S31" s="38">
        <f>[1]节奏总纲!S31</f>
        <v>3.1653094715300236</v>
      </c>
      <c r="T31" s="38">
        <f>[1]节奏总纲!T31</f>
        <v>1.7738139001941382</v>
      </c>
      <c r="V31" s="38">
        <v>28</v>
      </c>
      <c r="W31" s="38">
        <f>[1]节奏总纲!W31</f>
        <v>0.46638533551910744</v>
      </c>
      <c r="X31" s="38">
        <f>[1]节奏总纲!X31</f>
        <v>0.4031927864504059</v>
      </c>
      <c r="Y31" s="38">
        <f>[1]节奏总纲!Y31</f>
        <v>0.32605797974382122</v>
      </c>
      <c r="Z31" s="38">
        <f>[1]节奏总纲!Z31</f>
        <v>0.24476168797456488</v>
      </c>
      <c r="AA31" s="38">
        <f>[1]节奏总纲!AA31</f>
        <v>0.14475081987131744</v>
      </c>
      <c r="AC31" s="38">
        <v>28</v>
      </c>
      <c r="AD31" s="38">
        <f>[1]节奏总纲!AD31</f>
        <v>48.571351621712928</v>
      </c>
      <c r="AE31" s="38">
        <f>[1]节奏总纲!AE31</f>
        <v>50.509688493127967</v>
      </c>
      <c r="AF31" s="38">
        <f>[1]节奏总纲!AF31</f>
        <v>53.212684955585161</v>
      </c>
      <c r="AG31" s="38">
        <f>[1]节奏总纲!AG31</f>
        <v>57.699988965458331</v>
      </c>
      <c r="AH31" s="38">
        <f>[1]节奏总纲!AH31</f>
        <v>66.076345334947405</v>
      </c>
      <c r="AL31" s="38">
        <v>28</v>
      </c>
      <c r="AM31" s="38">
        <f>[1]节奏总纲!AM31</f>
        <v>20.42625995518307</v>
      </c>
      <c r="AN31" s="38">
        <f>[1]节奏总纲!AN31</f>
        <v>16.341007964146456</v>
      </c>
      <c r="AO31" s="38">
        <f>[1]节奏总纲!AO31</f>
        <v>12.255755973109842</v>
      </c>
      <c r="AP31" s="38">
        <f>[1]节奏总纲!AP31</f>
        <v>8.1705039820732281</v>
      </c>
      <c r="AQ31" s="38">
        <f>[1]节奏总纲!AQ31</f>
        <v>4.0852519910366141</v>
      </c>
      <c r="AS31" s="38">
        <v>28</v>
      </c>
      <c r="AT31" s="38">
        <f>[1]节奏总纲!AT31</f>
        <v>3.1120736343953723</v>
      </c>
      <c r="AU31" s="38">
        <f>[1]节奏总纲!AU31</f>
        <v>2.4896589075162971</v>
      </c>
      <c r="AV31" s="38">
        <f>[1]节奏总纲!AV31</f>
        <v>1.8672441806372237</v>
      </c>
      <c r="AW31" s="38">
        <f>[1]节奏总纲!AW31</f>
        <v>1.2448294537581486</v>
      </c>
      <c r="AX31" s="38">
        <f>[1]节奏总纲!AX31</f>
        <v>0.62241472687907429</v>
      </c>
      <c r="AY31" s="38"/>
      <c r="AZ31" s="38">
        <v>28</v>
      </c>
      <c r="BA31" s="38">
        <f>[1]节奏总纲!BA31</f>
        <v>29.918134325965539</v>
      </c>
      <c r="BB31" s="38">
        <f>[1]节奏总纲!BB31</f>
        <v>31.280110398778046</v>
      </c>
      <c r="BC31" s="38">
        <f>[1]节奏总纲!BC31</f>
        <v>33.072726100175295</v>
      </c>
      <c r="BD31" s="38">
        <f>[1]节奏总纲!BD31</f>
        <v>35.634340563113874</v>
      </c>
      <c r="BE31" s="38">
        <f>[1]节奏总纲!BE31</f>
        <v>40.28554255651148</v>
      </c>
    </row>
    <row r="32" spans="2:57" x14ac:dyDescent="0.15">
      <c r="B32" s="38">
        <v>45</v>
      </c>
      <c r="C32" s="38">
        <v>255.5</v>
      </c>
      <c r="D32" s="38">
        <v>128</v>
      </c>
      <c r="F32" s="38">
        <v>30</v>
      </c>
      <c r="G32" s="38">
        <v>7</v>
      </c>
      <c r="I32" s="38">
        <v>30</v>
      </c>
      <c r="J32" s="38">
        <v>28.35</v>
      </c>
      <c r="K32" s="9">
        <v>0.9</v>
      </c>
      <c r="N32" s="54">
        <f>[1]节奏总纲!N32</f>
        <v>39</v>
      </c>
      <c r="O32" s="38">
        <v>29</v>
      </c>
      <c r="P32" s="38">
        <f>[1]节奏总纲!P32</f>
        <v>6.4642639322944575</v>
      </c>
      <c r="Q32" s="38">
        <f>[1]节奏总纲!Q32</f>
        <v>5.6323131642081607</v>
      </c>
      <c r="R32" s="38">
        <f>[1]节奏总纲!R32</f>
        <v>4.6510378992858623</v>
      </c>
      <c r="S32" s="38">
        <f>[1]节奏总纲!S32</f>
        <v>3.4532097926316991</v>
      </c>
      <c r="T32" s="38">
        <f>[1]节奏总纲!T32</f>
        <v>1.9366934741154194</v>
      </c>
      <c r="V32" s="38">
        <v>29</v>
      </c>
      <c r="W32" s="38">
        <f>[1]节奏总纲!W32</f>
        <v>0.49985942592546539</v>
      </c>
      <c r="X32" s="38">
        <f>[1]节奏总纲!X32</f>
        <v>0.44089548186459027</v>
      </c>
      <c r="Y32" s="38">
        <f>[1]节奏总纲!Y32</f>
        <v>0.37575274912056855</v>
      </c>
      <c r="Z32" s="38">
        <f>[1]节奏总纲!Z32</f>
        <v>0.28790032110167552</v>
      </c>
      <c r="AA32" s="38">
        <f>[1]节奏总纲!AA32</f>
        <v>0.16287957392128116</v>
      </c>
      <c r="AC32" s="38">
        <v>29</v>
      </c>
      <c r="AD32" s="38">
        <f>[1]节奏总纲!AD32</f>
        <v>49.066704614192936</v>
      </c>
      <c r="AE32" s="38">
        <f>[1]节奏总纲!AE32</f>
        <v>51.033341828534468</v>
      </c>
      <c r="AF32" s="38">
        <f>[1]节奏总纲!AF32</f>
        <v>53.719431255885922</v>
      </c>
      <c r="AG32" s="38">
        <f>[1]节奏总纲!AG32</f>
        <v>58.210135614815364</v>
      </c>
      <c r="AH32" s="38">
        <f>[1]节奏总纲!AH32</f>
        <v>66.589764070576265</v>
      </c>
      <c r="AL32" s="38">
        <v>29</v>
      </c>
      <c r="AM32" s="38">
        <f>[1]节奏总纲!AM32</f>
        <v>24.074703862418847</v>
      </c>
      <c r="AN32" s="38">
        <f>[1]节奏总纲!AN32</f>
        <v>19.259763089935078</v>
      </c>
      <c r="AO32" s="38">
        <f>[1]节奏总纲!AO32</f>
        <v>14.444822317451308</v>
      </c>
      <c r="AP32" s="38">
        <f>[1]节奏总纲!AP32</f>
        <v>9.6298815449675388</v>
      </c>
      <c r="AQ32" s="38">
        <f>[1]节奏总纲!AQ32</f>
        <v>4.8149407724837694</v>
      </c>
      <c r="AS32" s="38">
        <v>29</v>
      </c>
      <c r="AT32" s="38">
        <f>[1]节奏总纲!AT32</f>
        <v>3.6484439072357766</v>
      </c>
      <c r="AU32" s="38">
        <f>[1]节奏总纲!AU32</f>
        <v>2.9187551257886213</v>
      </c>
      <c r="AV32" s="38">
        <f>[1]节奏总纲!AV32</f>
        <v>2.189066344341466</v>
      </c>
      <c r="AW32" s="38">
        <f>[1]节奏总纲!AW32</f>
        <v>1.4593775628943106</v>
      </c>
      <c r="AX32" s="38">
        <f>[1]节奏总纲!AX32</f>
        <v>0.72968878144715532</v>
      </c>
      <c r="AY32" s="38"/>
      <c r="AZ32" s="38">
        <v>29</v>
      </c>
      <c r="BA32" s="38">
        <f>[1]节奏总纲!BA32</f>
        <v>30.12980063735499</v>
      </c>
      <c r="BB32" s="38">
        <f>[1]节奏总纲!BB32</f>
        <v>31.493307526642905</v>
      </c>
      <c r="BC32" s="38">
        <f>[1]节奏总纲!BC32</f>
        <v>33.280329748032408</v>
      </c>
      <c r="BD32" s="38">
        <f>[1]节奏总纲!BD32</f>
        <v>35.878317702773053</v>
      </c>
      <c r="BE32" s="38">
        <f>[1]节奏总纲!BE32</f>
        <v>40.518638521010644</v>
      </c>
    </row>
    <row r="33" spans="2:57" x14ac:dyDescent="0.15">
      <c r="B33" s="38">
        <v>50</v>
      </c>
      <c r="C33" s="38">
        <v>511.5</v>
      </c>
      <c r="D33" s="38">
        <v>256</v>
      </c>
      <c r="F33" s="38">
        <v>31</v>
      </c>
      <c r="G33" s="38">
        <v>7.5741877002903433</v>
      </c>
      <c r="I33" s="38">
        <v>31</v>
      </c>
      <c r="J33" s="38">
        <v>33.357679571112705</v>
      </c>
      <c r="K33" s="9">
        <v>0.92</v>
      </c>
      <c r="N33" s="54">
        <f>[1]节奏总纲!N33</f>
        <v>40</v>
      </c>
      <c r="O33" s="38">
        <v>30</v>
      </c>
      <c r="P33" s="38">
        <f>[1]节奏总纲!P33</f>
        <v>7</v>
      </c>
      <c r="Q33" s="38">
        <f>[1]节奏总纲!Q33</f>
        <v>6.1025999999999998</v>
      </c>
      <c r="R33" s="38">
        <f>[1]节奏总纲!R33</f>
        <v>5.0421000000000005</v>
      </c>
      <c r="S33" s="38">
        <f>[1]节奏总纲!S33</f>
        <v>3.7428999999999997</v>
      </c>
      <c r="T33" s="38">
        <f>[1]节奏总纲!T33</f>
        <v>2.1006999999999998</v>
      </c>
      <c r="V33" s="38">
        <v>30</v>
      </c>
      <c r="W33" s="38">
        <f>[1]节奏总纲!W33</f>
        <v>0.5357360677055425</v>
      </c>
      <c r="X33" s="38">
        <f>[1]节奏总纲!X33</f>
        <v>0.47028683579183905</v>
      </c>
      <c r="Y33" s="38">
        <f>[1]节奏总纲!Y33</f>
        <v>0.39106210071413816</v>
      </c>
      <c r="Z33" s="38">
        <f>[1]节奏总纲!Z33</f>
        <v>0.28969020736830053</v>
      </c>
      <c r="AA33" s="38">
        <f>[1]节奏总纲!AA33</f>
        <v>0.16400652588458042</v>
      </c>
      <c r="AC33" s="38">
        <v>30</v>
      </c>
      <c r="AD33" s="38">
        <f>[1]节奏总纲!AD33</f>
        <v>49.533352307096472</v>
      </c>
      <c r="AE33" s="38">
        <f>[1]节奏总纲!AE33</f>
        <v>51.497823295559343</v>
      </c>
      <c r="AF33" s="38">
        <f>[1]节奏总纲!AF33</f>
        <v>54.213705787583436</v>
      </c>
      <c r="AG33" s="38">
        <f>[1]节奏总纲!AG33</f>
        <v>58.701446767877648</v>
      </c>
      <c r="AH33" s="38">
        <f>[1]节奏总纲!AH33</f>
        <v>67.097551508592701</v>
      </c>
      <c r="AL33" s="38">
        <v>30</v>
      </c>
      <c r="AM33" s="38">
        <f>[1]节奏总纲!AM33</f>
        <v>28.35</v>
      </c>
      <c r="AN33" s="38">
        <f>[1]节奏总纲!AN33</f>
        <v>22.680000000000003</v>
      </c>
      <c r="AO33" s="38">
        <f>[1]节奏总纲!AO33</f>
        <v>17.010000000000002</v>
      </c>
      <c r="AP33" s="38">
        <f>[1]节奏总纲!AP33</f>
        <v>11.340000000000002</v>
      </c>
      <c r="AQ33" s="38">
        <f>[1]节奏总纲!AQ33</f>
        <v>5.6700000000000008</v>
      </c>
      <c r="AS33" s="38">
        <v>30</v>
      </c>
      <c r="AT33" s="38">
        <f>[1]节奏总纲!AT33</f>
        <v>4.2752961375811545</v>
      </c>
      <c r="AU33" s="38">
        <f>[1]节奏总纲!AU33</f>
        <v>3.4202369100649257</v>
      </c>
      <c r="AV33" s="38">
        <f>[1]节奏总纲!AV33</f>
        <v>2.5651776825486934</v>
      </c>
      <c r="AW33" s="38">
        <f>[1]节奏总纲!AW33</f>
        <v>1.7101184550324628</v>
      </c>
      <c r="AX33" s="38">
        <f>[1]节奏总纲!AX33</f>
        <v>0.85505922751623142</v>
      </c>
      <c r="AY33" s="38"/>
      <c r="AZ33" s="38">
        <v>30</v>
      </c>
      <c r="BA33" s="38">
        <f>[1]节奏总纲!BA33</f>
        <v>30.329493925593439</v>
      </c>
      <c r="BB33" s="38">
        <f>[1]节奏总纲!BB33</f>
        <v>31.706504654507764</v>
      </c>
      <c r="BC33" s="38">
        <f>[1]节奏总纲!BC33</f>
        <v>33.487933395889513</v>
      </c>
      <c r="BD33" s="38">
        <f>[1]节奏总纲!BD33</f>
        <v>36.105477566569242</v>
      </c>
      <c r="BE33" s="38">
        <f>[1]节奏总纲!BE33</f>
        <v>40.751734485509814</v>
      </c>
    </row>
    <row r="34" spans="2:57" x14ac:dyDescent="0.15">
      <c r="B34" s="38">
        <v>55</v>
      </c>
      <c r="C34" s="38">
        <v>1023.5</v>
      </c>
      <c r="D34" s="38">
        <v>512</v>
      </c>
      <c r="F34" s="38">
        <v>32</v>
      </c>
      <c r="G34" s="38">
        <v>8.189586839976279</v>
      </c>
      <c r="I34" s="38">
        <v>32</v>
      </c>
      <c r="J34" s="38">
        <v>39.220797956048642</v>
      </c>
      <c r="K34" s="9">
        <v>0.94</v>
      </c>
      <c r="N34" s="54">
        <f>[1]节奏总纲!N34</f>
        <v>41</v>
      </c>
      <c r="O34" s="38">
        <v>31</v>
      </c>
      <c r="P34" s="38">
        <f>[1]节奏总纲!P34</f>
        <v>7.5741877002903433</v>
      </c>
      <c r="Q34" s="38">
        <f>[1]节奏总纲!Q34</f>
        <v>6.6115084435834408</v>
      </c>
      <c r="R34" s="38">
        <f>[1]节奏总纲!R34</f>
        <v>5.4632615882194253</v>
      </c>
      <c r="S34" s="38">
        <f>[1]节奏总纲!S34</f>
        <v>4.052190419655334</v>
      </c>
      <c r="T34" s="38">
        <f>[1]节奏总纲!T34</f>
        <v>2.2783156602473356</v>
      </c>
      <c r="V34" s="38">
        <v>31</v>
      </c>
      <c r="W34" s="38">
        <f>[1]节奏总纲!W34</f>
        <v>0.57418770029034327</v>
      </c>
      <c r="X34" s="38">
        <f>[1]节奏总纲!X34</f>
        <v>0.50890844358344101</v>
      </c>
      <c r="Y34" s="38">
        <f>[1]节奏总纲!Y34</f>
        <v>0.42116158821942484</v>
      </c>
      <c r="Z34" s="38">
        <f>[1]节奏总纲!Z34</f>
        <v>0.30929041965533433</v>
      </c>
      <c r="AA34" s="38">
        <f>[1]节奏总纲!AA34</f>
        <v>0.17761566024733577</v>
      </c>
      <c r="AC34" s="38">
        <v>31</v>
      </c>
      <c r="AD34" s="38">
        <f>[1]节奏总纲!AD34</f>
        <v>50</v>
      </c>
      <c r="AE34" s="38">
        <f>[1]节奏总纲!AE34</f>
        <v>51.96230476258421</v>
      </c>
      <c r="AF34" s="38">
        <f>[1]节奏总纲!AF34</f>
        <v>54.692509339255828</v>
      </c>
      <c r="AG34" s="38">
        <f>[1]节奏总纲!AG34</f>
        <v>59.178112178215827</v>
      </c>
      <c r="AH34" s="38">
        <f>[1]节奏总纲!AH34</f>
        <v>67.582949939226467</v>
      </c>
      <c r="AL34" s="38">
        <v>31</v>
      </c>
      <c r="AM34" s="38">
        <f>[1]节奏总纲!AM34</f>
        <v>33.357679571112705</v>
      </c>
      <c r="AN34" s="38">
        <f>[1]节奏总纲!AN34</f>
        <v>26.686143656890167</v>
      </c>
      <c r="AO34" s="38">
        <f>[1]节奏总纲!AO34</f>
        <v>20.014607742667621</v>
      </c>
      <c r="AP34" s="38">
        <f>[1]节奏总纲!AP34</f>
        <v>13.343071828445083</v>
      </c>
      <c r="AQ34" s="38">
        <f>[1]节奏总纲!AQ34</f>
        <v>6.6715359142225417</v>
      </c>
      <c r="AS34" s="38">
        <v>31</v>
      </c>
      <c r="AT34" s="38">
        <f>[1]节奏总纲!AT34</f>
        <v>5.0076795711127033</v>
      </c>
      <c r="AU34" s="38">
        <f>[1]节奏总纲!AU34</f>
        <v>4.0061436568901634</v>
      </c>
      <c r="AV34" s="38">
        <f>[1]节奏总纲!AV34</f>
        <v>3.0046077426676199</v>
      </c>
      <c r="AW34" s="38">
        <f>[1]节奏总纲!AW34</f>
        <v>2.0030718284450817</v>
      </c>
      <c r="AX34" s="38">
        <f>[1]节奏总纲!AX34</f>
        <v>1.0015359142225408</v>
      </c>
      <c r="AY34" s="38"/>
      <c r="AZ34" s="38">
        <v>31</v>
      </c>
      <c r="BA34" s="38">
        <f>[1]节奏总纲!BA34</f>
        <v>30.529187213831889</v>
      </c>
      <c r="BB34" s="38">
        <f>[1]节奏总纲!BB34</f>
        <v>31.919701782372627</v>
      </c>
      <c r="BC34" s="38">
        <f>[1]节奏总纲!BC34</f>
        <v>33.695537043746626</v>
      </c>
      <c r="BD34" s="38">
        <f>[1]节奏总纲!BD34</f>
        <v>36.315904388158508</v>
      </c>
      <c r="BE34" s="38">
        <f>[1]节奏总纲!BE34</f>
        <v>40.984830450008978</v>
      </c>
    </row>
    <row r="35" spans="2:57" x14ac:dyDescent="0.15">
      <c r="B35" s="38">
        <v>60</v>
      </c>
      <c r="C35" s="38">
        <v>2047.5</v>
      </c>
      <c r="D35" s="38">
        <v>1024</v>
      </c>
      <c r="F35" s="38">
        <v>33</v>
      </c>
      <c r="G35" s="38">
        <v>8.8491553067593287</v>
      </c>
      <c r="I35" s="38">
        <v>33</v>
      </c>
      <c r="J35" s="38">
        <v>46.082812923199413</v>
      </c>
      <c r="K35" s="9">
        <v>0.96</v>
      </c>
      <c r="N35" s="54">
        <f>[1]节奏总纲!N35</f>
        <v>42</v>
      </c>
      <c r="O35" s="38">
        <v>32</v>
      </c>
      <c r="P35" s="38">
        <f>[1]节奏总纲!P35</f>
        <v>8.189586839976279</v>
      </c>
      <c r="Q35" s="38">
        <f>[1]节奏总纲!Q35</f>
        <v>7.1519661873512845</v>
      </c>
      <c r="R35" s="38">
        <f>[1]节奏总纲!R35</f>
        <v>5.906330028990892</v>
      </c>
      <c r="S35" s="38">
        <f>[1]节奏总纲!S35</f>
        <v>4.3855237528072974</v>
      </c>
      <c r="T35" s="38">
        <f>[1]节奏总纲!T35</f>
        <v>2.46506563883286</v>
      </c>
      <c r="V35" s="38">
        <v>32</v>
      </c>
      <c r="W35" s="38">
        <f>[1]节奏总纲!W35</f>
        <v>0.61539913968593574</v>
      </c>
      <c r="X35" s="38">
        <f>[1]节奏总纲!X35</f>
        <v>0.54045774376784372</v>
      </c>
      <c r="Y35" s="38">
        <f>[1]节奏总纲!Y35</f>
        <v>0.44306844077146668</v>
      </c>
      <c r="Z35" s="38">
        <f>[1]节奏总纲!Z35</f>
        <v>0.33333333315196345</v>
      </c>
      <c r="AA35" s="38">
        <f>[1]节奏总纲!AA35</f>
        <v>0.18674997858552445</v>
      </c>
      <c r="AC35" s="38">
        <v>32</v>
      </c>
      <c r="AD35" s="38">
        <f>[1]节奏总纲!AD35</f>
        <v>50.435397692903535</v>
      </c>
      <c r="AE35" s="38">
        <f>[1]节奏总纲!AE35</f>
        <v>52.391506955233744</v>
      </c>
      <c r="AF35" s="38">
        <f>[1]节奏总纲!AF35</f>
        <v>55.159275389027101</v>
      </c>
      <c r="AG35" s="38">
        <f>[1]节奏总纲!AG35</f>
        <v>59.632093520341421</v>
      </c>
      <c r="AH35" s="38">
        <f>[1]节奏总纲!AH35</f>
        <v>68.063981730538742</v>
      </c>
      <c r="AL35" s="38">
        <v>32</v>
      </c>
      <c r="AM35" s="38">
        <f>[1]节奏总纲!AM35</f>
        <v>39.220797956048642</v>
      </c>
      <c r="AN35" s="38">
        <f>[1]节奏总纲!AN35</f>
        <v>31.376638364838914</v>
      </c>
      <c r="AO35" s="38">
        <f>[1]节奏总纲!AO35</f>
        <v>23.532478773629183</v>
      </c>
      <c r="AP35" s="38">
        <f>[1]节奏总纲!AP35</f>
        <v>15.688319182419457</v>
      </c>
      <c r="AQ35" s="38">
        <f>[1]节奏总纲!AQ35</f>
        <v>7.8441595912097286</v>
      </c>
      <c r="AS35" s="38">
        <v>32</v>
      </c>
      <c r="AT35" s="38">
        <f>[1]节奏总纲!AT35</f>
        <v>5.8631183849359374</v>
      </c>
      <c r="AU35" s="38">
        <f>[1]节奏总纲!AU35</f>
        <v>4.6904947079487478</v>
      </c>
      <c r="AV35" s="38">
        <f>[1]节奏总纲!AV35</f>
        <v>3.5178710309615617</v>
      </c>
      <c r="AW35" s="38">
        <f>[1]节奏总纲!AW35</f>
        <v>2.3452473539743739</v>
      </c>
      <c r="AX35" s="38">
        <f>[1]节奏总纲!AX35</f>
        <v>1.1726236769871869</v>
      </c>
      <c r="AY35" s="38"/>
      <c r="AZ35" s="38">
        <v>32</v>
      </c>
      <c r="BA35" s="38">
        <f>[1]节奏总纲!BA35</f>
        <v>30.728880502070336</v>
      </c>
      <c r="BB35" s="38">
        <f>[1]节奏总纲!BB35</f>
        <v>32.113552950216736</v>
      </c>
      <c r="BC35" s="38">
        <f>[1]节奏总纲!BC35</f>
        <v>33.903140691603731</v>
      </c>
      <c r="BD35" s="38">
        <f>[1]节奏总纲!BD35</f>
        <v>36.526331209747774</v>
      </c>
      <c r="BE35" s="38">
        <f>[1]节奏总纲!BE35</f>
        <v>41.188041754455355</v>
      </c>
    </row>
    <row r="36" spans="2:57" x14ac:dyDescent="0.15">
      <c r="F36" s="38">
        <v>34</v>
      </c>
      <c r="G36" s="38">
        <v>9.5560632861831518</v>
      </c>
      <c r="I36" s="38">
        <v>34</v>
      </c>
      <c r="J36" s="38">
        <v>54.110931329932889</v>
      </c>
      <c r="K36" s="9">
        <v>0.98</v>
      </c>
      <c r="N36" s="54">
        <f>[1]节奏总纲!N36</f>
        <v>43</v>
      </c>
      <c r="O36" s="38">
        <v>33</v>
      </c>
      <c r="P36" s="38">
        <f>[1]节奏总纲!P36</f>
        <v>8.8491553067593287</v>
      </c>
      <c r="Q36" s="38">
        <f>[1]节奏总纲!Q36</f>
        <v>7.7120388498407557</v>
      </c>
      <c r="R36" s="38">
        <f>[1]节奏总纲!R36</f>
        <v>6.3696219898053652</v>
      </c>
      <c r="S36" s="38">
        <f>[1]节奏总纲!S36</f>
        <v>4.736067920177593</v>
      </c>
      <c r="T36" s="38">
        <f>[1]节奏总纲!T36</f>
        <v>2.6627108318038819</v>
      </c>
      <c r="V36" s="38">
        <v>33</v>
      </c>
      <c r="W36" s="38">
        <f>[1]节奏总纲!W36</f>
        <v>0.6595684667830497</v>
      </c>
      <c r="X36" s="38">
        <f>[1]节奏总纲!X36</f>
        <v>0.56007266248947118</v>
      </c>
      <c r="Y36" s="38">
        <f>[1]节奏总纲!Y36</f>
        <v>0.46329196081447321</v>
      </c>
      <c r="Z36" s="38">
        <f>[1]节奏总纲!Z36</f>
        <v>0.35054416737029559</v>
      </c>
      <c r="AA36" s="38">
        <f>[1]节奏总纲!AA36</f>
        <v>0.1976451929710219</v>
      </c>
      <c r="AC36" s="38">
        <v>33</v>
      </c>
      <c r="AD36" s="38">
        <f>[1]节奏总纲!AD36</f>
        <v>50.870795385807064</v>
      </c>
      <c r="AE36" s="38">
        <f>[1]节奏总纲!AE36</f>
        <v>52.81759316022675</v>
      </c>
      <c r="AF36" s="38">
        <f>[1]节奏总纲!AF36</f>
        <v>55.604435245632025</v>
      </c>
      <c r="AG36" s="38">
        <f>[1]节奏总纲!AG36</f>
        <v>60.078368706270226</v>
      </c>
      <c r="AH36" s="38">
        <f>[1]节奏总纲!AH36</f>
        <v>68.518369035696878</v>
      </c>
      <c r="AL36" s="38">
        <v>33</v>
      </c>
      <c r="AM36" s="38">
        <f>[1]节奏总纲!AM36</f>
        <v>46.082812923199413</v>
      </c>
      <c r="AN36" s="38">
        <f>[1]节奏总纲!AN36</f>
        <v>36.866250338559531</v>
      </c>
      <c r="AO36" s="38">
        <f>[1]节奏总纲!AO36</f>
        <v>27.649687753919647</v>
      </c>
      <c r="AP36" s="38">
        <f>[1]节奏总纲!AP36</f>
        <v>18.433125169279766</v>
      </c>
      <c r="AQ36" s="38">
        <f>[1]节奏总纲!AQ36</f>
        <v>9.2165625846398829</v>
      </c>
      <c r="AS36" s="38">
        <v>33</v>
      </c>
      <c r="AT36" s="38">
        <f>[1]节奏总纲!AT36</f>
        <v>6.8620149671507704</v>
      </c>
      <c r="AU36" s="38">
        <f>[1]节奏总纲!AU36</f>
        <v>5.489611973720617</v>
      </c>
      <c r="AV36" s="38">
        <f>[1]节奏总纲!AV36</f>
        <v>4.1172089802904637</v>
      </c>
      <c r="AW36" s="38">
        <f>[1]节奏总纲!AW36</f>
        <v>2.7448059868603085</v>
      </c>
      <c r="AX36" s="38">
        <f>[1]节奏总纲!AX36</f>
        <v>1.3724029934301543</v>
      </c>
      <c r="AY36" s="38"/>
      <c r="AZ36" s="38">
        <v>33</v>
      </c>
      <c r="BA36" s="38">
        <f>[1]节奏总纲!BA36</f>
        <v>30.928573790308786</v>
      </c>
      <c r="BB36" s="38">
        <f>[1]节奏总纲!BB36</f>
        <v>32.295715187691279</v>
      </c>
      <c r="BC36" s="38">
        <f>[1]节奏总纲!BC36</f>
        <v>34.09469189131628</v>
      </c>
      <c r="BD36" s="38">
        <f>[1]节奏总纲!BD36</f>
        <v>36.73675803133704</v>
      </c>
      <c r="BE36" s="38">
        <f>[1]节奏总纲!BE36</f>
        <v>41.389172829914081</v>
      </c>
    </row>
    <row r="37" spans="2:57" x14ac:dyDescent="0.15">
      <c r="F37" s="38">
        <v>35</v>
      </c>
      <c r="G37" s="38">
        <v>10.313708498984759</v>
      </c>
      <c r="I37" s="38">
        <v>35</v>
      </c>
      <c r="J37" s="38">
        <v>63.5</v>
      </c>
      <c r="K37" s="9">
        <v>1</v>
      </c>
      <c r="N37" s="54">
        <f>[1]节奏总纲!N37</f>
        <v>44</v>
      </c>
      <c r="O37" s="38">
        <v>34</v>
      </c>
      <c r="P37" s="38">
        <f>[1]节奏总纲!P37</f>
        <v>9.5560632861831518</v>
      </c>
      <c r="Q37" s="38">
        <f>[1]节奏总纲!Q37</f>
        <v>8.3309759728944712</v>
      </c>
      <c r="R37" s="38">
        <f>[1]节奏总纲!R37</f>
        <v>6.8918328419952886</v>
      </c>
      <c r="S37" s="38">
        <f>[1]节奏总纲!S37</f>
        <v>5.1287391656944967</v>
      </c>
      <c r="T37" s="38">
        <f>[1]节奏总纲!T37</f>
        <v>2.8811530807842201</v>
      </c>
      <c r="V37" s="38">
        <v>34</v>
      </c>
      <c r="W37" s="38">
        <f>[1]节奏总纲!W37</f>
        <v>0.70690797942382311</v>
      </c>
      <c r="X37" s="38">
        <f>[1]节奏总纲!X37</f>
        <v>0.61893712305371551</v>
      </c>
      <c r="Y37" s="38">
        <f>[1]节奏总纲!Y37</f>
        <v>0.52221085218992336</v>
      </c>
      <c r="Z37" s="38">
        <f>[1]节奏总纲!Z37</f>
        <v>0.39267124551690369</v>
      </c>
      <c r="AA37" s="38">
        <f>[1]节奏总纲!AA37</f>
        <v>0.21844224898033815</v>
      </c>
      <c r="AC37" s="38">
        <v>34</v>
      </c>
      <c r="AD37" s="38">
        <f>[1]节奏总纲!AD37</f>
        <v>51.285688244217212</v>
      </c>
      <c r="AE37" s="38">
        <f>[1]节奏总纲!AE37</f>
        <v>53.226994578658328</v>
      </c>
      <c r="AF37" s="38">
        <f>[1]节奏总纲!AF37</f>
        <v>56.045896281048073</v>
      </c>
      <c r="AG37" s="38">
        <f>[1]节奏总纲!AG37</f>
        <v>60.491705764657482</v>
      </c>
      <c r="AH37" s="38">
        <f>[1]节奏总纲!AH37</f>
        <v>68.972756340855</v>
      </c>
      <c r="AL37" s="38">
        <v>34</v>
      </c>
      <c r="AM37" s="38">
        <f>[1]节奏总纲!AM37</f>
        <v>54.110931329932889</v>
      </c>
      <c r="AN37" s="38">
        <f>[1]节奏总纲!AN37</f>
        <v>43.288745063946315</v>
      </c>
      <c r="AO37" s="38">
        <f>[1]节奏总纲!AO37</f>
        <v>32.466558797959735</v>
      </c>
      <c r="AP37" s="38">
        <f>[1]节奏总纲!AP37</f>
        <v>21.644372531973158</v>
      </c>
      <c r="AQ37" s="38">
        <f>[1]节奏总纲!AQ37</f>
        <v>10.822186265986579</v>
      </c>
      <c r="AS37" s="38">
        <v>34</v>
      </c>
      <c r="AT37" s="38">
        <f>[1]节奏总纲!AT37</f>
        <v>8.0281184067334763</v>
      </c>
      <c r="AU37" s="38">
        <f>[1]节奏总纲!AU37</f>
        <v>6.4224947253867839</v>
      </c>
      <c r="AV37" s="38">
        <f>[1]节奏总纲!AV37</f>
        <v>4.8168710440400879</v>
      </c>
      <c r="AW37" s="38">
        <f>[1]节奏总纲!AW37</f>
        <v>3.2112473626933919</v>
      </c>
      <c r="AX37" s="38">
        <f>[1]节奏总纲!AX37</f>
        <v>1.605623681346696</v>
      </c>
      <c r="AY37" s="38"/>
      <c r="AZ37" s="38">
        <v>34</v>
      </c>
      <c r="BA37" s="38">
        <f>[1]节奏总纲!BA37</f>
        <v>31.109552696486158</v>
      </c>
      <c r="BB37" s="38">
        <f>[1]节奏总纲!BB37</f>
        <v>32.477877425165822</v>
      </c>
      <c r="BC37" s="38">
        <f>[1]节奏总纲!BC37</f>
        <v>34.272203285175834</v>
      </c>
      <c r="BD37" s="38">
        <f>[1]节奏总纲!BD37</f>
        <v>36.947184852926306</v>
      </c>
      <c r="BE37" s="38">
        <f>[1]节奏总纲!BE37</f>
        <v>41.590303905372799</v>
      </c>
    </row>
    <row r="38" spans="2:57" x14ac:dyDescent="0.15">
      <c r="F38" s="38">
        <v>36</v>
      </c>
      <c r="G38" s="38">
        <v>11.125732532083184</v>
      </c>
      <c r="I38" s="38">
        <v>36</v>
      </c>
      <c r="J38" s="38">
        <v>73.746861667008318</v>
      </c>
      <c r="K38" s="9">
        <v>1.01</v>
      </c>
      <c r="N38" s="54">
        <f>[1]节奏总纲!N38</f>
        <v>45</v>
      </c>
      <c r="O38" s="38">
        <v>35</v>
      </c>
      <c r="P38" s="38">
        <f>[1]节奏总纲!P38</f>
        <v>10.313708498984759</v>
      </c>
      <c r="Q38" s="38">
        <f>[1]节奏总纲!Q38</f>
        <v>9.0048988904635934</v>
      </c>
      <c r="R38" s="38">
        <f>[1]节奏总纲!R38</f>
        <v>7.4547485030661838</v>
      </c>
      <c r="S38" s="38">
        <f>[1]节奏总纲!S38</f>
        <v>5.5405242056546129</v>
      </c>
      <c r="T38" s="38">
        <f>[1]节奏总纲!T38</f>
        <v>3.1106144832938032</v>
      </c>
      <c r="V38" s="38">
        <v>35</v>
      </c>
      <c r="W38" s="38">
        <f>[1]节奏总纲!W38</f>
        <v>0.75764521280160757</v>
      </c>
      <c r="X38" s="38">
        <f>[1]节奏总纲!X38</f>
        <v>0.67392291756912215</v>
      </c>
      <c r="Y38" s="38">
        <f>[1]节奏总纲!Y38</f>
        <v>0.56291566107089519</v>
      </c>
      <c r="Z38" s="38">
        <f>[1]节奏总纲!Z38</f>
        <v>0.41178503996011617</v>
      </c>
      <c r="AA38" s="38">
        <f>[1]节奏总纲!AA38</f>
        <v>0.22946140250958313</v>
      </c>
      <c r="AC38" s="38">
        <v>35</v>
      </c>
      <c r="AD38" s="38">
        <f>[1]节奏总纲!AD38</f>
        <v>51.691928656135211</v>
      </c>
      <c r="AE38" s="38">
        <f>[1]节奏总纲!AE38</f>
        <v>53.623906555539456</v>
      </c>
      <c r="AF38" s="38">
        <f>[1]节奏总纲!AF38</f>
        <v>56.457855949816349</v>
      </c>
      <c r="AG38" s="38">
        <f>[1]节奏总纲!AG38</f>
        <v>60.905042823044738</v>
      </c>
      <c r="AH38" s="38">
        <f>[1]节奏总纲!AH38</f>
        <v>69.385288338144662</v>
      </c>
      <c r="AL38" s="38">
        <v>35</v>
      </c>
      <c r="AM38" s="38">
        <f>[1]节奏总纲!AM38</f>
        <v>63.5</v>
      </c>
      <c r="AN38" s="38">
        <f>[1]节奏总纲!AN38</f>
        <v>50.800000000000004</v>
      </c>
      <c r="AO38" s="38">
        <f>[1]节奏总纲!AO38</f>
        <v>38.1</v>
      </c>
      <c r="AP38" s="38">
        <f>[1]节奏总纲!AP38</f>
        <v>25.400000000000002</v>
      </c>
      <c r="AQ38" s="38">
        <f>[1]节奏总纲!AQ38</f>
        <v>12.700000000000001</v>
      </c>
      <c r="AS38" s="38">
        <v>35</v>
      </c>
      <c r="AT38" s="38">
        <f>[1]节奏总纲!AT38</f>
        <v>9.3890686700671111</v>
      </c>
      <c r="AU38" s="38">
        <f>[1]节奏总纲!AU38</f>
        <v>7.5112549360536889</v>
      </c>
      <c r="AV38" s="38">
        <f>[1]节奏总纲!AV38</f>
        <v>5.6334412020402667</v>
      </c>
      <c r="AW38" s="38">
        <f>[1]节奏总纲!AW38</f>
        <v>3.7556274680268444</v>
      </c>
      <c r="AX38" s="38">
        <f>[1]节奏总纲!AX38</f>
        <v>1.8778137340134222</v>
      </c>
      <c r="AY38" s="38"/>
      <c r="AZ38" s="38">
        <v>35</v>
      </c>
      <c r="BA38" s="38">
        <f>[1]节奏总纲!BA38</f>
        <v>31.280110398778046</v>
      </c>
      <c r="BB38" s="38">
        <f>[1]节奏总纲!BB38</f>
        <v>32.660039662640372</v>
      </c>
      <c r="BC38" s="38">
        <f>[1]节奏总纲!BC38</f>
        <v>34.449714679035388</v>
      </c>
      <c r="BD38" s="38">
        <f>[1]节奏总纲!BD38</f>
        <v>37.135950591746003</v>
      </c>
      <c r="BE38" s="38">
        <f>[1]节奏总纲!BE38</f>
        <v>41.791434980831518</v>
      </c>
    </row>
    <row r="39" spans="2:57" x14ac:dyDescent="0.15">
      <c r="F39" s="38">
        <v>37</v>
      </c>
      <c r="G39" s="38">
        <v>11.996038341699768</v>
      </c>
      <c r="I39" s="38">
        <v>37</v>
      </c>
      <c r="J39" s="38">
        <v>85.62747641525452</v>
      </c>
      <c r="K39" s="9">
        <v>1.02</v>
      </c>
      <c r="N39" s="54">
        <f>[1]节奏总纲!N39</f>
        <v>46</v>
      </c>
      <c r="O39" s="38">
        <v>36</v>
      </c>
      <c r="P39" s="38">
        <f>[1]节奏总纲!P39</f>
        <v>11.125732532083184</v>
      </c>
      <c r="Q39" s="38">
        <f>[1]节奏总纲!Q39</f>
        <v>9.7261153795471191</v>
      </c>
      <c r="R39" s="38">
        <f>[1]节奏总纲!R39</f>
        <v>8.0405669009365166</v>
      </c>
      <c r="S39" s="38">
        <f>[1]节奏总纲!S39</f>
        <v>5.9700680767158358</v>
      </c>
      <c r="T39" s="38">
        <f>[1]节奏总纲!T39</f>
        <v>3.3388323328781633</v>
      </c>
      <c r="V39" s="38">
        <v>36</v>
      </c>
      <c r="W39" s="38">
        <f>[1]节奏总纲!W39</f>
        <v>0.81202403309842452</v>
      </c>
      <c r="X39" s="38">
        <f>[1]节奏总纲!X39</f>
        <v>0.72121648908352576</v>
      </c>
      <c r="Y39" s="38">
        <f>[1]节奏总纲!Y39</f>
        <v>0.58581839787033285</v>
      </c>
      <c r="Z39" s="38">
        <f>[1]节奏总纲!Z39</f>
        <v>0.42954387106122294</v>
      </c>
      <c r="AA39" s="38">
        <f>[1]节奏总纲!AA39</f>
        <v>0.22821784958436009</v>
      </c>
      <c r="AC39" s="38">
        <v>36</v>
      </c>
      <c r="AD39" s="38">
        <f>[1]节奏总纲!AD39</f>
        <v>52.091594979242075</v>
      </c>
      <c r="AE39" s="38">
        <f>[1]节奏总纲!AE39</f>
        <v>54.020289560649204</v>
      </c>
      <c r="AF39" s="38">
        <f>[1]节奏总纲!AF39</f>
        <v>56.869815618584624</v>
      </c>
      <c r="AG39" s="38">
        <f>[1]节奏总纲!AG39</f>
        <v>61.294362422865476</v>
      </c>
      <c r="AH39" s="38">
        <f>[1]节奏总纲!AH39</f>
        <v>69.795150761037945</v>
      </c>
      <c r="AL39" s="38">
        <v>36</v>
      </c>
      <c r="AM39" s="38">
        <f>[1]节奏总纲!AM39</f>
        <v>73.746861667008318</v>
      </c>
      <c r="AN39" s="38">
        <f>[1]节奏总纲!AN39</f>
        <v>58.997489333606659</v>
      </c>
      <c r="AO39" s="38">
        <f>[1]节奏总纲!AO39</f>
        <v>44.248117000204992</v>
      </c>
      <c r="AP39" s="38">
        <f>[1]节奏总纲!AP39</f>
        <v>29.498744666803329</v>
      </c>
      <c r="AQ39" s="38">
        <f>[1]节奏总纲!AQ39</f>
        <v>14.749372333401665</v>
      </c>
      <c r="AS39" s="38">
        <v>36</v>
      </c>
      <c r="AT39" s="38">
        <f>[1]节奏总纲!AT39</f>
        <v>10.246861667008318</v>
      </c>
      <c r="AU39" s="38">
        <f>[1]节奏总纲!AU39</f>
        <v>8.1974893336066543</v>
      </c>
      <c r="AV39" s="38">
        <f>[1]节奏总纲!AV39</f>
        <v>6.1481170002049907</v>
      </c>
      <c r="AW39" s="38">
        <f>[1]节奏总纲!AW39</f>
        <v>4.0987446668033272</v>
      </c>
      <c r="AX39" s="38">
        <f>[1]节奏总纲!AX39</f>
        <v>2.0493723334016636</v>
      </c>
      <c r="AY39" s="38"/>
      <c r="AZ39" s="38">
        <v>36</v>
      </c>
      <c r="BA39" s="38">
        <f>[1]节奏总纲!BA39</f>
        <v>31.450668101069933</v>
      </c>
      <c r="BB39" s="38">
        <f>[1]节奏总纲!BB39</f>
        <v>32.842201900114915</v>
      </c>
      <c r="BC39" s="38">
        <f>[1]节奏总纲!BC39</f>
        <v>34.627226072894942</v>
      </c>
      <c r="BD39" s="38">
        <f>[1]节奏总纲!BD39</f>
        <v>37.317457773889828</v>
      </c>
      <c r="BE39" s="38">
        <f>[1]节奏总纲!BE39</f>
        <v>41.992566056290244</v>
      </c>
    </row>
    <row r="40" spans="2:57" x14ac:dyDescent="0.15">
      <c r="F40" s="38">
        <v>38</v>
      </c>
      <c r="G40" s="38">
        <v>12.928809012737984</v>
      </c>
      <c r="I40" s="38">
        <v>38</v>
      </c>
      <c r="J40" s="38">
        <v>99.401036064365428</v>
      </c>
      <c r="K40" s="9">
        <v>1.03</v>
      </c>
      <c r="N40" s="54">
        <f>[1]节奏总纲!N40</f>
        <v>47</v>
      </c>
      <c r="O40" s="38">
        <v>37</v>
      </c>
      <c r="P40" s="38">
        <f>[1]节奏总纲!P40</f>
        <v>11.996038341699768</v>
      </c>
      <c r="Q40" s="38">
        <f>[1]节奏总纲!Q40</f>
        <v>10.483337906811427</v>
      </c>
      <c r="R40" s="38">
        <f>[1]节奏总纲!R40</f>
        <v>8.6671377018780831</v>
      </c>
      <c r="S40" s="38">
        <f>[1]节奏总纲!S40</f>
        <v>6.4166809089752066</v>
      </c>
      <c r="T40" s="38">
        <f>[1]节奏总纲!T40</f>
        <v>3.6000111063441</v>
      </c>
      <c r="V40" s="38">
        <v>37</v>
      </c>
      <c r="W40" s="38">
        <f>[1]节奏总纲!W40</f>
        <v>0.87030580961658366</v>
      </c>
      <c r="X40" s="38">
        <f>[1]节奏总纲!X40</f>
        <v>0.75722252726430739</v>
      </c>
      <c r="Y40" s="38">
        <f>[1]节奏总纲!Y40</f>
        <v>0.62657080094156647</v>
      </c>
      <c r="Z40" s="38">
        <f>[1]节奏总纲!Z40</f>
        <v>0.44661283225937076</v>
      </c>
      <c r="AA40" s="38">
        <f>[1]节奏总纲!AA40</f>
        <v>0.26117877346593676</v>
      </c>
      <c r="AC40" s="38">
        <v>37</v>
      </c>
      <c r="AD40" s="38">
        <f>[1]节奏总纲!AD40</f>
        <v>52.470630686057078</v>
      </c>
      <c r="AE40" s="38">
        <f>[1]节奏总纲!AE40</f>
        <v>54.407116521581436</v>
      </c>
      <c r="AF40" s="38">
        <f>[1]节奏总纲!AF40</f>
        <v>57.263329041432932</v>
      </c>
      <c r="AG40" s="38">
        <f>[1]节奏总纲!AG40</f>
        <v>61.676518787205197</v>
      </c>
      <c r="AH40" s="38">
        <f>[1]节奏总纲!AH40</f>
        <v>70.190427169053478</v>
      </c>
      <c r="AL40" s="38">
        <v>37</v>
      </c>
      <c r="AM40" s="38">
        <f>[1]节奏总纲!AM40</f>
        <v>85.62747641525452</v>
      </c>
      <c r="AN40" s="38">
        <f>[1]节奏总纲!AN40</f>
        <v>68.501981132203625</v>
      </c>
      <c r="AO40" s="38">
        <f>[1]节奏总纲!AO40</f>
        <v>51.376485849152708</v>
      </c>
      <c r="AP40" s="38">
        <f>[1]节奏总纲!AP40</f>
        <v>34.250990566101812</v>
      </c>
      <c r="AQ40" s="38">
        <f>[1]节奏总纲!AQ40</f>
        <v>17.125495283050906</v>
      </c>
      <c r="AS40" s="38">
        <v>37</v>
      </c>
      <c r="AT40" s="38">
        <f>[1]节奏总纲!AT40</f>
        <v>11.880614748246202</v>
      </c>
      <c r="AU40" s="38">
        <f>[1]节奏总纲!AU40</f>
        <v>9.5044917985969661</v>
      </c>
      <c r="AV40" s="38">
        <f>[1]节奏总纲!AV40</f>
        <v>7.1283688489477157</v>
      </c>
      <c r="AW40" s="38">
        <f>[1]节奏总纲!AW40</f>
        <v>4.7522458992984831</v>
      </c>
      <c r="AX40" s="38">
        <f>[1]节奏总纲!AX40</f>
        <v>2.3761229496492415</v>
      </c>
      <c r="AY40" s="38"/>
      <c r="AZ40" s="38">
        <v>37</v>
      </c>
      <c r="BA40" s="38">
        <f>[1]节奏总纲!BA40</f>
        <v>31.621225803361821</v>
      </c>
      <c r="BB40" s="38">
        <f>[1]节奏总纲!BB40</f>
        <v>33.02082518821102</v>
      </c>
      <c r="BC40" s="38">
        <f>[1]节奏总纲!BC40</f>
        <v>34.804737466754489</v>
      </c>
      <c r="BD40" s="38">
        <f>[1]节奏总纲!BD40</f>
        <v>37.498964956033646</v>
      </c>
      <c r="BE40" s="38">
        <f>[1]节奏总纲!BE40</f>
        <v>42.167148737437564</v>
      </c>
    </row>
    <row r="41" spans="2:57" x14ac:dyDescent="0.15">
      <c r="F41" s="38">
        <v>39</v>
      </c>
      <c r="G41" s="38">
        <v>13.928527864588917</v>
      </c>
      <c r="I41" s="38">
        <v>39</v>
      </c>
      <c r="J41" s="38">
        <v>115.36769098598003</v>
      </c>
      <c r="K41" s="9">
        <v>1.04</v>
      </c>
      <c r="N41" s="54">
        <f>[1]节奏总纲!N41</f>
        <v>48</v>
      </c>
      <c r="O41" s="38">
        <v>38</v>
      </c>
      <c r="P41" s="38">
        <f>[1]节奏总纲!P41</f>
        <v>12.928809012737984</v>
      </c>
      <c r="Q41" s="38">
        <f>[1]节奏总纲!Q41</f>
        <v>11.292021791725356</v>
      </c>
      <c r="R41" s="38">
        <f>[1]节奏总纲!R41</f>
        <v>9.3190855363815395</v>
      </c>
      <c r="S41" s="38">
        <f>[1]节奏总纲!S41</f>
        <v>6.8962267273944402</v>
      </c>
      <c r="T41" s="38">
        <f>[1]节奏总纲!T41</f>
        <v>3.8708854184137524</v>
      </c>
      <c r="V41" s="38">
        <v>38</v>
      </c>
      <c r="W41" s="38">
        <f>[1]节奏总纲!W41</f>
        <v>0.93277067103821665</v>
      </c>
      <c r="X41" s="38">
        <f>[1]节奏总纲!X41</f>
        <v>0.80868388491392906</v>
      </c>
      <c r="Y41" s="38">
        <f>[1]节奏总纲!Y41</f>
        <v>0.65194783450345639</v>
      </c>
      <c r="Z41" s="38">
        <f>[1]节奏总纲!Z41</f>
        <v>0.4795458184192336</v>
      </c>
      <c r="AA41" s="38">
        <f>[1]节奏总纲!AA41</f>
        <v>0.2708743120696524</v>
      </c>
      <c r="AC41" s="38">
        <v>38</v>
      </c>
      <c r="AD41" s="38">
        <f>[1]节奏总纲!AD41</f>
        <v>52.849666392872081</v>
      </c>
      <c r="AE41" s="38">
        <f>[1]节奏总纲!AE41</f>
        <v>54.793943482513676</v>
      </c>
      <c r="AF41" s="38">
        <f>[1]节奏总纲!AF41</f>
        <v>57.64832002380362</v>
      </c>
      <c r="AG41" s="38">
        <f>[1]节奏总纲!AG41</f>
        <v>62.054222259937362</v>
      </c>
      <c r="AH41" s="38">
        <f>[1]节奏总纲!AH41</f>
        <v>70.571129226337533</v>
      </c>
      <c r="AL41" s="38">
        <v>38</v>
      </c>
      <c r="AM41" s="38">
        <f>[1]节奏总纲!AM41</f>
        <v>99.401036064365428</v>
      </c>
      <c r="AN41" s="38">
        <f>[1]节奏总纲!AN41</f>
        <v>79.520828851492354</v>
      </c>
      <c r="AO41" s="38">
        <f>[1]节奏总纲!AO41</f>
        <v>59.640621638619251</v>
      </c>
      <c r="AP41" s="38">
        <f>[1]节奏总纲!AP41</f>
        <v>39.760414425746177</v>
      </c>
      <c r="AQ41" s="38">
        <f>[1]节奏总纲!AQ41</f>
        <v>19.880207212873088</v>
      </c>
      <c r="AS41" s="38">
        <v>38</v>
      </c>
      <c r="AT41" s="38">
        <f>[1]节奏总纲!AT41</f>
        <v>13.773559649110908</v>
      </c>
      <c r="AU41" s="38">
        <f>[1]节奏总纲!AU41</f>
        <v>11.018847719288729</v>
      </c>
      <c r="AV41" s="38">
        <f>[1]节奏总纲!AV41</f>
        <v>8.2641357894665433</v>
      </c>
      <c r="AW41" s="38">
        <f>[1]节奏总纲!AW41</f>
        <v>5.5094238596443645</v>
      </c>
      <c r="AX41" s="38">
        <f>[1]节奏总纲!AX41</f>
        <v>2.7547119298221823</v>
      </c>
      <c r="AY41" s="38"/>
      <c r="AZ41" s="38">
        <v>38</v>
      </c>
      <c r="BA41" s="38">
        <f>[1]节奏总纲!BA41</f>
        <v>31.791783505653711</v>
      </c>
      <c r="BB41" s="38">
        <f>[1]节奏总纲!BB41</f>
        <v>33.176527924103851</v>
      </c>
      <c r="BC41" s="38">
        <f>[1]节奏总纲!BC41</f>
        <v>34.982248860614042</v>
      </c>
      <c r="BD41" s="38">
        <f>[1]节奏总纲!BD41</f>
        <v>37.680472138177471</v>
      </c>
      <c r="BE41" s="38">
        <f>[1]节奏总纲!BE41</f>
        <v>42.340712512072891</v>
      </c>
    </row>
    <row r="42" spans="2:57" x14ac:dyDescent="0.15">
      <c r="F42" s="38">
        <v>40</v>
      </c>
      <c r="G42" s="38">
        <v>15</v>
      </c>
      <c r="I42" s="38">
        <v>40</v>
      </c>
      <c r="J42" s="38">
        <v>133.875</v>
      </c>
      <c r="K42" s="9">
        <v>1.05</v>
      </c>
      <c r="N42" s="54">
        <f>[1]节奏总纲!N42</f>
        <v>49</v>
      </c>
      <c r="O42" s="38">
        <v>39</v>
      </c>
      <c r="P42" s="38">
        <f>[1]节奏总纲!P42</f>
        <v>13.928527864588917</v>
      </c>
      <c r="Q42" s="38">
        <f>[1]节奏总纲!Q42</f>
        <v>12.147069150707994</v>
      </c>
      <c r="R42" s="38">
        <f>[1]节奏总纲!R42</f>
        <v>10.016004387425889</v>
      </c>
      <c r="S42" s="38">
        <f>[1]节奏总纲!S42</f>
        <v>7.4197267934665154</v>
      </c>
      <c r="T42" s="38">
        <f>[1]节奏总纲!T42</f>
        <v>4.1702012426579218</v>
      </c>
      <c r="V42" s="38">
        <v>39</v>
      </c>
      <c r="W42" s="38">
        <f>[1]节奏总纲!W42</f>
        <v>0.99971885185093257</v>
      </c>
      <c r="X42" s="38">
        <f>[1]节奏总纲!X42</f>
        <v>0.85504735898263817</v>
      </c>
      <c r="Y42" s="38">
        <f>[1]节奏总纲!Y42</f>
        <v>0.69691885104434981</v>
      </c>
      <c r="Z42" s="38">
        <f>[1]节奏总纲!Z42</f>
        <v>0.52350006607207522</v>
      </c>
      <c r="AA42" s="38">
        <f>[1]节奏总纲!AA42</f>
        <v>0.29931582424416936</v>
      </c>
      <c r="AC42" s="38">
        <v>39</v>
      </c>
      <c r="AD42" s="38">
        <f>[1]节奏总纲!AD42</f>
        <v>53.213386604241784</v>
      </c>
      <c r="AE42" s="38">
        <f>[1]节奏总纲!AE42</f>
        <v>55.170390866416149</v>
      </c>
      <c r="AF42" s="38">
        <f>[1]节奏总纲!AF42</f>
        <v>58.030740707238266</v>
      </c>
      <c r="AG42" s="38">
        <f>[1]节奏总纲!AG42</f>
        <v>62.407376554018477</v>
      </c>
      <c r="AH42" s="38">
        <f>[1]节奏总纲!AH42</f>
        <v>70.951831283621587</v>
      </c>
      <c r="AL42" s="38">
        <v>39</v>
      </c>
      <c r="AM42" s="38">
        <f>[1]节奏总纲!AM42</f>
        <v>115.36769098598003</v>
      </c>
      <c r="AN42" s="38">
        <f>[1]节奏总纲!AN42</f>
        <v>92.294152788784032</v>
      </c>
      <c r="AO42" s="38">
        <f>[1]节奏总纲!AO42</f>
        <v>69.220614591588017</v>
      </c>
      <c r="AP42" s="38">
        <f>[1]节奏总纲!AP42</f>
        <v>46.147076394392016</v>
      </c>
      <c r="AQ42" s="38">
        <f>[1]节奏总纲!AQ42</f>
        <v>23.073538197196008</v>
      </c>
      <c r="AS42" s="38">
        <v>39</v>
      </c>
      <c r="AT42" s="38">
        <f>[1]节奏总纲!AT42</f>
        <v>15.966654921614605</v>
      </c>
      <c r="AU42" s="38">
        <f>[1]节奏总纲!AU42</f>
        <v>12.773323937291678</v>
      </c>
      <c r="AV42" s="38">
        <f>[1]节奏总纲!AV42</f>
        <v>9.579992952968766</v>
      </c>
      <c r="AW42" s="38">
        <f>[1]节奏总纲!AW42</f>
        <v>6.3866619686458392</v>
      </c>
      <c r="AX42" s="38">
        <f>[1]节奏总纲!AX42</f>
        <v>3.1933309843229196</v>
      </c>
      <c r="AY42" s="38"/>
      <c r="AZ42" s="38">
        <v>39</v>
      </c>
      <c r="BA42" s="38">
        <f>[1]节奏总纲!BA42</f>
        <v>31.962341207945599</v>
      </c>
      <c r="BB42" s="38">
        <f>[1]节奏总纲!BB42</f>
        <v>33.332230659996682</v>
      </c>
      <c r="BC42" s="38">
        <f>[1]节奏总纲!BC42</f>
        <v>35.146386283795508</v>
      </c>
      <c r="BD42" s="38">
        <f>[1]节奏总纲!BD42</f>
        <v>37.861979320321296</v>
      </c>
      <c r="BE42" s="38">
        <f>[1]节奏总纲!BE42</f>
        <v>42.51427628670821</v>
      </c>
    </row>
    <row r="43" spans="2:57" x14ac:dyDescent="0.15">
      <c r="F43" s="38">
        <v>41</v>
      </c>
      <c r="G43" s="38">
        <v>16.148375400580683</v>
      </c>
      <c r="I43" s="38">
        <v>41</v>
      </c>
      <c r="J43" s="38">
        <v>155.32539280599755</v>
      </c>
      <c r="K43" s="9">
        <v>1.06</v>
      </c>
      <c r="N43" s="54">
        <f>[1]节奏总纲!N43</f>
        <v>50</v>
      </c>
      <c r="O43" s="38">
        <v>40</v>
      </c>
      <c r="P43" s="38">
        <f>[1]节奏总纲!P43</f>
        <v>15</v>
      </c>
      <c r="Q43" s="38">
        <f>[1]节奏总纲!Q43</f>
        <v>13.059000000000001</v>
      </c>
      <c r="R43" s="38">
        <f>[1]节奏总纲!R43</f>
        <v>10.782</v>
      </c>
      <c r="S43" s="38">
        <f>[1]节奏总纲!S43</f>
        <v>8.0009999999999994</v>
      </c>
      <c r="T43" s="38">
        <f>[1]节奏总纲!T43</f>
        <v>4.5</v>
      </c>
      <c r="V43" s="38">
        <v>40</v>
      </c>
      <c r="W43" s="38">
        <f>[1]节奏总纲!W43</f>
        <v>1.0714721354110832</v>
      </c>
      <c r="X43" s="38">
        <f>[1]节奏总纲!X43</f>
        <v>0.9119308492920073</v>
      </c>
      <c r="Y43" s="38">
        <f>[1]节奏总纲!Y43</f>
        <v>0.76599561257411075</v>
      </c>
      <c r="Z43" s="38">
        <f>[1]节奏总纲!Z43</f>
        <v>0.58127320653348402</v>
      </c>
      <c r="AA43" s="38">
        <f>[1]节奏总纲!AA43</f>
        <v>0.3297987573420782</v>
      </c>
      <c r="AC43" s="38">
        <v>40</v>
      </c>
      <c r="AD43" s="38">
        <f>[1]节奏总纲!AD43</f>
        <v>53.567039423670657</v>
      </c>
      <c r="AE43" s="38">
        <f>[1]节奏总纲!AE43</f>
        <v>55.535006783542492</v>
      </c>
      <c r="AF43" s="38">
        <f>[1]节奏总纲!AF43</f>
        <v>58.38602553461638</v>
      </c>
      <c r="AG43" s="38">
        <f>[1]节奏总纲!AG43</f>
        <v>62.760530848099599</v>
      </c>
      <c r="AH43" s="38">
        <f>[1]节奏总纲!AH43</f>
        <v>71.315281959371688</v>
      </c>
      <c r="AL43" s="38">
        <v>40</v>
      </c>
      <c r="AM43" s="38">
        <f>[1]节奏总纲!AM43</f>
        <v>133.875</v>
      </c>
      <c r="AN43" s="38">
        <f>[1]节奏总纲!AN43</f>
        <v>107.10000000000001</v>
      </c>
      <c r="AO43" s="38">
        <f>[1]节奏总纲!AO43</f>
        <v>80.325000000000003</v>
      </c>
      <c r="AP43" s="38">
        <f>[1]节奏总纲!AP43</f>
        <v>53.550000000000004</v>
      </c>
      <c r="AQ43" s="38">
        <f>[1]节奏总纲!AQ43</f>
        <v>26.775000000000002</v>
      </c>
      <c r="AS43" s="38">
        <v>40</v>
      </c>
      <c r="AT43" s="38">
        <f>[1]节奏总纲!AT43</f>
        <v>18.507309014019967</v>
      </c>
      <c r="AU43" s="38">
        <f>[1]节奏总纲!AU43</f>
        <v>14.805847211215976</v>
      </c>
      <c r="AV43" s="38">
        <f>[1]节奏总纲!AV43</f>
        <v>11.104385408411986</v>
      </c>
      <c r="AW43" s="38">
        <f>[1]节奏总纲!AW43</f>
        <v>7.4029236056079881</v>
      </c>
      <c r="AX43" s="38">
        <f>[1]节奏总纲!AX43</f>
        <v>3.7014618028039941</v>
      </c>
      <c r="AY43" s="38"/>
      <c r="AZ43" s="38">
        <v>40</v>
      </c>
      <c r="BA43" s="38">
        <f>[1]节奏总纲!BA43</f>
        <v>32.113552950216736</v>
      </c>
      <c r="BB43" s="38">
        <f>[1]节奏总纲!BB43</f>
        <v>33.487933395889513</v>
      </c>
      <c r="BC43" s="38">
        <f>[1]节奏总纲!BC43</f>
        <v>35.309037710234961</v>
      </c>
      <c r="BD43" s="38">
        <f>[1]节奏总纲!BD43</f>
        <v>38.037513426486328</v>
      </c>
      <c r="BE43" s="38">
        <f>[1]节奏总纲!BE43</f>
        <v>42.687840061343536</v>
      </c>
    </row>
    <row r="44" spans="2:57" x14ac:dyDescent="0.15">
      <c r="F44" s="38">
        <v>42</v>
      </c>
      <c r="G44" s="38">
        <v>17.379173679952558</v>
      </c>
      <c r="I44" s="38">
        <v>42</v>
      </c>
      <c r="J44" s="38">
        <v>180.18480345945557</v>
      </c>
      <c r="K44" s="9">
        <v>1.07</v>
      </c>
      <c r="N44" s="54">
        <f>[1]节奏总纲!N44</f>
        <v>51</v>
      </c>
      <c r="O44" s="38">
        <v>41</v>
      </c>
      <c r="P44" s="38">
        <f>[1]节奏总纲!P44</f>
        <v>16.148375400580683</v>
      </c>
      <c r="Q44" s="38">
        <f>[1]节奏总纲!Q44</f>
        <v>14.065234973905774</v>
      </c>
      <c r="R44" s="38">
        <f>[1]节奏总纲!R44</f>
        <v>11.621985775797917</v>
      </c>
      <c r="S44" s="38">
        <f>[1]节奏总纲!S44</f>
        <v>8.6296918140703163</v>
      </c>
      <c r="T44" s="38">
        <f>[1]节奏总纲!T44</f>
        <v>4.8606609955747855</v>
      </c>
      <c r="V44" s="38">
        <v>41</v>
      </c>
      <c r="W44" s="38">
        <f>[1]节奏总纲!W44</f>
        <v>1.148375400580683</v>
      </c>
      <c r="X44" s="38">
        <f>[1]节奏总纲!X44</f>
        <v>1.006234973905773</v>
      </c>
      <c r="Y44" s="38">
        <f>[1]节奏总纲!Y44</f>
        <v>0.839985775797917</v>
      </c>
      <c r="Z44" s="38">
        <f>[1]节奏总纲!Z44</f>
        <v>0.62869181407031682</v>
      </c>
      <c r="AA44" s="38">
        <f>[1]节奏总纲!AA44</f>
        <v>0.36066099557478548</v>
      </c>
      <c r="AC44" s="38">
        <v>41</v>
      </c>
      <c r="AD44" s="38">
        <f>[1]节奏总纲!AD44</f>
        <v>53.920692243099523</v>
      </c>
      <c r="AE44" s="38">
        <f>[1]节奏总纲!AE44</f>
        <v>55.899622700668843</v>
      </c>
      <c r="AF44" s="38">
        <f>[1]节奏总纲!AF44</f>
        <v>58.741310361994486</v>
      </c>
      <c r="AG44" s="38">
        <f>[1]节奏总纲!AG44</f>
        <v>63.10587219844583</v>
      </c>
      <c r="AH44" s="38">
        <f>[1]节奏总纲!AH44</f>
        <v>71.676233707038421</v>
      </c>
      <c r="AL44" s="38">
        <v>41</v>
      </c>
      <c r="AM44" s="38">
        <f>[1]节奏总纲!AM44</f>
        <v>155.32539280599755</v>
      </c>
      <c r="AN44" s="38">
        <f>[1]节奏总纲!AN44</f>
        <v>124.26031424479805</v>
      </c>
      <c r="AO44" s="38">
        <f>[1]节奏总纲!AO44</f>
        <v>93.195235683598526</v>
      </c>
      <c r="AP44" s="38">
        <f>[1]节奏总纲!AP44</f>
        <v>62.130157122399027</v>
      </c>
      <c r="AQ44" s="38">
        <f>[1]节奏总纲!AQ44</f>
        <v>31.065078561199513</v>
      </c>
      <c r="AS44" s="38">
        <v>41</v>
      </c>
      <c r="AT44" s="38">
        <f>[1]节奏总纲!AT44</f>
        <v>21.450392805997552</v>
      </c>
      <c r="AU44" s="38">
        <f>[1]节奏总纲!AU44</f>
        <v>17.160314244798045</v>
      </c>
      <c r="AV44" s="38">
        <f>[1]节奏总纲!AV44</f>
        <v>12.870235683598523</v>
      </c>
      <c r="AW44" s="38">
        <f>[1]节奏总纲!AW44</f>
        <v>8.5801571223990223</v>
      </c>
      <c r="AX44" s="38">
        <f>[1]节奏总纲!AX44</f>
        <v>4.2900785611995111</v>
      </c>
      <c r="AY44" s="38"/>
      <c r="AZ44" s="38">
        <v>41</v>
      </c>
      <c r="BA44" s="38">
        <f>[1]节奏总纲!BA44</f>
        <v>32.259282740196369</v>
      </c>
      <c r="BB44" s="38">
        <f>[1]节奏总纲!BB44</f>
        <v>33.643636131782344</v>
      </c>
      <c r="BC44" s="38">
        <f>[1]节奏总纲!BC44</f>
        <v>35.471689136674414</v>
      </c>
      <c r="BD44" s="38">
        <f>[1]节奏总纲!BD44</f>
        <v>38.194089742081125</v>
      </c>
      <c r="BE44" s="38">
        <f>[1]节奏总纲!BE44</f>
        <v>42.861403835978855</v>
      </c>
    </row>
    <row r="45" spans="2:57" x14ac:dyDescent="0.15">
      <c r="F45" s="38">
        <v>43</v>
      </c>
      <c r="G45" s="38">
        <v>18.698310613518661</v>
      </c>
      <c r="I45" s="38">
        <v>43</v>
      </c>
      <c r="J45" s="38">
        <v>208.99265815439742</v>
      </c>
      <c r="K45" s="9">
        <v>1.08</v>
      </c>
      <c r="N45" s="54">
        <f>[1]节奏总纲!N45</f>
        <v>52</v>
      </c>
      <c r="O45" s="38">
        <v>42</v>
      </c>
      <c r="P45" s="38">
        <f>[1]节奏总纲!P45</f>
        <v>17.379173679952558</v>
      </c>
      <c r="Q45" s="38">
        <f>[1]节奏总纲!Q45</f>
        <v>15.182446126806555</v>
      </c>
      <c r="R45" s="38">
        <f>[1]节奏总纲!R45</f>
        <v>12.547763396925747</v>
      </c>
      <c r="S45" s="38">
        <f>[1]节奏总纲!S45</f>
        <v>9.3221887619265527</v>
      </c>
      <c r="T45" s="38">
        <f>[1]节奏总纲!T45</f>
        <v>5.2485104513456724</v>
      </c>
      <c r="V45" s="38">
        <v>42</v>
      </c>
      <c r="W45" s="38">
        <f>[1]节奏总纲!W45</f>
        <v>1.230798279371875</v>
      </c>
      <c r="X45" s="38">
        <f>[1]节奏总纲!X45</f>
        <v>1.1172111529007811</v>
      </c>
      <c r="Y45" s="38">
        <f>[1]节奏总纲!Y45</f>
        <v>0.92577762112783013</v>
      </c>
      <c r="Z45" s="38">
        <f>[1]节奏总纲!Z45</f>
        <v>0.69249694785623639</v>
      </c>
      <c r="AA45" s="38">
        <f>[1]节奏总纲!AA45</f>
        <v>0.38784945577088692</v>
      </c>
      <c r="AC45" s="38">
        <v>42</v>
      </c>
      <c r="AD45" s="38">
        <f>[1]节奏总纲!AD45</f>
        <v>54.255972994404218</v>
      </c>
      <c r="AE45" s="38">
        <f>[1]节奏总纲!AE45</f>
        <v>56.238779717153008</v>
      </c>
      <c r="AF45" s="38">
        <f>[1]节奏总纲!AF45</f>
        <v>59.09095196730258</v>
      </c>
      <c r="AG45" s="38">
        <f>[1]节奏总纲!AG45</f>
        <v>63.434756173851497</v>
      </c>
      <c r="AH45" s="38">
        <f>[1]节奏总纲!AH45</f>
        <v>72.034562459436771</v>
      </c>
      <c r="AL45" s="38">
        <v>42</v>
      </c>
      <c r="AM45" s="38">
        <f>[1]节奏总纲!AM45</f>
        <v>180.18480345945557</v>
      </c>
      <c r="AN45" s="38">
        <f>[1]节奏总纲!AN45</f>
        <v>144.14784276756447</v>
      </c>
      <c r="AO45" s="38">
        <f>[1]节奏总纲!AO45</f>
        <v>108.11088207567333</v>
      </c>
      <c r="AP45" s="38">
        <f>[1]节奏总纲!AP45</f>
        <v>72.073921383782235</v>
      </c>
      <c r="AQ45" s="38">
        <f>[1]节奏总纲!AQ45</f>
        <v>36.036960691891117</v>
      </c>
      <c r="AS45" s="38">
        <v>42</v>
      </c>
      <c r="AT45" s="38">
        <f>[1]节奏总纲!AT45</f>
        <v>24.859410653458013</v>
      </c>
      <c r="AU45" s="38">
        <f>[1]节奏总纲!AU45</f>
        <v>19.887528522766416</v>
      </c>
      <c r="AV45" s="38">
        <f>[1]节奏总纲!AV45</f>
        <v>14.915646392074805</v>
      </c>
      <c r="AW45" s="38">
        <f>[1]节奏总纲!AW45</f>
        <v>9.9437642613832082</v>
      </c>
      <c r="AX45" s="38">
        <f>[1]节奏总纲!AX45</f>
        <v>4.9718821306916041</v>
      </c>
      <c r="AY45" s="38"/>
      <c r="AZ45" s="38">
        <v>42</v>
      </c>
      <c r="BA45" s="38">
        <f>[1]节奏总纲!BA45</f>
        <v>32.405012530176009</v>
      </c>
      <c r="BB45" s="38">
        <f>[1]节奏总纲!BB45</f>
        <v>33.799338867675175</v>
      </c>
      <c r="BC45" s="38">
        <f>[1]节奏总纲!BC45</f>
        <v>35.634340563113874</v>
      </c>
      <c r="BD45" s="38">
        <f>[1]节奏总纲!BD45</f>
        <v>38.35066605767593</v>
      </c>
      <c r="BE45" s="38">
        <f>[1]节奏总纲!BE45</f>
        <v>43.030177309109042</v>
      </c>
    </row>
    <row r="46" spans="2:57" x14ac:dyDescent="0.15">
      <c r="F46" s="38">
        <v>44</v>
      </c>
      <c r="G46" s="38">
        <v>20.112126572366307</v>
      </c>
      <c r="I46" s="38">
        <v>44</v>
      </c>
      <c r="J46" s="38">
        <v>242.37342918215046</v>
      </c>
      <c r="K46" s="9">
        <v>1.0900000000000001</v>
      </c>
      <c r="N46" s="54">
        <f>[1]节奏总纲!N46</f>
        <v>53</v>
      </c>
      <c r="O46" s="38">
        <v>43</v>
      </c>
      <c r="P46" s="38">
        <f>[1]节奏总纲!P46</f>
        <v>18.698310613518661</v>
      </c>
      <c r="Q46" s="38">
        <f>[1]节奏总纲!Q46</f>
        <v>16.338583814092605</v>
      </c>
      <c r="R46" s="38">
        <f>[1]节奏总纲!R46</f>
        <v>13.509529418267233</v>
      </c>
      <c r="S46" s="38">
        <f>[1]节奏总纲!S46</f>
        <v>10.020424657784652</v>
      </c>
      <c r="T46" s="38">
        <f>[1]节奏总纲!T46</f>
        <v>5.6394104810372276</v>
      </c>
      <c r="V46" s="38">
        <v>43</v>
      </c>
      <c r="W46" s="38">
        <f>[1]节奏总纲!W46</f>
        <v>1.319136933566103</v>
      </c>
      <c r="X46" s="38">
        <f>[1]节奏总纲!X46</f>
        <v>1.1561376872860496</v>
      </c>
      <c r="Y46" s="38">
        <f>[1]节奏总纲!Y46</f>
        <v>0.96176602134148581</v>
      </c>
      <c r="Z46" s="38">
        <f>[1]节奏总纲!Z46</f>
        <v>0.6982358958580992</v>
      </c>
      <c r="AA46" s="38">
        <f>[1]节奏总纲!AA46</f>
        <v>0.39090002969155524</v>
      </c>
      <c r="AC46" s="38">
        <v>43</v>
      </c>
      <c r="AD46" s="38">
        <f>[1]节奏总纲!AD46</f>
        <v>54.585942742481357</v>
      </c>
      <c r="AE46" s="38">
        <f>[1]节奏总纲!AE46</f>
        <v>56.568265567054013</v>
      </c>
      <c r="AF46" s="38">
        <f>[1]节奏总纲!AF46</f>
        <v>59.425480572843689</v>
      </c>
      <c r="AG46" s="38">
        <f>[1]节奏总纲!AG46</f>
        <v>63.763640149257171</v>
      </c>
      <c r="AH46" s="38">
        <f>[1]节奏总纲!AH46</f>
        <v>72.370053318329937</v>
      </c>
      <c r="AL46" s="38">
        <v>43</v>
      </c>
      <c r="AM46" s="38">
        <f>[1]节奏总纲!AM46</f>
        <v>208.99265815439742</v>
      </c>
      <c r="AN46" s="38">
        <f>[1]节奏总纲!AN46</f>
        <v>167.19412652351795</v>
      </c>
      <c r="AO46" s="38">
        <f>[1]节奏总纲!AO46</f>
        <v>125.39559489263844</v>
      </c>
      <c r="AP46" s="38">
        <f>[1]节奏总纲!AP46</f>
        <v>83.597063261758976</v>
      </c>
      <c r="AQ46" s="38">
        <f>[1]节奏总纲!AQ46</f>
        <v>41.798531630879488</v>
      </c>
      <c r="AS46" s="38">
        <v>43</v>
      </c>
      <c r="AT46" s="38">
        <f>[1]节奏总纲!AT46</f>
        <v>28.807854694941852</v>
      </c>
      <c r="AU46" s="38">
        <f>[1]节奏总纲!AU46</f>
        <v>23.046283755953482</v>
      </c>
      <c r="AV46" s="38">
        <f>[1]节奏总纲!AV46</f>
        <v>17.284712816965111</v>
      </c>
      <c r="AW46" s="38">
        <f>[1]节奏总纲!AW46</f>
        <v>11.523141877976741</v>
      </c>
      <c r="AX46" s="38">
        <f>[1]节奏总纲!AX46</f>
        <v>5.7615709389883705</v>
      </c>
      <c r="AY46" s="38"/>
      <c r="AZ46" s="38">
        <v>43</v>
      </c>
      <c r="BA46" s="38">
        <f>[1]节奏总纲!BA46</f>
        <v>32.550742320155642</v>
      </c>
      <c r="BB46" s="38">
        <f>[1]节奏总纲!BB46</f>
        <v>33.955041603568006</v>
      </c>
      <c r="BC46" s="38">
        <f>[1]节奏总纲!BC46</f>
        <v>35.796991989553327</v>
      </c>
      <c r="BD46" s="38">
        <f>[1]节奏总纲!BD46</f>
        <v>38.507242373270728</v>
      </c>
      <c r="BE46" s="38">
        <f>[1]节奏总纲!BE46</f>
        <v>43.179964142847631</v>
      </c>
    </row>
    <row r="47" spans="2:57" x14ac:dyDescent="0.15">
      <c r="F47" s="38">
        <v>45</v>
      </c>
      <c r="G47" s="38">
        <v>21.627416997969519</v>
      </c>
      <c r="I47" s="38">
        <v>45</v>
      </c>
      <c r="J47" s="38">
        <v>281.05</v>
      </c>
      <c r="K47" s="9">
        <v>1.1000000000000001</v>
      </c>
      <c r="N47" s="54">
        <f>[1]节奏总纲!N47</f>
        <v>54</v>
      </c>
      <c r="O47" s="38">
        <v>44</v>
      </c>
      <c r="P47" s="38">
        <f>[1]节奏总纲!P47</f>
        <v>20.112126572366307</v>
      </c>
      <c r="Q47" s="38">
        <f>[1]节奏总纲!Q47</f>
        <v>17.573976198933678</v>
      </c>
      <c r="R47" s="38">
        <f>[1]节奏总纲!R47</f>
        <v>14.520955385248474</v>
      </c>
      <c r="S47" s="38">
        <f>[1]节奏总纲!S47</f>
        <v>10.768032566844921</v>
      </c>
      <c r="T47" s="38">
        <f>[1]节奏总纲!T47</f>
        <v>6.0537500982822579</v>
      </c>
      <c r="V47" s="38">
        <v>44</v>
      </c>
      <c r="W47" s="38">
        <f>[1]节奏总纲!W47</f>
        <v>1.4138159588476462</v>
      </c>
      <c r="X47" s="38">
        <f>[1]节奏总纲!X47</f>
        <v>1.2353923848410737</v>
      </c>
      <c r="Y47" s="38">
        <f>[1]节奏总纲!Y47</f>
        <v>1.0114259669812409</v>
      </c>
      <c r="Z47" s="38">
        <f>[1]节奏总纲!Z47</f>
        <v>0.74760790906026919</v>
      </c>
      <c r="AA47" s="38">
        <f>[1]节奏总纲!AA47</f>
        <v>0.41433961724503021</v>
      </c>
      <c r="AC47" s="38">
        <v>44</v>
      </c>
      <c r="AD47" s="38">
        <f>[1]节奏总纲!AD47</f>
        <v>54.915912490558505</v>
      </c>
      <c r="AE47" s="38">
        <f>[1]节奏总纲!AE47</f>
        <v>56.897751416955018</v>
      </c>
      <c r="AF47" s="38">
        <f>[1]节奏总纲!AF47</f>
        <v>59.760009178384806</v>
      </c>
      <c r="AG47" s="38">
        <f>[1]节奏总纲!AG47</f>
        <v>64.08760696397195</v>
      </c>
      <c r="AH47" s="38">
        <f>[1]节奏总纲!AH47</f>
        <v>72.705544177223089</v>
      </c>
      <c r="AL47" s="38">
        <v>44</v>
      </c>
      <c r="AM47" s="38">
        <f>[1]节奏总纲!AM47</f>
        <v>242.37342918215046</v>
      </c>
      <c r="AN47" s="38">
        <f>[1]节奏总纲!AN47</f>
        <v>193.89874334572039</v>
      </c>
      <c r="AO47" s="38">
        <f>[1]节奏总纲!AO47</f>
        <v>145.42405750929026</v>
      </c>
      <c r="AP47" s="38">
        <f>[1]节奏总纲!AP47</f>
        <v>96.949371672860195</v>
      </c>
      <c r="AQ47" s="38">
        <f>[1]节奏总纲!AQ47</f>
        <v>48.474685836430098</v>
      </c>
      <c r="AS47" s="38">
        <v>44</v>
      </c>
      <c r="AT47" s="38">
        <f>[1]节奏总纲!AT47</f>
        <v>33.380771027753042</v>
      </c>
      <c r="AU47" s="38">
        <f>[1]节奏总纲!AU47</f>
        <v>26.704616822202439</v>
      </c>
      <c r="AV47" s="38">
        <f>[1]节奏总纲!AV47</f>
        <v>20.028462616651822</v>
      </c>
      <c r="AW47" s="38">
        <f>[1]节奏总纲!AW47</f>
        <v>13.35230841110122</v>
      </c>
      <c r="AX47" s="38">
        <f>[1]节奏总纲!AX47</f>
        <v>6.6761542055506098</v>
      </c>
      <c r="AY47" s="38"/>
      <c r="AZ47" s="38">
        <v>44</v>
      </c>
      <c r="BA47" s="38">
        <f>[1]节奏总纲!BA47</f>
        <v>32.696472110135275</v>
      </c>
      <c r="BB47" s="38">
        <f>[1]节奏总纲!BB47</f>
        <v>34.09469189131628</v>
      </c>
      <c r="BC47" s="38">
        <f>[1]节奏总纲!BC47</f>
        <v>35.95964341599278</v>
      </c>
      <c r="BD47" s="38">
        <f>[1]节奏总纲!BD47</f>
        <v>38.663818688865533</v>
      </c>
      <c r="BE47" s="38">
        <f>[1]节奏总纲!BE47</f>
        <v>43.329750976586219</v>
      </c>
    </row>
    <row r="48" spans="2:57" x14ac:dyDescent="0.15">
      <c r="F48" s="38">
        <v>46</v>
      </c>
      <c r="G48" s="38">
        <v>23.251465064166357</v>
      </c>
      <c r="I48" s="38">
        <v>46</v>
      </c>
      <c r="J48" s="38">
        <v>325.85912455595718</v>
      </c>
      <c r="K48" s="9">
        <v>1.1100000000000001</v>
      </c>
      <c r="N48" s="54">
        <f>[1]节奏总纲!N48</f>
        <v>55</v>
      </c>
      <c r="O48" s="38">
        <v>45</v>
      </c>
      <c r="P48" s="38">
        <f>[1]节奏总纲!P48</f>
        <v>21.627416997969519</v>
      </c>
      <c r="Q48" s="38">
        <f>[1]节奏总纲!Q48</f>
        <v>18.900199714525563</v>
      </c>
      <c r="R48" s="38">
        <f>[1]节奏总纲!R48</f>
        <v>15.604181364035009</v>
      </c>
      <c r="S48" s="38">
        <f>[1]节奏总纲!S48</f>
        <v>11.572830835613489</v>
      </c>
      <c r="T48" s="38">
        <f>[1]节奏总纲!T48</f>
        <v>6.49903880788984</v>
      </c>
      <c r="V48" s="38">
        <v>45</v>
      </c>
      <c r="W48" s="38">
        <f>[1]节奏总纲!W48</f>
        <v>1.5152904256032116</v>
      </c>
      <c r="X48" s="38">
        <f>[1]节奏总纲!X48</f>
        <v>1.3262235155918844</v>
      </c>
      <c r="Y48" s="38">
        <f>[1]节奏总纲!Y48</f>
        <v>1.083225978786535</v>
      </c>
      <c r="Z48" s="38">
        <f>[1]节奏总纲!Z48</f>
        <v>0.80479826876856819</v>
      </c>
      <c r="AA48" s="38">
        <f>[1]节奏总纲!AA48</f>
        <v>0.44528870960758216</v>
      </c>
      <c r="AC48" s="38">
        <v>45</v>
      </c>
      <c r="AD48" s="38">
        <f>[1]节奏总纲!AD48</f>
        <v>55.229416240679981</v>
      </c>
      <c r="AE48" s="38">
        <f>[1]节奏总纲!AE48</f>
        <v>57.218966664386244</v>
      </c>
      <c r="AF48" s="38">
        <f>[1]节奏总纲!AF48</f>
        <v>60.086674688654931</v>
      </c>
      <c r="AG48" s="38">
        <f>[1]节奏总纲!AG48</f>
        <v>64.399012521055653</v>
      </c>
      <c r="AH48" s="38">
        <f>[1]节奏总纲!AH48</f>
        <v>73.037155126421851</v>
      </c>
      <c r="AL48" s="38">
        <v>45</v>
      </c>
      <c r="AM48" s="38">
        <f>[1]节奏总纲!AM48</f>
        <v>281.05</v>
      </c>
      <c r="AN48" s="38">
        <f>[1]节奏总纲!AN48</f>
        <v>224.84000000000003</v>
      </c>
      <c r="AO48" s="38">
        <f>[1]节奏总纲!AO48</f>
        <v>168.63</v>
      </c>
      <c r="AP48" s="38">
        <f>[1]节奏总纲!AP48</f>
        <v>112.42000000000002</v>
      </c>
      <c r="AQ48" s="38">
        <f>[1]节奏总纲!AQ48</f>
        <v>56.210000000000008</v>
      </c>
      <c r="AS48" s="38">
        <v>45</v>
      </c>
      <c r="AT48" s="38">
        <f>[1]节奏总纲!AT48</f>
        <v>38.676570817849552</v>
      </c>
      <c r="AU48" s="38">
        <f>[1]节奏总纲!AU48</f>
        <v>30.941256654279641</v>
      </c>
      <c r="AV48" s="38">
        <f>[1]节奏总纲!AV48</f>
        <v>23.205942490709731</v>
      </c>
      <c r="AW48" s="38">
        <f>[1]节奏总纲!AW48</f>
        <v>15.470628327139821</v>
      </c>
      <c r="AX48" s="38">
        <f>[1]节奏总纲!AX48</f>
        <v>7.7353141635699103</v>
      </c>
      <c r="AY48" s="38"/>
      <c r="AZ48" s="38">
        <v>45</v>
      </c>
      <c r="BA48" s="38">
        <f>[1]节奏总纲!BA48</f>
        <v>32.842201900114915</v>
      </c>
      <c r="BB48" s="38">
        <f>[1]节奏总纲!BB48</f>
        <v>34.227825436710944</v>
      </c>
      <c r="BC48" s="38">
        <f>[1]节奏总纲!BC48</f>
        <v>36.105477566569242</v>
      </c>
      <c r="BD48" s="38">
        <f>[1]节奏总纲!BD48</f>
        <v>38.82039500446033</v>
      </c>
      <c r="BE48" s="38">
        <f>[1]节奏总纲!BE48</f>
        <v>43.479537810324807</v>
      </c>
    </row>
    <row r="49" spans="6:57" x14ac:dyDescent="0.15">
      <c r="F49" s="38">
        <v>47</v>
      </c>
      <c r="G49" s="38">
        <v>24.992076683399535</v>
      </c>
      <c r="I49" s="38">
        <v>47</v>
      </c>
      <c r="J49" s="38">
        <v>377.76930817680426</v>
      </c>
      <c r="K49" s="9">
        <v>1.1200000000000001</v>
      </c>
      <c r="N49" s="54">
        <f>[1]节奏总纲!N49</f>
        <v>56</v>
      </c>
      <c r="O49" s="38">
        <v>46</v>
      </c>
      <c r="P49" s="38">
        <f>[1]节奏总纲!P49</f>
        <v>23.251465064166357</v>
      </c>
      <c r="Q49" s="38">
        <f>[1]节奏总纲!Q49</f>
        <v>20.310154733549314</v>
      </c>
      <c r="R49" s="38">
        <f>[1]节奏总纲!R49</f>
        <v>16.757330871744692</v>
      </c>
      <c r="S49" s="38">
        <f>[1]节奏总纲!S49</f>
        <v>12.425582930290501</v>
      </c>
      <c r="T49" s="38">
        <f>[1]节奏总纲!T49</f>
        <v>6.9545132006921566</v>
      </c>
      <c r="V49" s="38">
        <v>46</v>
      </c>
      <c r="W49" s="38">
        <f>[1]节奏总纲!W49</f>
        <v>1.6240480661968384</v>
      </c>
      <c r="X49" s="38">
        <f>[1]节奏总纲!X49</f>
        <v>1.4099550190237515</v>
      </c>
      <c r="Y49" s="38">
        <f>[1]节奏总纲!Y49</f>
        <v>1.1531495077096832</v>
      </c>
      <c r="Z49" s="38">
        <f>[1]节奏总纲!Z49</f>
        <v>0.85275209467701174</v>
      </c>
      <c r="AA49" s="38">
        <f>[1]节奏总纲!AA49</f>
        <v>0.45547439280231661</v>
      </c>
      <c r="AC49" s="38">
        <v>46</v>
      </c>
      <c r="AD49" s="38">
        <f>[1]节奏总纲!AD49</f>
        <v>55.537288901845052</v>
      </c>
      <c r="AE49" s="38">
        <f>[1]节奏总纲!AE49</f>
        <v>57.53646043868428</v>
      </c>
      <c r="AF49" s="38">
        <f>[1]节奏总纲!AF49</f>
        <v>60.393379177879737</v>
      </c>
      <c r="AG49" s="38">
        <f>[1]节奏总纲!AG49</f>
        <v>64.710418078139355</v>
      </c>
      <c r="AH49" s="38">
        <f>[1]节奏总纲!AH49</f>
        <v>73.340924940105893</v>
      </c>
      <c r="AL49" s="38">
        <v>46</v>
      </c>
      <c r="AM49" s="38">
        <f>[1]节奏总纲!AM49</f>
        <v>325.85912455595718</v>
      </c>
      <c r="AN49" s="38">
        <f>[1]节奏总纲!AN49</f>
        <v>260.68729964476574</v>
      </c>
      <c r="AO49" s="38">
        <f>[1]节奏总纲!AO49</f>
        <v>195.51547473357431</v>
      </c>
      <c r="AP49" s="38">
        <f>[1]节奏总纲!AP49</f>
        <v>130.34364982238287</v>
      </c>
      <c r="AQ49" s="38">
        <f>[1]节奏总纲!AQ49</f>
        <v>65.171824911191436</v>
      </c>
      <c r="AS49" s="38">
        <v>46</v>
      </c>
      <c r="AT49" s="38">
        <f>[1]节奏总纲!AT49</f>
        <v>44.809124555957169</v>
      </c>
      <c r="AU49" s="38">
        <f>[1]节奏总纲!AU49</f>
        <v>35.847299644765712</v>
      </c>
      <c r="AV49" s="38">
        <f>[1]节奏总纲!AV49</f>
        <v>26.885474733574313</v>
      </c>
      <c r="AW49" s="38">
        <f>[1]节奏总纲!AW49</f>
        <v>17.923649822382856</v>
      </c>
      <c r="AX49" s="38">
        <f>[1]节奏总纲!AX49</f>
        <v>8.9618249111914281</v>
      </c>
      <c r="AY49" s="38"/>
      <c r="AZ49" s="38">
        <v>46</v>
      </c>
      <c r="BA49" s="38">
        <f>[1]节奏总纲!BA49</f>
        <v>32.987931690094548</v>
      </c>
      <c r="BB49" s="38">
        <f>[1]节奏总纲!BB49</f>
        <v>34.360958982105608</v>
      </c>
      <c r="BC49" s="38">
        <f>[1]节奏总纲!BC49</f>
        <v>36.245762114295424</v>
      </c>
      <c r="BD49" s="38">
        <f>[1]节奏总纲!BD49</f>
        <v>38.976971320055128</v>
      </c>
      <c r="BE49" s="38">
        <f>[1]节奏总纲!BE49</f>
        <v>43.629324644063402</v>
      </c>
    </row>
    <row r="50" spans="6:57" x14ac:dyDescent="0.15">
      <c r="F50" s="38">
        <v>48</v>
      </c>
      <c r="G50" s="38">
        <v>26.857618025475972</v>
      </c>
      <c r="I50" s="38">
        <v>48</v>
      </c>
      <c r="J50" s="38">
        <v>437.90148836012787</v>
      </c>
      <c r="K50" s="9">
        <v>1.1299999999999999</v>
      </c>
      <c r="N50" s="54">
        <f>[1]节奏总纲!N50</f>
        <v>57</v>
      </c>
      <c r="O50" s="38">
        <v>47</v>
      </c>
      <c r="P50" s="38">
        <f>[1]节奏总纲!P50</f>
        <v>24.992076683399535</v>
      </c>
      <c r="Q50" s="38">
        <f>[1]节奏总纲!Q50</f>
        <v>21.823081359944474</v>
      </c>
      <c r="R50" s="38">
        <f>[1]节奏总纲!R50</f>
        <v>17.996794419716004</v>
      </c>
      <c r="S50" s="38">
        <f>[1]节奏总纲!S50</f>
        <v>13.335772118261991</v>
      </c>
      <c r="T50" s="38">
        <f>[1]节奏总纲!T50</f>
        <v>7.4426404363163821</v>
      </c>
      <c r="V50" s="38">
        <v>47</v>
      </c>
      <c r="W50" s="38">
        <f>[1]节奏总纲!W50</f>
        <v>1.740611619233178</v>
      </c>
      <c r="X50" s="38">
        <f>[1]节奏总纲!X50</f>
        <v>1.51292662639516</v>
      </c>
      <c r="Y50" s="38">
        <f>[1]节奏总纲!Y50</f>
        <v>1.2394635479713116</v>
      </c>
      <c r="Z50" s="38">
        <f>[1]节奏总纲!Z50</f>
        <v>0.91018918797148984</v>
      </c>
      <c r="AA50" s="38">
        <f>[1]节奏总纲!AA50</f>
        <v>0.48812723562422544</v>
      </c>
      <c r="AC50" s="38">
        <v>47</v>
      </c>
      <c r="AD50" s="38">
        <f>[1]节奏总纲!AD50</f>
        <v>55.845161563010116</v>
      </c>
      <c r="AE50" s="38">
        <f>[1]节奏总纲!AE50</f>
        <v>57.853954212982316</v>
      </c>
      <c r="AF50" s="38">
        <f>[1]节奏总纲!AF50</f>
        <v>60.700083667104536</v>
      </c>
      <c r="AG50" s="38">
        <f>[1]节奏总纲!AG50</f>
        <v>65.021675833900701</v>
      </c>
      <c r="AH50" s="38">
        <f>[1]节奏总纲!AH50</f>
        <v>73.644694753789935</v>
      </c>
      <c r="AL50" s="38">
        <v>47</v>
      </c>
      <c r="AM50" s="38">
        <f>[1]节奏总纲!AM50</f>
        <v>377.76930817680426</v>
      </c>
      <c r="AN50" s="38">
        <f>[1]节奏总纲!AN50</f>
        <v>302.21544654144344</v>
      </c>
      <c r="AO50" s="38">
        <f>[1]节奏总纲!AO50</f>
        <v>226.66158490608254</v>
      </c>
      <c r="AP50" s="38">
        <f>[1]节奏总纲!AP50</f>
        <v>151.10772327072172</v>
      </c>
      <c r="AQ50" s="38">
        <f>[1]节奏总纲!AQ50</f>
        <v>75.55386163536086</v>
      </c>
      <c r="AS50" s="38">
        <v>47</v>
      </c>
      <c r="AT50" s="38">
        <f>[1]节奏总纲!AT50</f>
        <v>51.910183620847079</v>
      </c>
      <c r="AU50" s="38">
        <f>[1]节奏总纲!AU50</f>
        <v>41.528146896677697</v>
      </c>
      <c r="AV50" s="38">
        <f>[1]节奏总纲!AV50</f>
        <v>31.14611017250823</v>
      </c>
      <c r="AW50" s="38">
        <f>[1]节奏总纲!AW50</f>
        <v>20.764073448338848</v>
      </c>
      <c r="AX50" s="38">
        <f>[1]节奏总纲!AX50</f>
        <v>10.382036724169424</v>
      </c>
      <c r="AY50" s="38"/>
      <c r="AZ50" s="38">
        <v>47</v>
      </c>
      <c r="BA50" s="38">
        <f>[1]节奏总纲!BA50</f>
        <v>33.114246829746719</v>
      </c>
      <c r="BB50" s="38">
        <f>[1]节奏总纲!BB50</f>
        <v>34.494092527500278</v>
      </c>
      <c r="BC50" s="38">
        <f>[1]节奏总纲!BC50</f>
        <v>36.386046662021599</v>
      </c>
      <c r="BD50" s="38">
        <f>[1]节奏总纲!BD50</f>
        <v>39.115214427575864</v>
      </c>
      <c r="BE50" s="38">
        <f>[1]节奏总纲!BE50</f>
        <v>43.77911147780199</v>
      </c>
    </row>
    <row r="51" spans="6:57" x14ac:dyDescent="0.15">
      <c r="F51" s="38">
        <v>49</v>
      </c>
      <c r="G51" s="38">
        <v>28.857055729177837</v>
      </c>
      <c r="I51" s="38">
        <v>49</v>
      </c>
      <c r="J51" s="38">
        <v>507.55295278468168</v>
      </c>
      <c r="K51" s="9">
        <v>1.1399999999999999</v>
      </c>
      <c r="N51" s="54">
        <f>[1]节奏总纲!N51</f>
        <v>58</v>
      </c>
      <c r="O51" s="38">
        <v>48</v>
      </c>
      <c r="P51" s="38">
        <f>[1]节奏总纲!P51</f>
        <v>26.857618025475972</v>
      </c>
      <c r="Q51" s="38">
        <f>[1]节奏总纲!Q51</f>
        <v>23.425214441820142</v>
      </c>
      <c r="R51" s="38">
        <f>[1]节奏总纲!R51</f>
        <v>19.329427692935056</v>
      </c>
      <c r="S51" s="38">
        <f>[1]节奏总纲!S51</f>
        <v>14.269452456935383</v>
      </c>
      <c r="T51" s="38">
        <f>[1]节奏总纲!T51</f>
        <v>7.9605979827510778</v>
      </c>
      <c r="V51" s="38">
        <v>48</v>
      </c>
      <c r="W51" s="38">
        <f>[1]节奏总纲!W51</f>
        <v>1.8655413420764368</v>
      </c>
      <c r="X51" s="38">
        <f>[1]节奏总纲!X51</f>
        <v>1.6021330818756674</v>
      </c>
      <c r="Y51" s="38">
        <f>[1]节奏总纲!Y51</f>
        <v>1.3326332732190522</v>
      </c>
      <c r="Z51" s="38">
        <f>[1]节奏总纲!Z51</f>
        <v>0.93368033867339228</v>
      </c>
      <c r="AA51" s="38">
        <f>[1]节奏总纲!AA51</f>
        <v>0.51795754643469571</v>
      </c>
      <c r="AC51" s="38">
        <v>48</v>
      </c>
      <c r="AD51" s="38">
        <f>[1]节奏总纲!AD51</f>
        <v>56.142785979989682</v>
      </c>
      <c r="AE51" s="38">
        <f>[1]节奏总纲!AE51</f>
        <v>58.155157256402767</v>
      </c>
      <c r="AF51" s="38">
        <f>[1]节奏总纲!AF51</f>
        <v>61.006268532239034</v>
      </c>
      <c r="AG51" s="38">
        <f>[1]节奏总纲!AG51</f>
        <v>65.330972386106993</v>
      </c>
      <c r="AH51" s="38">
        <f>[1]节奏总纲!AH51</f>
        <v>73.948464567473962</v>
      </c>
      <c r="AL51" s="38">
        <v>48</v>
      </c>
      <c r="AM51" s="38">
        <f>[1]节奏总纲!AM51</f>
        <v>437.90148836012787</v>
      </c>
      <c r="AN51" s="38">
        <f>[1]节奏总纲!AN51</f>
        <v>350.32119068810232</v>
      </c>
      <c r="AO51" s="38">
        <f>[1]节奏总纲!AO51</f>
        <v>262.74089301607671</v>
      </c>
      <c r="AP51" s="38">
        <f>[1]节奏总纲!AP51</f>
        <v>175.16059534405116</v>
      </c>
      <c r="AQ51" s="38">
        <f>[1]节奏总纲!AQ51</f>
        <v>87.58029767202558</v>
      </c>
      <c r="AS51" s="38">
        <v>48</v>
      </c>
      <c r="AT51" s="38">
        <f>[1]节奏总纲!AT51</f>
        <v>60.132180183323612</v>
      </c>
      <c r="AU51" s="38">
        <f>[1]节奏总纲!AU51</f>
        <v>48.105744146658878</v>
      </c>
      <c r="AV51" s="38">
        <f>[1]节奏总纲!AV51</f>
        <v>36.079308109994173</v>
      </c>
      <c r="AW51" s="38">
        <f>[1]节奏总纲!AW51</f>
        <v>24.052872073329439</v>
      </c>
      <c r="AX51" s="38">
        <f>[1]节奏总纲!AX51</f>
        <v>12.02643603666472</v>
      </c>
      <c r="AY51" s="38"/>
      <c r="AZ51" s="38">
        <v>48</v>
      </c>
      <c r="BA51" s="38">
        <f>[1]节奏总纲!BA51</f>
        <v>33.238809018460984</v>
      </c>
      <c r="BB51" s="38">
        <f>[1]节奏总纲!BB51</f>
        <v>34.627226072894942</v>
      </c>
      <c r="BC51" s="38">
        <f>[1]节奏总纲!BC51</f>
        <v>36.526331209747774</v>
      </c>
      <c r="BD51" s="38">
        <f>[1]节奏总纲!BD51</f>
        <v>39.250296194358178</v>
      </c>
      <c r="BE51" s="38">
        <f>[1]节奏总纲!BE51</f>
        <v>43.928898311540578</v>
      </c>
    </row>
    <row r="52" spans="6:57" x14ac:dyDescent="0.15">
      <c r="F52" s="38">
        <v>50</v>
      </c>
      <c r="G52" s="38">
        <v>31</v>
      </c>
      <c r="I52" s="38">
        <v>50</v>
      </c>
      <c r="J52" s="38">
        <v>588.22499999999991</v>
      </c>
      <c r="K52" s="9">
        <v>1.1499999999999999</v>
      </c>
      <c r="N52" s="54">
        <f>[1]节奏总纲!N52</f>
        <v>59</v>
      </c>
      <c r="O52" s="38">
        <v>49</v>
      </c>
      <c r="P52" s="38">
        <f>[1]节奏总纲!P52</f>
        <v>28.857055729177837</v>
      </c>
      <c r="Q52" s="38">
        <f>[1]节奏总纲!Q52</f>
        <v>25.166238301415991</v>
      </c>
      <c r="R52" s="38">
        <f>[1]节奏总纲!R52</f>
        <v>20.719366013549685</v>
      </c>
      <c r="S52" s="38">
        <f>[1]节奏总纲!S52</f>
        <v>15.268268186307994</v>
      </c>
      <c r="T52" s="38">
        <f>[1]节奏总纲!T52</f>
        <v>8.5474599069824766</v>
      </c>
      <c r="V52" s="38">
        <v>49</v>
      </c>
      <c r="W52" s="38">
        <f>[1]节奏总纲!W52</f>
        <v>1.9994377037018651</v>
      </c>
      <c r="X52" s="38">
        <f>[1]节奏总纲!X52</f>
        <v>1.7410238595958489</v>
      </c>
      <c r="Y52" s="38">
        <f>[1]节奏总纲!Y52</f>
        <v>1.389938320614629</v>
      </c>
      <c r="Z52" s="38">
        <f>[1]节奏总纲!Z52</f>
        <v>0.99881572937261076</v>
      </c>
      <c r="AA52" s="38">
        <f>[1]节奏总纲!AA52</f>
        <v>0.58686192423139882</v>
      </c>
      <c r="AC52" s="38">
        <v>49</v>
      </c>
      <c r="AD52" s="38">
        <f>[1]节奏总纲!AD52</f>
        <v>56.430041330048923</v>
      </c>
      <c r="AE52" s="38">
        <f>[1]节奏总纲!AE52</f>
        <v>58.442483247955479</v>
      </c>
      <c r="AF52" s="38">
        <f>[1]节奏总纲!AF52</f>
        <v>61.289495211956165</v>
      </c>
      <c r="AG52" s="38">
        <f>[1]节奏总纲!AG52</f>
        <v>65.640268938313284</v>
      </c>
      <c r="AH52" s="38">
        <f>[1]节奏总纲!AH52</f>
        <v>74.231558509323534</v>
      </c>
      <c r="AL52" s="38">
        <v>49</v>
      </c>
      <c r="AM52" s="38">
        <f>[1]节奏总纲!AM52</f>
        <v>507.55295278468168</v>
      </c>
      <c r="AN52" s="38">
        <f>[1]节奏总纲!AN52</f>
        <v>406.04236222774534</v>
      </c>
      <c r="AO52" s="38">
        <f>[1]节奏总纲!AO52</f>
        <v>304.53177167080901</v>
      </c>
      <c r="AP52" s="38">
        <f>[1]节奏总纲!AP52</f>
        <v>203.02118111387267</v>
      </c>
      <c r="AQ52" s="38">
        <f>[1]节奏总纲!AQ52</f>
        <v>101.51059055693634</v>
      </c>
      <c r="AS52" s="38">
        <v>49</v>
      </c>
      <c r="AT52" s="38">
        <f>[1]节奏总纲!AT52</f>
        <v>69.651464424553808</v>
      </c>
      <c r="AU52" s="38">
        <f>[1]节奏总纲!AU52</f>
        <v>55.721171539643024</v>
      </c>
      <c r="AV52" s="38">
        <f>[1]节奏总纲!AV52</f>
        <v>41.790878654732296</v>
      </c>
      <c r="AW52" s="38">
        <f>[1]节奏总纲!AW52</f>
        <v>27.860585769821512</v>
      </c>
      <c r="AX52" s="38">
        <f>[1]节奏总纲!AX52</f>
        <v>13.930292884910756</v>
      </c>
      <c r="AY52" s="38"/>
      <c r="AZ52" s="38">
        <v>49</v>
      </c>
      <c r="BA52" s="38">
        <f>[1]节奏总纲!BA52</f>
        <v>33.363371207175248</v>
      </c>
      <c r="BB52" s="38">
        <f>[1]节奏总纲!BB52</f>
        <v>34.760359618289606</v>
      </c>
      <c r="BC52" s="38">
        <f>[1]节奏总纲!BC52</f>
        <v>36.666615757473956</v>
      </c>
      <c r="BD52" s="38">
        <f>[1]节奏总纲!BD52</f>
        <v>39.385377961140485</v>
      </c>
      <c r="BE52" s="38">
        <f>[1]节奏总纲!BE52</f>
        <v>44.067911160744309</v>
      </c>
    </row>
    <row r="53" spans="6:57" x14ac:dyDescent="0.15">
      <c r="F53" s="38">
        <v>51</v>
      </c>
      <c r="G53" s="38">
        <v>33.296750801161366</v>
      </c>
      <c r="K53" s="9"/>
      <c r="N53" s="54">
        <f>[1]节奏总纲!N53</f>
        <v>60</v>
      </c>
      <c r="O53" s="38">
        <v>50</v>
      </c>
      <c r="P53" s="38">
        <f>[1]节奏总纲!P53</f>
        <v>31</v>
      </c>
      <c r="Q53" s="38">
        <f>[1]节奏总纲!Q53</f>
        <v>27.0351</v>
      </c>
      <c r="R53" s="38">
        <f>[1]节奏总纲!R53</f>
        <v>22.205300000000001</v>
      </c>
      <c r="S53" s="38">
        <f>[1]节奏总纲!S53</f>
        <v>16.386599999999998</v>
      </c>
      <c r="T53" s="38">
        <f>[1]节奏总纲!T53</f>
        <v>9.1883999999999997</v>
      </c>
      <c r="V53" s="38">
        <v>50</v>
      </c>
      <c r="W53" s="38">
        <f>[1]节奏总纲!W53</f>
        <v>2.1429442708221629</v>
      </c>
      <c r="X53" s="38">
        <f>[1]节奏总纲!X53</f>
        <v>1.8688616985840092</v>
      </c>
      <c r="Y53" s="38">
        <f>[1]节奏总纲!Y53</f>
        <v>1.4859339864503163</v>
      </c>
      <c r="Z53" s="38">
        <f>[1]节奏总纲!Z53</f>
        <v>1.118331813692004</v>
      </c>
      <c r="AA53" s="38">
        <f>[1]节奏总纲!AA53</f>
        <v>0.64094009301752308</v>
      </c>
      <c r="AC53" s="38">
        <v>50</v>
      </c>
      <c r="AD53" s="38">
        <f>[1]节奏总纲!AD53</f>
        <v>56.717296680108156</v>
      </c>
      <c r="AE53" s="38">
        <f>[1]节奏总纲!AE53</f>
        <v>58.729809239508185</v>
      </c>
      <c r="AF53" s="38">
        <f>[1]节奏总纲!AF53</f>
        <v>61.572721891673297</v>
      </c>
      <c r="AG53" s="38">
        <f>[1]节奏总纲!AG53</f>
        <v>65.949565490519575</v>
      </c>
      <c r="AH53" s="38">
        <f>[1]节奏总纲!AH53</f>
        <v>74.51042804689898</v>
      </c>
      <c r="AL53" s="38">
        <v>50</v>
      </c>
      <c r="AM53" s="38">
        <f>[1]节奏总纲!AM53</f>
        <v>588.22499999999991</v>
      </c>
      <c r="AN53" s="38">
        <f>[1]节奏总纲!AN53</f>
        <v>470.57999999999993</v>
      </c>
      <c r="AO53" s="38">
        <f>[1]节奏总纲!AO53</f>
        <v>352.93499999999995</v>
      </c>
      <c r="AP53" s="38">
        <f>[1]节奏总纲!AP53</f>
        <v>235.28999999999996</v>
      </c>
      <c r="AQ53" s="38">
        <f>[1]节奏总纲!AQ53</f>
        <v>117.64499999999998</v>
      </c>
      <c r="AS53" s="38">
        <v>50</v>
      </c>
      <c r="AT53" s="38">
        <f>[1]节奏总纲!AT53</f>
        <v>80.67204721531823</v>
      </c>
      <c r="AU53" s="38">
        <f>[1]节奏总纲!AU53</f>
        <v>64.537637772254584</v>
      </c>
      <c r="AV53" s="38">
        <f>[1]节奏总纲!AV53</f>
        <v>48.403228329190938</v>
      </c>
      <c r="AW53" s="38">
        <f>[1]节奏总纲!AW53</f>
        <v>32.268818886127292</v>
      </c>
      <c r="AX53" s="38">
        <f>[1]节奏总纲!AX53</f>
        <v>16.134409443063646</v>
      </c>
      <c r="AY53" s="38"/>
      <c r="AZ53" s="38">
        <v>50</v>
      </c>
      <c r="BA53" s="38">
        <f>[1]节奏总纲!BA53</f>
        <v>33.487933395889513</v>
      </c>
      <c r="BB53" s="38">
        <f>[1]节奏总纲!BB53</f>
        <v>34.893493163684269</v>
      </c>
      <c r="BC53" s="38">
        <f>[1]节奏总纲!BC53</f>
        <v>36.806900305200131</v>
      </c>
      <c r="BD53" s="38">
        <f>[1]节奏总纲!BD53</f>
        <v>39.520459727922798</v>
      </c>
      <c r="BE53" s="38">
        <f>[1]节奏总纲!BE53</f>
        <v>44.197188392263818</v>
      </c>
    </row>
    <row r="54" spans="6:57" x14ac:dyDescent="0.15">
      <c r="F54" s="38">
        <v>52</v>
      </c>
      <c r="G54" s="38">
        <v>35.758347359905123</v>
      </c>
      <c r="K54" s="9"/>
      <c r="N54" s="54">
        <f>[1]节奏总纲!N54</f>
        <v>61</v>
      </c>
      <c r="O54" s="38">
        <v>51</v>
      </c>
      <c r="P54" s="38">
        <f>[1]节奏总纲!P54</f>
        <v>33.296750801161366</v>
      </c>
      <c r="Q54" s="38">
        <f>[1]节奏总纲!Q54</f>
        <v>28.928217096048996</v>
      </c>
      <c r="R54" s="38">
        <f>[1]节奏总纲!R54</f>
        <v>23.783869097269566</v>
      </c>
      <c r="S54" s="38">
        <f>[1]节奏总纲!S54</f>
        <v>17.587343773173433</v>
      </c>
      <c r="T54" s="38">
        <f>[1]节奏总纲!T54</f>
        <v>9.8458492119034169</v>
      </c>
      <c r="V54" s="38">
        <v>51</v>
      </c>
      <c r="W54" s="38">
        <f>[1]节奏总纲!W54</f>
        <v>2.296750801161366</v>
      </c>
      <c r="X54" s="38">
        <f>[1]节奏总纲!X54</f>
        <v>1.8931170960489965</v>
      </c>
      <c r="Y54" s="38">
        <f>[1]节奏总纲!Y54</f>
        <v>1.5785690972695647</v>
      </c>
      <c r="Z54" s="38">
        <f>[1]节奏总纲!Z54</f>
        <v>1.2007437731734356</v>
      </c>
      <c r="AA54" s="38">
        <f>[1]节奏总纲!AA54</f>
        <v>0.65744921190341721</v>
      </c>
      <c r="AC54" s="38">
        <v>51</v>
      </c>
      <c r="AD54" s="38">
        <f>[1]节奏总纲!AD54</f>
        <v>57.004247194324648</v>
      </c>
      <c r="AE54" s="38">
        <f>[1]节奏总纲!AE54</f>
        <v>59.016342740868758</v>
      </c>
      <c r="AF54" s="38">
        <f>[1]节奏总纲!AF54</f>
        <v>61.855948571390428</v>
      </c>
      <c r="AG54" s="38">
        <f>[1]节奏总纲!AG54</f>
        <v>66.241691764589476</v>
      </c>
      <c r="AH54" s="38">
        <f>[1]节奏总纲!AH54</f>
        <v>74.789297584474426</v>
      </c>
      <c r="AZ54" s="38">
        <v>51</v>
      </c>
      <c r="BA54" s="38">
        <v>33.612495584603778</v>
      </c>
      <c r="BB54" s="38">
        <v>35.024397713965918</v>
      </c>
      <c r="BC54" s="38">
        <v>36.947184852926306</v>
      </c>
      <c r="BD54" s="38">
        <v>39.655541494705105</v>
      </c>
      <c r="BE54" s="38">
        <v>44.326465623783335</v>
      </c>
    </row>
    <row r="55" spans="6:57" x14ac:dyDescent="0.15">
      <c r="F55" s="38">
        <v>53</v>
      </c>
      <c r="G55" s="38">
        <v>38.396621227037308</v>
      </c>
      <c r="K55" s="9"/>
      <c r="N55" s="54">
        <f>[1]节奏总纲!N55</f>
        <v>62</v>
      </c>
      <c r="O55" s="38">
        <v>52</v>
      </c>
      <c r="P55" s="38">
        <f>[1]节奏总纲!P55</f>
        <v>35.758347359905123</v>
      </c>
      <c r="Q55" s="38">
        <f>[1]节奏总纲!Q55</f>
        <v>31.081155525229534</v>
      </c>
      <c r="R55" s="38">
        <f>[1]节奏总纲!R55</f>
        <v>25.606552544428059</v>
      </c>
      <c r="S55" s="38">
        <f>[1]节奏总纲!S55</f>
        <v>18.930469092333773</v>
      </c>
      <c r="T55" s="38">
        <f>[1]节奏总纲!T55</f>
        <v>10.570167479587953</v>
      </c>
      <c r="V55" s="38">
        <v>52</v>
      </c>
      <c r="W55" s="38">
        <f>[1]节奏总纲!W55</f>
        <v>2.4615965587437572</v>
      </c>
      <c r="X55" s="38">
        <f>[1]节奏总纲!X55</f>
        <v>2.1529384291805371</v>
      </c>
      <c r="Y55" s="38">
        <f>[1]节奏总纲!Y55</f>
        <v>1.822683447158493</v>
      </c>
      <c r="Z55" s="38">
        <f>[1]节奏总纲!Z55</f>
        <v>1.3431253191603396</v>
      </c>
      <c r="AA55" s="38">
        <f>[1]节奏总纲!AA55</f>
        <v>0.72431826768453611</v>
      </c>
      <c r="AC55" s="38">
        <v>52</v>
      </c>
      <c r="AD55" s="38">
        <f>[1]节奏总纲!AD55</f>
        <v>57.27226591292537</v>
      </c>
      <c r="AE55" s="38">
        <f>[1]节奏总纲!AE55</f>
        <v>59.290380144164828</v>
      </c>
      <c r="AF55" s="38">
        <f>[1]节奏总纲!AF55</f>
        <v>62.130298748930763</v>
      </c>
      <c r="AG55" s="38">
        <f>[1]节奏总纲!AG55</f>
        <v>66.530472725664353</v>
      </c>
      <c r="AH55" s="38">
        <f>[1]节奏总纲!AH55</f>
        <v>75.062532510920803</v>
      </c>
      <c r="AZ55" s="38">
        <v>52</v>
      </c>
      <c r="BA55" s="38">
        <v>33.737057773318043</v>
      </c>
      <c r="BB55" s="38">
        <v>35.146386283795508</v>
      </c>
      <c r="BC55" s="38">
        <v>37.075448197698059</v>
      </c>
      <c r="BD55" s="38">
        <v>39.790623261487418</v>
      </c>
      <c r="BE55" s="38">
        <v>44.455742855302844</v>
      </c>
    </row>
    <row r="56" spans="6:57" x14ac:dyDescent="0.15">
      <c r="F56" s="38">
        <v>54</v>
      </c>
      <c r="G56" s="38">
        <v>41.224253144732614</v>
      </c>
      <c r="K56" s="9"/>
      <c r="N56" s="54">
        <f>[1]节奏总纲!N56</f>
        <v>63</v>
      </c>
      <c r="O56" s="38">
        <v>53</v>
      </c>
      <c r="P56" s="38">
        <f>[1]节奏总纲!P56</f>
        <v>38.396621227037308</v>
      </c>
      <c r="Q56" s="38">
        <f>[1]节奏总纲!Q56</f>
        <v>33.42809844025868</v>
      </c>
      <c r="R56" s="38">
        <f>[1]节奏总纲!R56</f>
        <v>27.5802930273809</v>
      </c>
      <c r="S56" s="38">
        <f>[1]节奏总纲!S56</f>
        <v>20.319491953348145</v>
      </c>
      <c r="T56" s="38">
        <f>[1]节奏总纲!T56</f>
        <v>11.338522248344118</v>
      </c>
      <c r="V56" s="38">
        <v>53</v>
      </c>
      <c r="W56" s="38">
        <f>[1]节奏总纲!W56</f>
        <v>2.6382738671321846</v>
      </c>
      <c r="X56" s="38">
        <f>[1]节奏总纲!X56</f>
        <v>2.3469429150291461</v>
      </c>
      <c r="Y56" s="38">
        <f>[1]节奏总纲!Y56</f>
        <v>1.9737404829528415</v>
      </c>
      <c r="Z56" s="38">
        <f>[1]节奏总纲!Z56</f>
        <v>1.3890228610143716</v>
      </c>
      <c r="AA56" s="38">
        <f>[1]节奏总纲!AA56</f>
        <v>0.76835476875616493</v>
      </c>
      <c r="AC56" s="38">
        <v>53</v>
      </c>
      <c r="AD56" s="38">
        <f>[1]节奏总纲!AD56</f>
        <v>57.540284631526099</v>
      </c>
      <c r="AE56" s="38">
        <f>[1]节奏总纲!AE56</f>
        <v>59.564417547460899</v>
      </c>
      <c r="AF56" s="38">
        <f>[1]节奏总纲!AF56</f>
        <v>62.395461425033538</v>
      </c>
      <c r="AG56" s="38">
        <f>[1]节奏总纲!AG56</f>
        <v>66.819253686739231</v>
      </c>
      <c r="AH56" s="38">
        <f>[1]节奏总纲!AH56</f>
        <v>75.318351032805268</v>
      </c>
      <c r="AZ56" s="38">
        <v>53</v>
      </c>
      <c r="BA56" s="38">
        <v>33.861619962032307</v>
      </c>
      <c r="BB56" s="38">
        <v>35.268374853625097</v>
      </c>
      <c r="BC56" s="38">
        <v>37.196452985793947</v>
      </c>
      <c r="BD56" s="38">
        <v>39.925705028269732</v>
      </c>
      <c r="BE56" s="38">
        <v>44.585020086822361</v>
      </c>
    </row>
    <row r="57" spans="6:57" x14ac:dyDescent="0.15">
      <c r="F57" s="38">
        <v>55</v>
      </c>
      <c r="G57" s="38">
        <v>44.254833995939045</v>
      </c>
      <c r="K57" s="9"/>
      <c r="N57" s="54">
        <f>[1]节奏总纲!N57</f>
        <v>64</v>
      </c>
      <c r="O57" s="38">
        <v>54</v>
      </c>
      <c r="P57" s="38">
        <f>[1]节奏总纲!P57</f>
        <v>41.224253144732614</v>
      </c>
      <c r="Q57" s="38">
        <f>[1]节奏总纲!Q57</f>
        <v>35.947548742206841</v>
      </c>
      <c r="R57" s="38">
        <f>[1]节奏总纲!R57</f>
        <v>29.553667079458812</v>
      </c>
      <c r="S57" s="38">
        <f>[1]节奏总纲!S57</f>
        <v>21.762283235104348</v>
      </c>
      <c r="T57" s="38">
        <f>[1]节奏总纲!T57</f>
        <v>12.111685573922442</v>
      </c>
      <c r="V57" s="38">
        <v>54</v>
      </c>
      <c r="W57" s="38">
        <f>[1]节奏总纲!W57</f>
        <v>2.8276319176953066</v>
      </c>
      <c r="X57" s="38">
        <f>[1]节奏总纲!X57</f>
        <v>2.5194503019481616</v>
      </c>
      <c r="Y57" s="38">
        <f>[1]节奏总纲!Y57</f>
        <v>1.9733740520779115</v>
      </c>
      <c r="Z57" s="38">
        <f>[1]节奏总纲!Z57</f>
        <v>1.4427912817562039</v>
      </c>
      <c r="AA57" s="38">
        <f>[1]节奏总纲!AA57</f>
        <v>0.77316332557832368</v>
      </c>
      <c r="AC57" s="38">
        <v>54</v>
      </c>
      <c r="AD57" s="38">
        <f>[1]节奏总纲!AD57</f>
        <v>57.80830335012682</v>
      </c>
      <c r="AE57" s="38">
        <f>[1]节奏总纲!AE57</f>
        <v>59.838454950756969</v>
      </c>
      <c r="AF57" s="38">
        <f>[1]节奏总纲!AF57</f>
        <v>62.660624101136307</v>
      </c>
      <c r="AG57" s="38">
        <f>[1]节奏总纲!AG57</f>
        <v>67.098789255934349</v>
      </c>
      <c r="AH57" s="38">
        <f>[1]节奏总纲!AH57</f>
        <v>75.574169554689718</v>
      </c>
      <c r="AZ57" s="38">
        <v>54</v>
      </c>
      <c r="BA57" s="38">
        <v>33.986182150746572</v>
      </c>
      <c r="BB57" s="38">
        <v>35.390363423454687</v>
      </c>
      <c r="BC57" s="38">
        <v>37.317457773889828</v>
      </c>
      <c r="BD57" s="38">
        <v>40.052446592012309</v>
      </c>
      <c r="BE57" s="38">
        <v>44.71429731834187</v>
      </c>
    </row>
    <row r="58" spans="6:57" x14ac:dyDescent="0.15">
      <c r="F58" s="38">
        <v>56</v>
      </c>
      <c r="G58" s="38">
        <v>47.502930128332721</v>
      </c>
      <c r="K58" s="9"/>
      <c r="N58" s="54">
        <f>[1]节奏总纲!N58</f>
        <v>65</v>
      </c>
      <c r="O58" s="38">
        <v>55</v>
      </c>
      <c r="P58" s="38">
        <f>[1]节奏总纲!P58</f>
        <v>44.254833995939045</v>
      </c>
      <c r="Q58" s="38">
        <f>[1]节奏总纲!Q58</f>
        <v>38.53268396026413</v>
      </c>
      <c r="R58" s="38">
        <f>[1]节奏总纲!R58</f>
        <v>31.642206307096416</v>
      </c>
      <c r="S58" s="38">
        <f>[1]节奏总纲!S58</f>
        <v>23.282468165263531</v>
      </c>
      <c r="T58" s="38">
        <f>[1]节奏总纲!T58</f>
        <v>12.944538943812169</v>
      </c>
      <c r="V58" s="38">
        <v>55</v>
      </c>
      <c r="W58" s="38">
        <f>[1]节奏总纲!W58</f>
        <v>3.0305808512064303</v>
      </c>
      <c r="X58" s="38">
        <f>[1]节奏总纲!X58</f>
        <v>2.5851352180572889</v>
      </c>
      <c r="Y58" s="38">
        <f>[1]节奏总纲!Y58</f>
        <v>2.0885392276376038</v>
      </c>
      <c r="Z58" s="38">
        <f>[1]节奏总纲!Z58</f>
        <v>1.5201849301591821</v>
      </c>
      <c r="AA58" s="38">
        <f>[1]节奏总纲!AA58</f>
        <v>0.8328533698897278</v>
      </c>
      <c r="AC58" s="38">
        <v>55</v>
      </c>
      <c r="AD58" s="38">
        <f>[1]节奏总纲!AD58</f>
        <v>58.071211008105138</v>
      </c>
      <c r="AE58" s="38">
        <f>[1]节奏总纲!AE58</f>
        <v>60.102437883401088</v>
      </c>
      <c r="AF58" s="38">
        <f>[1]节奏总纲!AF58</f>
        <v>62.925786777239075</v>
      </c>
      <c r="AG58" s="38">
        <f>[1]节奏总纲!AG58</f>
        <v>67.36285691246691</v>
      </c>
      <c r="AH58" s="38">
        <f>[1]节奏总纲!AH58</f>
        <v>75.829988076574182</v>
      </c>
      <c r="AZ58" s="38">
        <v>55</v>
      </c>
      <c r="BA58" s="38">
        <v>34.09469189131628</v>
      </c>
      <c r="BB58" s="38">
        <v>35.512351993284277</v>
      </c>
      <c r="BC58" s="38">
        <v>37.438462561985709</v>
      </c>
      <c r="BD58" s="38">
        <v>40.168994574261895</v>
      </c>
      <c r="BE58" s="38">
        <v>44.843574549861387</v>
      </c>
    </row>
    <row r="59" spans="6:57" x14ac:dyDescent="0.15">
      <c r="F59" s="38">
        <v>57</v>
      </c>
      <c r="G59" s="38">
        <v>50.984153366799077</v>
      </c>
      <c r="K59" s="9"/>
      <c r="N59" s="54">
        <f>[1]节奏总纲!N59</f>
        <v>66</v>
      </c>
      <c r="O59" s="38">
        <v>56</v>
      </c>
      <c r="P59" s="38">
        <f>[1]节奏总纲!P59</f>
        <v>47.502930128332721</v>
      </c>
      <c r="Q59" s="38">
        <f>[1]节奏总纲!Q59</f>
        <v>41.275295988508304</v>
      </c>
      <c r="R59" s="38">
        <f>[1]节奏总纲!R59</f>
        <v>33.888590353552566</v>
      </c>
      <c r="S59" s="38">
        <f>[1]节奏总纲!S59</f>
        <v>24.910536559297679</v>
      </c>
      <c r="T59" s="38">
        <f>[1]节奏总纲!T59</f>
        <v>13.837603546383322</v>
      </c>
      <c r="V59" s="38">
        <v>56</v>
      </c>
      <c r="W59" s="38">
        <f>[1]节奏总纲!W59</f>
        <v>3.2480961323936768</v>
      </c>
      <c r="X59" s="38">
        <f>[1]节奏总纲!X59</f>
        <v>2.7426120282441744</v>
      </c>
      <c r="Y59" s="38">
        <f>[1]节奏总纲!Y59</f>
        <v>2.24638404645615</v>
      </c>
      <c r="Z59" s="38">
        <f>[1]节奏总纲!Z59</f>
        <v>1.6280683940341483</v>
      </c>
      <c r="AA59" s="38">
        <f>[1]节奏总纲!AA59</f>
        <v>0.89306460257115283</v>
      </c>
      <c r="AC59" s="38">
        <v>56</v>
      </c>
      <c r="AD59" s="38">
        <f>[1]节奏总纲!AD59</f>
        <v>58.321281314909029</v>
      </c>
      <c r="AE59" s="38">
        <f>[1]节奏总纲!AE59</f>
        <v>60.351982057337977</v>
      </c>
      <c r="AF59" s="38">
        <f>[1]节奏总纲!AF59</f>
        <v>63.17626763611517</v>
      </c>
      <c r="AG59" s="38">
        <f>[1]节奏总纲!AG59</f>
        <v>67.626924568999456</v>
      </c>
      <c r="AH59" s="38">
        <f>[1]节奏总纲!AH59</f>
        <v>76.086647524934079</v>
      </c>
      <c r="AZ59" s="38">
        <v>56</v>
      </c>
      <c r="BA59" s="38">
        <v>34.201198727632011</v>
      </c>
      <c r="BB59" s="38">
        <v>35.634340563113874</v>
      </c>
      <c r="BC59" s="38">
        <v>37.55946735008159</v>
      </c>
      <c r="BD59" s="38">
        <v>40.28554255651148</v>
      </c>
      <c r="BE59" s="38">
        <v>44.972851781380903</v>
      </c>
    </row>
    <row r="60" spans="6:57" x14ac:dyDescent="0.15">
      <c r="F60" s="38">
        <v>58</v>
      </c>
      <c r="G60" s="38">
        <v>54.715236050951923</v>
      </c>
      <c r="K60" s="9"/>
      <c r="N60" s="54">
        <f>[1]节奏总纲!N60</f>
        <v>67</v>
      </c>
      <c r="O60" s="38">
        <v>57</v>
      </c>
      <c r="P60" s="38">
        <f>[1]节奏总纲!P60</f>
        <v>50.984153366799077</v>
      </c>
      <c r="Q60" s="38">
        <f>[1]节奏总纲!Q60</f>
        <v>44.310327691085078</v>
      </c>
      <c r="R60" s="38">
        <f>[1]节奏总纲!R60</f>
        <v>36.316012443170983</v>
      </c>
      <c r="S60" s="38">
        <f>[1]节奏总纲!S60</f>
        <v>26.664712210835919</v>
      </c>
      <c r="T60" s="38">
        <f>[1]节奏总纲!T60</f>
        <v>14.815994968391813</v>
      </c>
      <c r="V60" s="38">
        <v>57</v>
      </c>
      <c r="W60" s="38">
        <f>[1]节奏总纲!W60</f>
        <v>3.481223238466356</v>
      </c>
      <c r="X60" s="38">
        <f>[1]节奏总纲!X60</f>
        <v>3.0350317025767737</v>
      </c>
      <c r="Y60" s="38">
        <f>[1]节奏总纲!Y60</f>
        <v>2.4274220896184175</v>
      </c>
      <c r="Z60" s="38">
        <f>[1]节奏总纲!Z60</f>
        <v>1.7541756515382403</v>
      </c>
      <c r="AA60" s="38">
        <f>[1]节奏总纲!AA60</f>
        <v>0.97839142200849061</v>
      </c>
      <c r="AC60" s="38">
        <v>57</v>
      </c>
      <c r="AD60" s="38">
        <f>[1]节奏总纲!AD60</f>
        <v>58.571351621712921</v>
      </c>
      <c r="AE60" s="38">
        <f>[1]节奏总纲!AE60</f>
        <v>60.60152623127486</v>
      </c>
      <c r="AF60" s="38">
        <f>[1]节奏总纲!AF60</f>
        <v>63.421042351541736</v>
      </c>
      <c r="AG60" s="38">
        <f>[1]节奏总纲!AG60</f>
        <v>67.890992225532017</v>
      </c>
      <c r="AH60" s="38">
        <f>[1]节奏总纲!AH60</f>
        <v>76.344973133357612</v>
      </c>
      <c r="AZ60" s="38">
        <v>57</v>
      </c>
      <c r="BA60" s="38">
        <v>34.307705563947749</v>
      </c>
      <c r="BB60" s="38">
        <v>35.756329132943463</v>
      </c>
      <c r="BC60" s="38">
        <v>37.680472138177478</v>
      </c>
      <c r="BD60" s="38">
        <v>40.402090538761065</v>
      </c>
      <c r="BE60" s="38">
        <v>45.088151688727308</v>
      </c>
    </row>
    <row r="61" spans="6:57" x14ac:dyDescent="0.15">
      <c r="F61" s="38">
        <v>59</v>
      </c>
      <c r="G61" s="38">
        <v>58.714111458355703</v>
      </c>
      <c r="K61" s="9"/>
      <c r="N61" s="54">
        <f>[1]节奏总纲!N61</f>
        <v>68</v>
      </c>
      <c r="O61" s="38">
        <v>58</v>
      </c>
      <c r="P61" s="38">
        <f>[1]节奏总纲!P61</f>
        <v>54.715236050951923</v>
      </c>
      <c r="Q61" s="38">
        <f>[1]节奏总纲!Q61</f>
        <v>47.459995750595695</v>
      </c>
      <c r="R61" s="38">
        <f>[1]节奏总纲!R61</f>
        <v>38.913475879437009</v>
      </c>
      <c r="S61" s="38">
        <f>[1]节奏总纲!S61</f>
        <v>28.572296265807093</v>
      </c>
      <c r="T61" s="38">
        <f>[1]节奏总纲!T61</f>
        <v>15.856475407565867</v>
      </c>
      <c r="V61" s="38">
        <v>58</v>
      </c>
      <c r="W61" s="38">
        <f>[1]节奏总纲!W61</f>
        <v>3.7310826841528453</v>
      </c>
      <c r="X61" s="38">
        <f>[1]节奏总纲!X61</f>
        <v>3.149668059510617</v>
      </c>
      <c r="Y61" s="38">
        <f>[1]节奏总纲!Y61</f>
        <v>2.5974634362660254</v>
      </c>
      <c r="Z61" s="38">
        <f>[1]节奏总纲!Z61</f>
        <v>1.9075840549711742</v>
      </c>
      <c r="AA61" s="38">
        <f>[1]节奏总纲!AA61</f>
        <v>1.0404804391740541</v>
      </c>
      <c r="AC61" s="38">
        <v>58</v>
      </c>
      <c r="AD61" s="38">
        <f>[1]节奏总纲!AD61</f>
        <v>58.821421928516813</v>
      </c>
      <c r="AE61" s="38">
        <f>[1]节奏总纲!AE61</f>
        <v>60.851070405211743</v>
      </c>
      <c r="AF61" s="38">
        <f>[1]节奏总纲!AF61</f>
        <v>63.665817066968295</v>
      </c>
      <c r="AG61" s="38">
        <f>[1]节奏总纲!AG61</f>
        <v>68.142437172458173</v>
      </c>
      <c r="AH61" s="38">
        <f>[1]节奏总纲!AH61</f>
        <v>76.60329874178116</v>
      </c>
      <c r="AZ61" s="38">
        <v>58</v>
      </c>
      <c r="BA61" s="38">
        <v>34.41421240026348</v>
      </c>
      <c r="BB61" s="38">
        <v>35.878317702773053</v>
      </c>
      <c r="BC61" s="38">
        <v>37.801476926273359</v>
      </c>
      <c r="BD61" s="38">
        <v>40.518638521010644</v>
      </c>
      <c r="BE61" s="38">
        <v>45.199736104837825</v>
      </c>
    </row>
    <row r="62" spans="6:57" x14ac:dyDescent="0.15">
      <c r="F62" s="38">
        <v>60</v>
      </c>
      <c r="G62" s="38">
        <v>63</v>
      </c>
      <c r="K62" s="9"/>
      <c r="N62" s="54">
        <f>[1]节奏总纲!N62</f>
        <v>69</v>
      </c>
      <c r="O62" s="38">
        <v>59</v>
      </c>
      <c r="P62" s="38">
        <f>[1]节奏总纲!P62</f>
        <v>58.714111458355703</v>
      </c>
      <c r="Q62" s="38">
        <f>[1]节奏总纲!Q62</f>
        <v>50.940363101269412</v>
      </c>
      <c r="R62" s="38">
        <f>[1]节奏总纲!R62</f>
        <v>41.728119013453394</v>
      </c>
      <c r="S62" s="38">
        <f>[1]节奏总纲!S62</f>
        <v>30.607666303240826</v>
      </c>
      <c r="T62" s="38">
        <f>[1]节奏总纲!T62</f>
        <v>17.003606678339814</v>
      </c>
      <c r="V62" s="38">
        <v>59</v>
      </c>
      <c r="W62" s="38">
        <f>[1]节奏总纲!W62</f>
        <v>3.99887540740378</v>
      </c>
      <c r="X62" s="38">
        <f>[1]节奏总纲!X62</f>
        <v>3.4803673506737169</v>
      </c>
      <c r="Y62" s="38">
        <f>[1]节奏总纲!Y62</f>
        <v>2.8146431340163858</v>
      </c>
      <c r="Z62" s="38">
        <f>[1]节奏总纲!Z62</f>
        <v>2.0353700374337329</v>
      </c>
      <c r="AA62" s="38">
        <f>[1]节奏总纲!AA62</f>
        <v>1.1471312707739472</v>
      </c>
      <c r="AC62" s="38">
        <v>59</v>
      </c>
      <c r="AD62" s="38">
        <f>[1]节奏总纲!AD62</f>
        <v>59.066704614192936</v>
      </c>
      <c r="AE62" s="38">
        <f>[1]节奏总纲!AE62</f>
        <v>61.094954819415335</v>
      </c>
      <c r="AF62" s="38">
        <f>[1]节奏总纲!AF62</f>
        <v>63.91059178239486</v>
      </c>
      <c r="AG62" s="38">
        <f>[1]节奏总纲!AG62</f>
        <v>68.385008299388929</v>
      </c>
      <c r="AH62" s="38">
        <f>[1]节奏总纲!AH62</f>
        <v>76.861624350204693</v>
      </c>
      <c r="AZ62" s="38">
        <v>59</v>
      </c>
      <c r="BA62" s="38">
        <v>34.520719236579211</v>
      </c>
      <c r="BB62" s="38">
        <v>36.000264155774609</v>
      </c>
      <c r="BC62" s="38">
        <v>37.922481714369241</v>
      </c>
      <c r="BD62" s="38">
        <v>40.635186503260229</v>
      </c>
      <c r="BE62" s="38">
        <v>45.31132052094835</v>
      </c>
    </row>
    <row r="63" spans="6:57" x14ac:dyDescent="0.15">
      <c r="F63" s="38">
        <v>61</v>
      </c>
      <c r="G63" s="38">
        <v>67.593501602322732</v>
      </c>
      <c r="N63" s="54">
        <f>[1]节奏总纲!N63</f>
        <v>70</v>
      </c>
      <c r="O63" s="38">
        <v>60</v>
      </c>
      <c r="P63" s="38">
        <f>[1]节奏总纲!P63</f>
        <v>63</v>
      </c>
      <c r="Q63" s="38">
        <f>[1]节奏总纲!Q63</f>
        <v>54.589500000000001</v>
      </c>
      <c r="R63" s="38">
        <f>[1]节奏总纲!R63</f>
        <v>44.717399999999998</v>
      </c>
      <c r="S63" s="38">
        <f>[1]节奏总纲!S63</f>
        <v>32.810400000000001</v>
      </c>
      <c r="T63" s="38">
        <f>[1]节奏总纲!T63</f>
        <v>18.276300000000003</v>
      </c>
      <c r="V63" s="38">
        <v>60</v>
      </c>
      <c r="W63" s="38">
        <f>[1]节奏总纲!W63</f>
        <v>4.2858885416442973</v>
      </c>
      <c r="X63" s="38">
        <f>[1]节奏总纲!X63</f>
        <v>3.649136898730589</v>
      </c>
      <c r="Y63" s="38">
        <f>[1]节奏总纲!Y63</f>
        <v>2.9892809865466035</v>
      </c>
      <c r="Z63" s="38">
        <f>[1]节奏总纲!Z63</f>
        <v>2.2027336967591751</v>
      </c>
      <c r="AA63" s="38">
        <f>[1]节奏总纲!AA63</f>
        <v>1.2726933216601886</v>
      </c>
      <c r="AC63" s="38">
        <v>60</v>
      </c>
      <c r="AD63" s="38">
        <f>[1]节奏总纲!AD63</f>
        <v>59.300028460644697</v>
      </c>
      <c r="AE63" s="38">
        <f>[1]节奏总纲!AE63</f>
        <v>61.330461663183208</v>
      </c>
      <c r="AF63" s="38">
        <f>[1]节奏总纲!AF63</f>
        <v>64.14304723627319</v>
      </c>
      <c r="AG63" s="38">
        <f>[1]节奏总纲!AG63</f>
        <v>68.627579426319684</v>
      </c>
      <c r="AH63" s="38">
        <f>[1]节奏总纲!AH63</f>
        <v>77.112805903056142</v>
      </c>
      <c r="AZ63" s="38">
        <v>60</v>
      </c>
      <c r="BA63" s="38">
        <v>34.627226072894942</v>
      </c>
      <c r="BB63" s="38">
        <v>36.105477566569242</v>
      </c>
      <c r="BC63" s="38">
        <v>38.037513426486328</v>
      </c>
      <c r="BD63" s="38">
        <v>40.751734485509814</v>
      </c>
      <c r="BE63" s="38">
        <v>45.422904937058867</v>
      </c>
    </row>
    <row r="64" spans="6:57" x14ac:dyDescent="0.15">
      <c r="F64" s="38">
        <v>62</v>
      </c>
      <c r="G64" s="38">
        <v>72.516694719810218</v>
      </c>
      <c r="N64" s="54">
        <f>[1]节奏总纲!N64</f>
        <v>71</v>
      </c>
      <c r="O64" s="38">
        <v>61</v>
      </c>
      <c r="P64" s="38">
        <f>[1]节奏总纲!P64</f>
        <v>67.593501602322732</v>
      </c>
      <c r="Q64" s="38">
        <f>[1]节奏总纲!Q64</f>
        <v>58.596806539053574</v>
      </c>
      <c r="R64" s="38">
        <f>[1]节奏总纲!R64</f>
        <v>47.977867437328676</v>
      </c>
      <c r="S64" s="38">
        <f>[1]节奏总纲!S64</f>
        <v>35.229733035130607</v>
      </c>
      <c r="T64" s="38">
        <f>[1]节奏总纲!T64</f>
        <v>19.602115464673592</v>
      </c>
      <c r="V64" s="38">
        <v>61</v>
      </c>
      <c r="W64" s="38">
        <f>[1]节奏总纲!W64</f>
        <v>4.593501602322732</v>
      </c>
      <c r="X64" s="38">
        <f>[1]节奏总纲!X64</f>
        <v>4.0073065390535731</v>
      </c>
      <c r="Y64" s="38">
        <f>[1]节奏总纲!Y64</f>
        <v>3.2604674373286784</v>
      </c>
      <c r="Z64" s="38">
        <f>[1]节奏总纲!Z64</f>
        <v>2.4193330351306059</v>
      </c>
      <c r="AA64" s="38">
        <f>[1]节奏总纲!AA64</f>
        <v>1.3258154646735889</v>
      </c>
      <c r="AC64" s="38">
        <v>61</v>
      </c>
      <c r="AD64" s="38">
        <f>[1]节奏总纲!AD64</f>
        <v>59.533352307096465</v>
      </c>
      <c r="AE64" s="38">
        <f>[1]节奏总纲!AE64</f>
        <v>61.56596850695108</v>
      </c>
      <c r="AF64" s="38">
        <f>[1]节奏总纲!AF64</f>
        <v>64.368413367596901</v>
      </c>
      <c r="AG64" s="38">
        <f>[1]节奏总纲!AG64</f>
        <v>68.870150553250454</v>
      </c>
      <c r="AH64" s="38">
        <f>[1]节奏总纲!AH64</f>
        <v>77.355745991356301</v>
      </c>
      <c r="AZ64" s="38">
        <v>61</v>
      </c>
      <c r="BA64" s="38">
        <v>34.733732909210673</v>
      </c>
      <c r="BB64" s="38">
        <v>36.210690977363875</v>
      </c>
      <c r="BC64" s="38">
        <v>38.14189763688286</v>
      </c>
      <c r="BD64" s="38">
        <v>40.8682824677594</v>
      </c>
      <c r="BE64" s="38">
        <v>45.534489353169384</v>
      </c>
    </row>
    <row r="65" spans="6:57" x14ac:dyDescent="0.15">
      <c r="F65" s="38">
        <v>63</v>
      </c>
      <c r="G65" s="38">
        <v>77.793242454074615</v>
      </c>
      <c r="N65" s="54">
        <f>[1]节奏总纲!N65</f>
        <v>72</v>
      </c>
      <c r="O65" s="38">
        <v>62</v>
      </c>
      <c r="P65" s="38">
        <f>[1]节奏总纲!P65</f>
        <v>72.516694719810218</v>
      </c>
      <c r="Q65" s="38">
        <f>[1]节奏总纲!Q65</f>
        <v>62.842967644187539</v>
      </c>
      <c r="R65" s="38">
        <f>[1]节奏总纲!R65</f>
        <v>51.5086082594812</v>
      </c>
      <c r="S65" s="38">
        <f>[1]节奏总纲!S65</f>
        <v>37.846462974268952</v>
      </c>
      <c r="T65" s="38">
        <f>[1]节奏总纲!T65</f>
        <v>21.124113171880715</v>
      </c>
      <c r="V65" s="38">
        <v>62</v>
      </c>
      <c r="W65" s="38">
        <f>[1]节奏总纲!W65</f>
        <v>4.9231931174874859</v>
      </c>
      <c r="X65" s="38">
        <f>[1]节奏总纲!X65</f>
        <v>4.2461611051339645</v>
      </c>
      <c r="Y65" s="38">
        <f>[1]节奏总纲!Y65</f>
        <v>3.5307408221525236</v>
      </c>
      <c r="Z65" s="38">
        <f>[1]节奏总纲!Z65</f>
        <v>2.6167299391383452</v>
      </c>
      <c r="AA65" s="38">
        <f>[1]节奏总纲!AA65</f>
        <v>1.5219977072071238</v>
      </c>
      <c r="AC65" s="38">
        <v>62</v>
      </c>
      <c r="AD65" s="38">
        <f>[1]节奏总纲!AD65</f>
        <v>59.766676153548232</v>
      </c>
      <c r="AE65" s="38">
        <f>[1]节奏总纲!AE65</f>
        <v>61.801475350718952</v>
      </c>
      <c r="AF65" s="38">
        <f>[1]节奏总纲!AF65</f>
        <v>64.593779498920611</v>
      </c>
      <c r="AG65" s="38">
        <f>[1]节奏总纲!AG65</f>
        <v>69.105843627521551</v>
      </c>
      <c r="AH65" s="38">
        <f>[1]节奏总纲!AH65</f>
        <v>77.59868607965646</v>
      </c>
      <c r="AZ65" s="38">
        <v>62</v>
      </c>
      <c r="BA65" s="38">
        <v>34.840239745526404</v>
      </c>
      <c r="BB65" s="38">
        <v>36.315904388158508</v>
      </c>
      <c r="BC65" s="38">
        <v>38.246281847279398</v>
      </c>
      <c r="BD65" s="38">
        <v>40.984830450008978</v>
      </c>
      <c r="BE65" s="38">
        <v>45.646073769279901</v>
      </c>
    </row>
    <row r="66" spans="6:57" x14ac:dyDescent="0.15">
      <c r="F66" s="38">
        <v>64</v>
      </c>
      <c r="G66" s="38">
        <v>83.4485062894652</v>
      </c>
      <c r="N66" s="54">
        <f>[1]节奏总纲!N66</f>
        <v>73</v>
      </c>
      <c r="O66" s="38">
        <v>63</v>
      </c>
      <c r="P66" s="38">
        <f>[1]节奏总纲!P66</f>
        <v>77.793242454074615</v>
      </c>
      <c r="Q66" s="38">
        <f>[1]节奏总纲!Q66</f>
        <v>67.470079180418907</v>
      </c>
      <c r="R66" s="38">
        <f>[1]节奏总纲!R66</f>
        <v>55.27987808786542</v>
      </c>
      <c r="S66" s="38">
        <f>[1]节奏总纲!S66</f>
        <v>40.678086479235617</v>
      </c>
      <c r="T66" s="38">
        <f>[1]节奏总纲!T66</f>
        <v>22.700068148098975</v>
      </c>
      <c r="V66" s="38">
        <v>63</v>
      </c>
      <c r="W66" s="38">
        <f>[1]节奏总纲!W66</f>
        <v>5.2765477342643976</v>
      </c>
      <c r="X66" s="38">
        <f>[1]节奏总纲!X66</f>
        <v>4.6271115362313679</v>
      </c>
      <c r="Y66" s="38">
        <f>[1]节奏总纲!Y66</f>
        <v>3.7712698283842201</v>
      </c>
      <c r="Z66" s="38">
        <f>[1]节奏总纲!Z66</f>
        <v>2.8316235049666645</v>
      </c>
      <c r="AA66" s="38">
        <f>[1]节奏总纲!AA66</f>
        <v>1.5759549762182594</v>
      </c>
      <c r="AC66" s="38">
        <v>63</v>
      </c>
      <c r="AD66" s="38">
        <f>[1]节奏总纲!AD66</f>
        <v>60</v>
      </c>
      <c r="AE66" s="38">
        <f>[1]节奏总纲!AE66</f>
        <v>62.033937447710706</v>
      </c>
      <c r="AF66" s="38">
        <f>[1]节奏总纲!AF66</f>
        <v>64.819145630244321</v>
      </c>
      <c r="AG66" s="38">
        <f>[1]节奏总纲!AG66</f>
        <v>69.333613546893503</v>
      </c>
      <c r="AH66" s="38">
        <f>[1]节奏总纲!AH66</f>
        <v>77.841626167956619</v>
      </c>
      <c r="AZ66" s="38">
        <v>63</v>
      </c>
      <c r="BA66" s="38">
        <v>34.946746581842135</v>
      </c>
      <c r="BB66" s="38">
        <v>36.421117798953141</v>
      </c>
      <c r="BC66" s="38">
        <v>38.35066605767593</v>
      </c>
      <c r="BD66" s="38">
        <v>41.087476216725996</v>
      </c>
      <c r="BE66" s="38">
        <v>45.757658185390426</v>
      </c>
    </row>
    <row r="67" spans="6:57" x14ac:dyDescent="0.15">
      <c r="F67" s="38">
        <v>65</v>
      </c>
      <c r="G67" s="38">
        <v>89.509667991878061</v>
      </c>
      <c r="N67" s="54">
        <f>[1]节奏总纲!N67</f>
        <v>74</v>
      </c>
      <c r="O67" s="38">
        <v>64</v>
      </c>
      <c r="P67" s="38">
        <f>[1]节奏总纲!P67</f>
        <v>83.4485062894652</v>
      </c>
      <c r="Q67" s="38">
        <f>[1]节奏总纲!Q67</f>
        <v>72.399924056740005</v>
      </c>
      <c r="R67" s="38">
        <f>[1]节奏总纲!R67</f>
        <v>59.365267374325548</v>
      </c>
      <c r="S67" s="38">
        <f>[1]节奏总纲!S67</f>
        <v>43.718672445050821</v>
      </c>
      <c r="T67" s="38">
        <f>[1]节奏总纲!T67</f>
        <v>24.341929284637001</v>
      </c>
      <c r="V67" s="38">
        <v>64</v>
      </c>
      <c r="W67" s="38">
        <f>[1]节奏总纲!W67</f>
        <v>5.6552638353905849</v>
      </c>
      <c r="X67" s="38">
        <f>[1]节奏总纲!X67</f>
        <v>4.9298448763210985</v>
      </c>
      <c r="Y67" s="38">
        <f>[1]节奏总纲!Y67</f>
        <v>4.0853892864601278</v>
      </c>
      <c r="Z67" s="38">
        <f>[1]节奏总纲!Z67</f>
        <v>3.0405859658152039</v>
      </c>
      <c r="AA67" s="38">
        <f>[1]节奏总纲!AA67</f>
        <v>1.6418611365380258</v>
      </c>
      <c r="AC67" s="38">
        <v>64</v>
      </c>
      <c r="AD67" s="38">
        <f>[1]节奏总纲!AD67</f>
        <v>60.217698846451768</v>
      </c>
      <c r="AE67" s="38">
        <f>[1]节奏总纲!AE67</f>
        <v>62.250054995811666</v>
      </c>
      <c r="AF67" s="38">
        <f>[1]节奏总纲!AF67</f>
        <v>65.042129882798193</v>
      </c>
      <c r="AG67" s="38">
        <f>[1]节奏总纲!AG67</f>
        <v>69.56138346626544</v>
      </c>
      <c r="AH67" s="38">
        <f>[1]节奏总纲!AH67</f>
        <v>78.077870469399883</v>
      </c>
      <c r="AZ67" s="38">
        <v>64</v>
      </c>
      <c r="BA67" s="38">
        <v>35.048795427931836</v>
      </c>
      <c r="BB67" s="38">
        <v>36.526331209747774</v>
      </c>
      <c r="BC67" s="38">
        <v>38.455050268072462</v>
      </c>
      <c r="BD67" s="38">
        <v>41.188041754455355</v>
      </c>
      <c r="BE67" s="38">
        <v>45.869242601500943</v>
      </c>
    </row>
    <row r="68" spans="6:57" x14ac:dyDescent="0.15">
      <c r="F68" s="38">
        <v>66</v>
      </c>
      <c r="G68" s="38">
        <v>96.005860256665443</v>
      </c>
      <c r="N68" s="54">
        <f>[1]节奏总纲!N68</f>
        <v>75</v>
      </c>
      <c r="O68" s="38">
        <v>65</v>
      </c>
      <c r="P68" s="38">
        <f>[1]节奏总纲!P68</f>
        <v>89.509667991878061</v>
      </c>
      <c r="Q68" s="38">
        <f>[1]节奏总纲!Q68</f>
        <v>77.64963698295422</v>
      </c>
      <c r="R68" s="38">
        <f>[1]节奏总纲!R68</f>
        <v>63.802491344610679</v>
      </c>
      <c r="S68" s="38">
        <f>[1]节奏总纲!S68</f>
        <v>46.929918928141667</v>
      </c>
      <c r="T68" s="38">
        <f>[1]节奏总纲!T68</f>
        <v>25.993607584841389</v>
      </c>
      <c r="V68" s="38">
        <v>65</v>
      </c>
      <c r="W68" s="38">
        <f>[1]节奏总纲!W68</f>
        <v>6.0611617024128606</v>
      </c>
      <c r="X68" s="38">
        <f>[1]节奏总纲!X68</f>
        <v>5.2497129262142153</v>
      </c>
      <c r="Y68" s="38">
        <f>[1]节奏总纲!Y68</f>
        <v>4.4372239702851317</v>
      </c>
      <c r="Z68" s="38">
        <f>[1]节奏总纲!Z68</f>
        <v>3.2112464830908465</v>
      </c>
      <c r="AA68" s="38">
        <f>[1]节奏总纲!AA68</f>
        <v>1.651678300204388</v>
      </c>
      <c r="AC68" s="38">
        <v>65</v>
      </c>
      <c r="AD68" s="38">
        <f>[1]节奏总纲!AD68</f>
        <v>60.435397692903535</v>
      </c>
      <c r="AE68" s="38">
        <f>[1]节奏总纲!AE68</f>
        <v>62.466172543912634</v>
      </c>
      <c r="AF68" s="38">
        <f>[1]节奏总纲!AF68</f>
        <v>65.255436396961542</v>
      </c>
      <c r="AG68" s="38">
        <f>[1]节奏总纲!AG68</f>
        <v>69.789153385637391</v>
      </c>
      <c r="AH68" s="38">
        <f>[1]节奏总纲!AH68</f>
        <v>78.301575047908599</v>
      </c>
      <c r="AZ68" s="38">
        <v>65</v>
      </c>
      <c r="BA68" s="38">
        <v>35.146386283795508</v>
      </c>
      <c r="BB68" s="38">
        <v>36.631544620542407</v>
      </c>
      <c r="BC68" s="38">
        <v>38.559434478468994</v>
      </c>
      <c r="BD68" s="38">
        <v>41.288607292184714</v>
      </c>
      <c r="BE68" s="38">
        <v>45.98082701761146</v>
      </c>
    </row>
    <row r="69" spans="6:57" x14ac:dyDescent="0.15">
      <c r="F69" s="38">
        <v>67</v>
      </c>
      <c r="G69" s="38">
        <v>102.96830673359811</v>
      </c>
      <c r="N69" s="54">
        <f>[1]节奏总纲!N69</f>
        <v>76</v>
      </c>
      <c r="O69" s="38">
        <v>66</v>
      </c>
      <c r="P69" s="38">
        <f>[1]节奏总纲!P69</f>
        <v>96.005860256665443</v>
      </c>
      <c r="Q69" s="38">
        <f>[1]节奏总纲!Q69</f>
        <v>83.352287874836932</v>
      </c>
      <c r="R69" s="38">
        <f>[1]节奏总纲!R69</f>
        <v>68.490580707105124</v>
      </c>
      <c r="S69" s="38">
        <f>[1]节奏总纲!S69</f>
        <v>50.163061984107692</v>
      </c>
      <c r="T69" s="38">
        <f>[1]节奏总纲!T69</f>
        <v>27.851300060458648</v>
      </c>
      <c r="V69" s="38">
        <v>66</v>
      </c>
      <c r="W69" s="38">
        <f>[1]节奏总纲!W69</f>
        <v>6.496192264787382</v>
      </c>
      <c r="X69" s="38">
        <f>[1]节奏总纲!X69</f>
        <v>5.7026508918827119</v>
      </c>
      <c r="Y69" s="38">
        <f>[1]节奏总纲!Y69</f>
        <v>4.6880893624944449</v>
      </c>
      <c r="Z69" s="38">
        <f>[1]节奏总纲!Z69</f>
        <v>3.2331430559660248</v>
      </c>
      <c r="AA69" s="38">
        <f>[1]节奏总纲!AA69</f>
        <v>1.8576924756172595</v>
      </c>
      <c r="AC69" s="38">
        <v>66</v>
      </c>
      <c r="AD69" s="38">
        <f>[1]节奏总纲!AD69</f>
        <v>60.653096539355303</v>
      </c>
      <c r="AE69" s="38">
        <f>[1]节奏总纲!AE69</f>
        <v>62.682290092013595</v>
      </c>
      <c r="AF69" s="38">
        <f>[1]节奏总纲!AF69</f>
        <v>65.468742911124906</v>
      </c>
      <c r="AG69" s="38">
        <f>[1]节奏总纲!AG69</f>
        <v>70.015851474333999</v>
      </c>
      <c r="AH69" s="38">
        <f>[1]节奏总纲!AH69</f>
        <v>78.525279626417301</v>
      </c>
      <c r="AZ69" s="38">
        <v>66</v>
      </c>
      <c r="BA69" s="38">
        <v>35.243977139659179</v>
      </c>
      <c r="BB69" s="38">
        <v>36.73675803133704</v>
      </c>
      <c r="BC69" s="38">
        <v>38.663818688865533</v>
      </c>
      <c r="BD69" s="38">
        <v>41.389172829914081</v>
      </c>
      <c r="BE69" s="38">
        <v>46.079770001861057</v>
      </c>
    </row>
    <row r="70" spans="6:57" x14ac:dyDescent="0.15">
      <c r="F70" s="38">
        <v>68</v>
      </c>
      <c r="G70" s="38">
        <v>110.43047210190386</v>
      </c>
      <c r="N70" s="54">
        <f>[1]节奏总纲!N70</f>
        <v>77</v>
      </c>
      <c r="O70" s="38">
        <v>67</v>
      </c>
      <c r="P70" s="38">
        <f>[1]节奏总纲!P70</f>
        <v>102.96830673359811</v>
      </c>
      <c r="Q70" s="38">
        <f>[1]节奏总纲!Q70</f>
        <v>89.469161720823394</v>
      </c>
      <c r="R70" s="38">
        <f>[1]节奏总纲!R70</f>
        <v>73.292840732975137</v>
      </c>
      <c r="S70" s="38">
        <f>[1]节奏总纲!S70</f>
        <v>53.625894146857902</v>
      </c>
      <c r="T70" s="38">
        <f>[1]节奏总纲!T70</f>
        <v>29.799027968703292</v>
      </c>
      <c r="V70" s="38">
        <v>67</v>
      </c>
      <c r="W70" s="38">
        <f>[1]节奏总纲!W70</f>
        <v>6.9624464769326693</v>
      </c>
      <c r="X70" s="38">
        <f>[1]节奏总纲!X70</f>
        <v>6.1168738459864613</v>
      </c>
      <c r="Y70" s="38">
        <f>[1]节奏总纲!Y70</f>
        <v>4.8022600258700123</v>
      </c>
      <c r="Z70" s="38">
        <f>[1]节奏总纲!Z70</f>
        <v>3.4628321627502103</v>
      </c>
      <c r="AA70" s="38">
        <f>[1]节奏总纲!AA70</f>
        <v>1.9477279082446444</v>
      </c>
      <c r="AC70" s="38">
        <v>67</v>
      </c>
      <c r="AD70" s="38">
        <f>[1]节奏总纲!AD70</f>
        <v>60.870795385807064</v>
      </c>
      <c r="AE70" s="38">
        <f>[1]节奏总纲!AE70</f>
        <v>62.898407640114556</v>
      </c>
      <c r="AF70" s="38">
        <f>[1]节奏总纲!AF70</f>
        <v>65.682049425288255</v>
      </c>
      <c r="AG70" s="38">
        <f>[1]节奏总纲!AG70</f>
        <v>70.229195678021767</v>
      </c>
      <c r="AH70" s="38">
        <f>[1]节奏总纲!AH70</f>
        <v>78.748984204926018</v>
      </c>
      <c r="AZ70" s="38">
        <v>67</v>
      </c>
      <c r="BA70" s="38">
        <v>35.341567995522851</v>
      </c>
      <c r="BB70" s="38">
        <v>36.841971442131673</v>
      </c>
      <c r="BC70" s="38">
        <v>38.768202899262064</v>
      </c>
      <c r="BD70" s="38">
        <v>41.48973836764344</v>
      </c>
      <c r="BE70" s="38">
        <v>46.176090215954694</v>
      </c>
    </row>
    <row r="71" spans="6:57" x14ac:dyDescent="0.15">
      <c r="F71" s="38">
        <v>69</v>
      </c>
      <c r="G71" s="38">
        <v>118.42822291671132</v>
      </c>
      <c r="N71" s="54">
        <f>[1]节奏总纲!N71</f>
        <v>78</v>
      </c>
      <c r="O71" s="38">
        <v>68</v>
      </c>
      <c r="P71" s="38">
        <f>[1]节奏总纲!P71</f>
        <v>110.43047210190386</v>
      </c>
      <c r="Q71" s="38">
        <f>[1]节奏总纲!Q71</f>
        <v>95.831563690032169</v>
      </c>
      <c r="R71" s="38">
        <f>[1]节奏总纲!R71</f>
        <v>78.251032531409081</v>
      </c>
      <c r="S71" s="38">
        <f>[1]节奏总纲!S71</f>
        <v>57.412802445779818</v>
      </c>
      <c r="T71" s="38">
        <f>[1]节奏总纲!T71</f>
        <v>31.859191201399263</v>
      </c>
      <c r="V71" s="38">
        <v>68</v>
      </c>
      <c r="W71" s="38">
        <f>[1]节奏总纲!W71</f>
        <v>7.4621653683057474</v>
      </c>
      <c r="X71" s="38">
        <f>[1]节奏总纲!X71</f>
        <v>6.3624019692087757</v>
      </c>
      <c r="Y71" s="38">
        <f>[1]节奏总纲!Y71</f>
        <v>4.9581917984339441</v>
      </c>
      <c r="Z71" s="38">
        <f>[1]节奏总纲!Z71</f>
        <v>3.7869082989219152</v>
      </c>
      <c r="AA71" s="38">
        <f>[1]节奏总纲!AA71</f>
        <v>2.0601632326959702</v>
      </c>
      <c r="AC71" s="38">
        <v>68</v>
      </c>
      <c r="AD71" s="38">
        <f>[1]节奏总纲!AD71</f>
        <v>61.082568038258209</v>
      </c>
      <c r="AE71" s="38">
        <f>[1]节奏总纲!AE71</f>
        <v>63.107492392331935</v>
      </c>
      <c r="AF71" s="38">
        <f>[1]节奏总纲!AF71</f>
        <v>65.895355939451605</v>
      </c>
      <c r="AG71" s="38">
        <f>[1]节奏总纲!AG71</f>
        <v>70.442539881709536</v>
      </c>
      <c r="AH71" s="38">
        <f>[1]节奏总纲!AH71</f>
        <v>78.972688783434734</v>
      </c>
      <c r="AZ71" s="38">
        <v>68</v>
      </c>
      <c r="BA71" s="38">
        <v>35.439158851386523</v>
      </c>
      <c r="BB71" s="38">
        <v>36.947184852926306</v>
      </c>
      <c r="BC71" s="38">
        <v>38.872587109658596</v>
      </c>
      <c r="BD71" s="38">
        <v>41.590303905372799</v>
      </c>
      <c r="BE71" s="38">
        <v>46.272410430048332</v>
      </c>
    </row>
    <row r="72" spans="6:57" x14ac:dyDescent="0.15">
      <c r="F72" s="38">
        <v>70</v>
      </c>
      <c r="G72" s="38">
        <v>127</v>
      </c>
      <c r="N72" s="54">
        <f>[1]节奏总纲!N72</f>
        <v>79</v>
      </c>
      <c r="O72" s="38">
        <v>69</v>
      </c>
      <c r="P72" s="38">
        <f>[1]节奏总纲!P72</f>
        <v>118.42822291671132</v>
      </c>
      <c r="Q72" s="38">
        <f>[1]节奏总纲!Q72</f>
        <v>102.51146975670532</v>
      </c>
      <c r="R72" s="38">
        <f>[1]节奏总纲!R72</f>
        <v>83.894553114198303</v>
      </c>
      <c r="S72" s="38">
        <f>[1]节奏总纲!S72</f>
        <v>61.535304627523196</v>
      </c>
      <c r="T72" s="38">
        <f>[1]节奏总纲!T72</f>
        <v>34.059956910846175</v>
      </c>
      <c r="V72" s="38">
        <v>69</v>
      </c>
      <c r="W72" s="38">
        <f>[1]节奏总纲!W72</f>
        <v>7.9977508148074605</v>
      </c>
      <c r="X72" s="38">
        <f>[1]节奏总纲!X72</f>
        <v>6.6799060666731549</v>
      </c>
      <c r="Y72" s="38">
        <f>[1]节奏总纲!Y72</f>
        <v>5.6435205827892219</v>
      </c>
      <c r="Z72" s="38">
        <f>[1]节奏总纲!Z72</f>
        <v>4.1225021817433785</v>
      </c>
      <c r="AA72" s="38">
        <f>[1]节奏总纲!AA72</f>
        <v>2.2007657094469124</v>
      </c>
      <c r="AC72" s="38">
        <v>69</v>
      </c>
      <c r="AD72" s="38">
        <f>[1]节奏总纲!AD72</f>
        <v>61.285688244217212</v>
      </c>
      <c r="AE72" s="38">
        <f>[1]节奏总纲!AE72</f>
        <v>63.310338531528565</v>
      </c>
      <c r="AF72" s="38">
        <f>[1]节奏总纲!AF72</f>
        <v>66.106079073217742</v>
      </c>
      <c r="AG72" s="38">
        <f>[1]节奏总纲!AG72</f>
        <v>70.655884085397304</v>
      </c>
      <c r="AH72" s="38">
        <f>[1]节奏总纲!AH72</f>
        <v>79.188599387584361</v>
      </c>
      <c r="AZ72" s="38">
        <v>69</v>
      </c>
      <c r="BA72" s="38">
        <v>35.536749707250202</v>
      </c>
      <c r="BB72" s="38">
        <v>37.045197000674086</v>
      </c>
      <c r="BC72" s="38">
        <v>38.976971320055128</v>
      </c>
      <c r="BD72" s="38">
        <v>41.690869443102159</v>
      </c>
      <c r="BE72" s="38">
        <v>46.368730644141969</v>
      </c>
    </row>
    <row r="73" spans="6:57" x14ac:dyDescent="0.15">
      <c r="F73" s="38">
        <v>71</v>
      </c>
      <c r="G73" s="38">
        <v>136.18700320464549</v>
      </c>
      <c r="N73" s="54">
        <f>[1]节奏总纲!N73</f>
        <v>80</v>
      </c>
      <c r="O73" s="38">
        <v>70</v>
      </c>
      <c r="P73" s="38">
        <f>[1]节奏总纲!P73</f>
        <v>127</v>
      </c>
      <c r="Q73" s="38">
        <f>[1]节奏总纲!Q73</f>
        <v>109.9693</v>
      </c>
      <c r="R73" s="38">
        <f>[1]节奏总纲!R73</f>
        <v>90.106499999999997</v>
      </c>
      <c r="S73" s="38">
        <f>[1]节奏总纲!S73</f>
        <v>65.925700000000006</v>
      </c>
      <c r="T73" s="38">
        <f>[1]节奏总纲!T73</f>
        <v>36.4998</v>
      </c>
      <c r="V73" s="38">
        <v>70</v>
      </c>
      <c r="W73" s="38">
        <f>[1]节奏总纲!W73</f>
        <v>8.5717770832886799</v>
      </c>
      <c r="X73" s="38">
        <f>[1]节奏总纲!X73</f>
        <v>7.4578302432946799</v>
      </c>
      <c r="Y73" s="38">
        <f>[1]节奏总纲!Y73</f>
        <v>6.2119468858016944</v>
      </c>
      <c r="Z73" s="38">
        <f>[1]节奏总纲!Z73</f>
        <v>4.3903953724768101</v>
      </c>
      <c r="AA73" s="38">
        <f>[1]节奏总纲!AA73</f>
        <v>2.4398430891538254</v>
      </c>
      <c r="AC73" s="38">
        <v>70</v>
      </c>
      <c r="AD73" s="38">
        <f>[1]节奏总纲!AD73</f>
        <v>61.488808450176215</v>
      </c>
      <c r="AE73" s="38">
        <f>[1]节奏总纲!AE73</f>
        <v>63.513184670725188</v>
      </c>
      <c r="AF73" s="38">
        <f>[1]节奏总纲!AF73</f>
        <v>66.314314361313961</v>
      </c>
      <c r="AG73" s="38">
        <f>[1]节奏总纲!AG73</f>
        <v>70.869228289085072</v>
      </c>
      <c r="AH73" s="38">
        <f>[1]节奏总纲!AH73</f>
        <v>79.403426131671111</v>
      </c>
      <c r="AZ73" s="38">
        <v>70</v>
      </c>
      <c r="BA73" s="38">
        <v>35.634340563113874</v>
      </c>
      <c r="BB73" s="38">
        <v>37.135950591746003</v>
      </c>
      <c r="BC73" s="38">
        <v>39.070187171981765</v>
      </c>
      <c r="BD73" s="38">
        <v>41.791434980831518</v>
      </c>
      <c r="BE73" s="38">
        <v>46.465050858235607</v>
      </c>
    </row>
    <row r="74" spans="6:57" x14ac:dyDescent="0.15">
      <c r="F74" s="38">
        <v>72</v>
      </c>
      <c r="G74" s="38">
        <v>146.03338943962044</v>
      </c>
      <c r="N74" s="54">
        <f>[1]节奏总纲!N74</f>
        <v>81</v>
      </c>
      <c r="O74" s="38">
        <v>71</v>
      </c>
      <c r="P74" s="38">
        <f>[1]节奏总纲!P74</f>
        <v>136.18700320464549</v>
      </c>
      <c r="Q74" s="38">
        <f>[1]节奏总纲!Q74</f>
        <v>118.03327567746625</v>
      </c>
      <c r="R74" s="38">
        <f>[1]节奏总纲!R74</f>
        <v>96.583822672734584</v>
      </c>
      <c r="S74" s="38">
        <f>[1]节奏总纲!S74</f>
        <v>70.612961161608681</v>
      </c>
      <c r="T74" s="38">
        <f>[1]节奏总纲!T74</f>
        <v>39.126526020694648</v>
      </c>
      <c r="V74" s="38">
        <v>71</v>
      </c>
      <c r="W74" s="38">
        <f>[1]节奏总纲!W74</f>
        <v>9.1870032046454924</v>
      </c>
      <c r="X74" s="38">
        <f>[1]节奏总纲!X74</f>
        <v>8.0639756774662459</v>
      </c>
      <c r="Y74" s="38">
        <f>[1]节奏总纲!Y74</f>
        <v>6.4773226727345872</v>
      </c>
      <c r="Z74" s="38">
        <f>[1]节奏总纲!Z74</f>
        <v>4.6872611616086743</v>
      </c>
      <c r="AA74" s="38">
        <f>[1]节奏总纲!AA74</f>
        <v>2.6267260206946474</v>
      </c>
      <c r="AC74" s="38">
        <v>71</v>
      </c>
      <c r="AD74" s="38">
        <f>[1]节奏总纲!AD74</f>
        <v>61.691928656135218</v>
      </c>
      <c r="AE74" s="38">
        <f>[1]节奏总纲!AE74</f>
        <v>63.716030809921811</v>
      </c>
      <c r="AF74" s="38">
        <f>[1]节奏总纲!AF74</f>
        <v>66.52254964941018</v>
      </c>
      <c r="AG74" s="38">
        <f>[1]节奏总纲!AG74</f>
        <v>71.07781362467729</v>
      </c>
      <c r="AH74" s="38">
        <f>[1]节奏总纲!AH74</f>
        <v>79.618252875757847</v>
      </c>
      <c r="AZ74" s="38">
        <v>71</v>
      </c>
      <c r="BA74" s="38">
        <v>35.731931418977545</v>
      </c>
      <c r="BB74" s="38">
        <v>37.226704182817912</v>
      </c>
      <c r="BC74" s="38">
        <v>39.160241683169971</v>
      </c>
      <c r="BD74" s="38">
        <v>41.892000518560877</v>
      </c>
      <c r="BE74" s="38">
        <v>46.561371072329244</v>
      </c>
    </row>
    <row r="75" spans="6:57" x14ac:dyDescent="0.15">
      <c r="F75" s="38">
        <v>73</v>
      </c>
      <c r="G75" s="38">
        <v>156.58648490814926</v>
      </c>
      <c r="N75" s="54">
        <f>[1]节奏总纲!N75</f>
        <v>82</v>
      </c>
      <c r="O75" s="38">
        <v>72</v>
      </c>
      <c r="P75" s="38">
        <f>[1]节奏总纲!P75</f>
        <v>146.03338943962044</v>
      </c>
      <c r="Q75" s="38">
        <f>[1]节奏总纲!Q75</f>
        <v>126.581741966263</v>
      </c>
      <c r="R75" s="38">
        <f>[1]节奏总纲!R75</f>
        <v>103.31862302853146</v>
      </c>
      <c r="S75" s="38">
        <f>[1]节奏总纲!S75</f>
        <v>75.586882373947532</v>
      </c>
      <c r="T75" s="38">
        <f>[1]节奏总纲!T75</f>
        <v>41.896979430227098</v>
      </c>
      <c r="V75" s="38">
        <v>72</v>
      </c>
      <c r="W75" s="38">
        <f>[1]节奏总纲!W75</f>
        <v>9.8463862349749434</v>
      </c>
      <c r="X75" s="38">
        <f>[1]节奏总纲!X75</f>
        <v>8.548466288796746</v>
      </c>
      <c r="Y75" s="38">
        <f>[1]节奏总纲!Y75</f>
        <v>6.7348003557968781</v>
      </c>
      <c r="Z75" s="38">
        <f>[1]节奏总纲!Z75</f>
        <v>4.9739212123388512</v>
      </c>
      <c r="AA75" s="38">
        <f>[1]节奏总纲!AA75</f>
        <v>2.7704534095324505</v>
      </c>
      <c r="AC75" s="38">
        <v>72</v>
      </c>
      <c r="AD75" s="38">
        <f>[1]节奏总纲!AD75</f>
        <v>61.895048862094221</v>
      </c>
      <c r="AE75" s="38">
        <f>[1]节奏总纲!AE75</f>
        <v>63.918876949118435</v>
      </c>
      <c r="AF75" s="38">
        <f>[1]节奏总纲!AF75</f>
        <v>66.7307849375064</v>
      </c>
      <c r="AG75" s="38">
        <f>[1]节奏总纲!AG75</f>
        <v>71.278862245535876</v>
      </c>
      <c r="AH75" s="38">
        <f>[1]节奏总纲!AH75</f>
        <v>79.833079619844597</v>
      </c>
      <c r="AZ75" s="38">
        <v>72</v>
      </c>
      <c r="BA75" s="38">
        <v>35.829522274841217</v>
      </c>
      <c r="BB75" s="38">
        <v>37.317457773889828</v>
      </c>
      <c r="BC75" s="38">
        <v>39.250296194358178</v>
      </c>
      <c r="BD75" s="38">
        <v>41.992566056290244</v>
      </c>
      <c r="BE75" s="38">
        <v>46.657691286422882</v>
      </c>
    </row>
    <row r="76" spans="6:57" x14ac:dyDescent="0.15">
      <c r="F76" s="38">
        <v>74</v>
      </c>
      <c r="G76" s="38">
        <v>167.89701257893043</v>
      </c>
      <c r="N76" s="54">
        <f>[1]节奏总纲!N76</f>
        <v>83</v>
      </c>
      <c r="O76" s="38">
        <v>73</v>
      </c>
      <c r="P76" s="38">
        <f>[1]节奏总纲!P76</f>
        <v>156.58648490814926</v>
      </c>
      <c r="Q76" s="38">
        <f>[1]节奏总纲!Q76</f>
        <v>135.41599214856748</v>
      </c>
      <c r="R76" s="38">
        <f>[1]节奏总纲!R76</f>
        <v>110.58137564213501</v>
      </c>
      <c r="S76" s="38">
        <f>[1]节奏总纲!S76</f>
        <v>80.955212697513176</v>
      </c>
      <c r="T76" s="38">
        <f>[1]节奏总纲!T76</f>
        <v>44.877686574675579</v>
      </c>
      <c r="V76" s="38">
        <v>73</v>
      </c>
      <c r="W76" s="38">
        <f>[1]节奏总纲!W76</f>
        <v>10.553095468528824</v>
      </c>
      <c r="X76" s="38">
        <f>[1]节奏总纲!X76</f>
        <v>8.834250182304487</v>
      </c>
      <c r="Y76" s="38">
        <f>[1]节奏总纲!Y76</f>
        <v>7.2627526136035527</v>
      </c>
      <c r="Z76" s="38">
        <f>[1]节奏总纲!Z76</f>
        <v>5.3683303235656439</v>
      </c>
      <c r="AA76" s="38">
        <f>[1]节奏总纲!AA76</f>
        <v>2.9807071444484805</v>
      </c>
      <c r="AC76" s="38">
        <v>73</v>
      </c>
      <c r="AD76" s="38">
        <f>[1]节奏总纲!AD76</f>
        <v>62.091594979242075</v>
      </c>
      <c r="AE76" s="38">
        <f>[1]节奏总纲!AE76</f>
        <v>64.114306430026588</v>
      </c>
      <c r="AF76" s="38">
        <f>[1]节奏总纲!AF76</f>
        <v>66.939020225602619</v>
      </c>
      <c r="AG76" s="38">
        <f>[1]节奏总纲!AG76</f>
        <v>71.479910866394462</v>
      </c>
      <c r="AH76" s="38">
        <f>[1]节奏总纲!AH76</f>
        <v>80.043898354812981</v>
      </c>
      <c r="AZ76" s="38">
        <v>73</v>
      </c>
      <c r="BA76" s="38">
        <v>35.927113130704889</v>
      </c>
      <c r="BB76" s="38">
        <v>37.408211364961737</v>
      </c>
      <c r="BC76" s="38">
        <v>39.340350705546385</v>
      </c>
      <c r="BD76" s="38">
        <v>42.080366850119908</v>
      </c>
      <c r="BE76" s="38">
        <v>46.754011500516519</v>
      </c>
    </row>
    <row r="77" spans="6:57" x14ac:dyDescent="0.15">
      <c r="F77" s="38">
        <v>75</v>
      </c>
      <c r="G77" s="38">
        <v>180.01933598375612</v>
      </c>
      <c r="N77" s="54">
        <f>[1]节奏总纲!N77</f>
        <v>84</v>
      </c>
      <c r="O77" s="38">
        <v>74</v>
      </c>
      <c r="P77" s="38">
        <f>[1]节奏总纲!P77</f>
        <v>167.89701257893043</v>
      </c>
      <c r="Q77" s="38">
        <f>[1]节奏总纲!Q77</f>
        <v>145.16375707574326</v>
      </c>
      <c r="R77" s="38">
        <f>[1]节奏总纲!R77</f>
        <v>118.70318789330381</v>
      </c>
      <c r="S77" s="38">
        <f>[1]节奏总纲!S77</f>
        <v>86.869914308338593</v>
      </c>
      <c r="T77" s="38">
        <f>[1]节奏总纲!T77</f>
        <v>48.169652908895138</v>
      </c>
      <c r="V77" s="38">
        <v>74</v>
      </c>
      <c r="W77" s="38">
        <f>[1]节奏总纲!W77</f>
        <v>11.31052767078117</v>
      </c>
      <c r="X77" s="38">
        <f>[1]节奏总纲!X77</f>
        <v>9.7477649271757798</v>
      </c>
      <c r="Y77" s="38">
        <f>[1]节奏总纲!Y77</f>
        <v>8.1218122511687909</v>
      </c>
      <c r="Z77" s="38">
        <f>[1]节奏总纲!Z77</f>
        <v>5.9147016108254178</v>
      </c>
      <c r="AA77" s="38">
        <f>[1]节奏总纲!AA77</f>
        <v>3.2919663342195591</v>
      </c>
      <c r="AC77" s="38">
        <v>74</v>
      </c>
      <c r="AD77" s="38">
        <f>[1]节奏总纲!AD77</f>
        <v>62.281112832649576</v>
      </c>
      <c r="AE77" s="38">
        <f>[1]节奏总纲!AE77</f>
        <v>64.304793036447776</v>
      </c>
      <c r="AF77" s="38">
        <f>[1]节奏总纲!AF77</f>
        <v>67.14262442756818</v>
      </c>
      <c r="AG77" s="38">
        <f>[1]节奏总纲!AG77</f>
        <v>71.680959487253048</v>
      </c>
      <c r="AH77" s="38">
        <f>[1]节奏总纲!AH77</f>
        <v>80.24075196383977</v>
      </c>
      <c r="AZ77" s="38">
        <v>74</v>
      </c>
      <c r="BA77" s="38">
        <v>36.021306837933537</v>
      </c>
      <c r="BB77" s="38">
        <v>37.498964956033646</v>
      </c>
      <c r="BC77" s="38">
        <v>39.430405216734592</v>
      </c>
      <c r="BD77" s="38">
        <v>42.167148737437564</v>
      </c>
      <c r="BE77" s="38">
        <v>46.850331714610157</v>
      </c>
    </row>
    <row r="78" spans="6:57" x14ac:dyDescent="0.15">
      <c r="F78" s="38">
        <v>76</v>
      </c>
      <c r="G78" s="38">
        <v>193.01172051333091</v>
      </c>
      <c r="N78" s="54">
        <f>[1]节奏总纲!N78</f>
        <v>85</v>
      </c>
      <c r="O78" s="38">
        <v>75</v>
      </c>
      <c r="P78" s="38">
        <f>[1]节奏总纲!P78</f>
        <v>180.01933598375612</v>
      </c>
      <c r="Q78" s="38">
        <f>[1]节奏总纲!Q78</f>
        <v>155.75272949314578</v>
      </c>
      <c r="R78" s="38">
        <f>[1]节奏总纲!R78</f>
        <v>127.38168214210583</v>
      </c>
      <c r="S78" s="38">
        <f>[1]节奏总纲!S78</f>
        <v>93.214012172388934</v>
      </c>
      <c r="T78" s="38">
        <f>[1]节奏总纲!T78</f>
        <v>51.755559095329879</v>
      </c>
      <c r="V78" s="38">
        <v>75</v>
      </c>
      <c r="W78" s="38">
        <f>[1]节奏总纲!W78</f>
        <v>12.122323404825693</v>
      </c>
      <c r="X78" s="38">
        <f>[1]节奏总纲!X78</f>
        <v>10.588972417402516</v>
      </c>
      <c r="Y78" s="38">
        <f>[1]节奏总纲!Y78</f>
        <v>8.6784942488020249</v>
      </c>
      <c r="Z78" s="38">
        <f>[1]节奏总纲!Z78</f>
        <v>6.3440978640503403</v>
      </c>
      <c r="AA78" s="38">
        <f>[1]节奏总纲!AA78</f>
        <v>3.585906186434741</v>
      </c>
      <c r="AC78" s="38">
        <v>75</v>
      </c>
      <c r="AD78" s="38">
        <f>[1]节奏总纲!AD78</f>
        <v>62.470630686057078</v>
      </c>
      <c r="AE78" s="38">
        <f>[1]节奏总纲!AE78</f>
        <v>64.495279642868965</v>
      </c>
      <c r="AF78" s="38">
        <f>[1]节奏总纲!AF78</f>
        <v>67.344310856946692</v>
      </c>
      <c r="AG78" s="38">
        <f>[1]节奏总纲!AG78</f>
        <v>71.882008108111634</v>
      </c>
      <c r="AH78" s="38">
        <f>[1]节奏总纲!AH78</f>
        <v>80.437605572866573</v>
      </c>
      <c r="AZ78" s="38">
        <v>75</v>
      </c>
      <c r="BA78" s="38">
        <v>36.105477566569242</v>
      </c>
      <c r="BB78" s="38">
        <v>37.589718547105562</v>
      </c>
      <c r="BC78" s="38">
        <v>39.520459727922798</v>
      </c>
      <c r="BD78" s="38">
        <v>42.253930624755228</v>
      </c>
      <c r="BE78" s="38">
        <v>46.946651928703787</v>
      </c>
    </row>
    <row r="79" spans="6:57" x14ac:dyDescent="0.15">
      <c r="F79" s="38">
        <v>77</v>
      </c>
      <c r="G79" s="38">
        <v>206.93661346719625</v>
      </c>
      <c r="N79" s="54">
        <f>[1]节奏总纲!N79</f>
        <v>86</v>
      </c>
      <c r="O79" s="38">
        <v>76</v>
      </c>
      <c r="P79" s="38">
        <f>[1]节奏总纲!P79</f>
        <v>193.01172051333091</v>
      </c>
      <c r="Q79" s="38">
        <f>[1]节奏总纲!Q79</f>
        <v>166.97443941608256</v>
      </c>
      <c r="R79" s="38">
        <f>[1]节奏总纲!R79</f>
        <v>136.51718991907896</v>
      </c>
      <c r="S79" s="38">
        <f>[1]节奏总纲!S79</f>
        <v>100.0379747420594</v>
      </c>
      <c r="T79" s="38">
        <f>[1]节奏总纲!T79</f>
        <v>55.664580196044632</v>
      </c>
      <c r="V79" s="38">
        <v>76</v>
      </c>
      <c r="W79" s="38">
        <f>[1]节奏总纲!W79</f>
        <v>12.992384529574792</v>
      </c>
      <c r="X79" s="38">
        <f>[1]节奏总纲!X79</f>
        <v>11.221709922936782</v>
      </c>
      <c r="Y79" s="38">
        <f>[1]节奏总纲!Y79</f>
        <v>9.1355077769731281</v>
      </c>
      <c r="Z79" s="38">
        <f>[1]节奏总纲!Z79</f>
        <v>6.8239625696704707</v>
      </c>
      <c r="AA79" s="38">
        <f>[1]节奏总纲!AA79</f>
        <v>3.9090211007147531</v>
      </c>
      <c r="AC79" s="38">
        <v>76</v>
      </c>
      <c r="AD79" s="38">
        <f>[1]节奏总纲!AD79</f>
        <v>62.660148539464579</v>
      </c>
      <c r="AE79" s="38">
        <f>[1]节奏总纲!AE79</f>
        <v>64.685766249290154</v>
      </c>
      <c r="AF79" s="38">
        <f>[1]节奏总纲!AF79</f>
        <v>67.545997286325218</v>
      </c>
      <c r="AG79" s="38">
        <f>[1]节奏总纲!AG79</f>
        <v>72.076954583856178</v>
      </c>
      <c r="AH79" s="38">
        <f>[1]节奏总纲!AH79</f>
        <v>80.634459181893376</v>
      </c>
      <c r="AZ79" s="38">
        <v>76</v>
      </c>
      <c r="BA79" s="38">
        <v>36.189648295204947</v>
      </c>
      <c r="BB79" s="38">
        <v>37.680472138177471</v>
      </c>
      <c r="BC79" s="38">
        <v>39.610514239111005</v>
      </c>
      <c r="BD79" s="38">
        <v>42.340712512072891</v>
      </c>
      <c r="BE79" s="38">
        <v>47.037096473408994</v>
      </c>
    </row>
    <row r="80" spans="6:57" x14ac:dyDescent="0.15">
      <c r="F80" s="38">
        <v>78</v>
      </c>
      <c r="G80" s="38">
        <v>221.86094420380775</v>
      </c>
      <c r="N80" s="54">
        <f>[1]节奏总纲!N80</f>
        <v>87</v>
      </c>
      <c r="O80" s="38">
        <v>77</v>
      </c>
      <c r="P80" s="38">
        <f>[1]节奏总纲!P80</f>
        <v>206.93661346719625</v>
      </c>
      <c r="Q80" s="38">
        <f>[1]节奏总纲!Q80</f>
        <v>179.12433261720508</v>
      </c>
      <c r="R80" s="38">
        <f>[1]节奏总纲!R80</f>
        <v>146.53181599612165</v>
      </c>
      <c r="S80" s="38">
        <f>[1]节奏总纲!S80</f>
        <v>107.42079605082158</v>
      </c>
      <c r="T80" s="38">
        <f>[1]节奏总纲!T80</f>
        <v>59.535663694512365</v>
      </c>
      <c r="V80" s="38">
        <v>77</v>
      </c>
      <c r="W80" s="38">
        <f>[1]节奏总纲!W80</f>
        <v>13.924892953865339</v>
      </c>
      <c r="X80" s="38">
        <f>[1]节奏总纲!X80</f>
        <v>12.149893201122524</v>
      </c>
      <c r="Y80" s="38">
        <f>[1]节奏总纲!Y80</f>
        <v>10.014626077042692</v>
      </c>
      <c r="Z80" s="38">
        <f>[1]节奏总纲!Z80</f>
        <v>7.3828213087621748</v>
      </c>
      <c r="AA80" s="38">
        <f>[1]节奏总纲!AA80</f>
        <v>3.8710834984677334</v>
      </c>
      <c r="AC80" s="38">
        <v>77</v>
      </c>
      <c r="AD80" s="38">
        <f>[1]节奏总纲!AD80</f>
        <v>62.849666392872081</v>
      </c>
      <c r="AE80" s="38">
        <f>[1]节奏总纲!AE80</f>
        <v>64.876252855711357</v>
      </c>
      <c r="AF80" s="38">
        <f>[1]节奏总纲!AF80</f>
        <v>67.747683715703729</v>
      </c>
      <c r="AG80" s="38">
        <f>[1]节奏总纲!AG80</f>
        <v>72.263232241847945</v>
      </c>
      <c r="AH80" s="38">
        <f>[1]节奏总纲!AH80</f>
        <v>80.83131279092018</v>
      </c>
      <c r="AZ80" s="38">
        <v>77</v>
      </c>
      <c r="BA80" s="38">
        <v>36.273819023840659</v>
      </c>
      <c r="BB80" s="38">
        <v>37.771225729249387</v>
      </c>
      <c r="BC80" s="38">
        <v>39.700568750299212</v>
      </c>
      <c r="BD80" s="38">
        <v>42.427494399390554</v>
      </c>
      <c r="BE80" s="38">
        <v>47.12024662670057</v>
      </c>
    </row>
    <row r="81" spans="6:57" x14ac:dyDescent="0.15">
      <c r="F81" s="38">
        <v>79</v>
      </c>
      <c r="G81" s="38">
        <v>237.85644583342264</v>
      </c>
      <c r="N81" s="54">
        <f>[1]节奏总纲!N81</f>
        <v>88</v>
      </c>
      <c r="O81" s="38">
        <v>78</v>
      </c>
      <c r="P81" s="38">
        <f>[1]节奏总纲!P81</f>
        <v>221.86094420380775</v>
      </c>
      <c r="Q81" s="38">
        <f>[1]节奏总纲!Q81</f>
        <v>192.04283330281601</v>
      </c>
      <c r="R81" s="38">
        <f>[1]节奏总纲!R81</f>
        <v>157.23285115723854</v>
      </c>
      <c r="S81" s="38">
        <f>[1]节奏总纲!S81</f>
        <v>115.1680161361966</v>
      </c>
      <c r="T81" s="38">
        <f>[1]节奏总纲!T81</f>
        <v>63.651904892072437</v>
      </c>
      <c r="V81" s="38">
        <v>78</v>
      </c>
      <c r="W81" s="38">
        <f>[1]节奏总纲!W81</f>
        <v>14.924330736611495</v>
      </c>
      <c r="X81" s="38">
        <f>[1]节奏总纲!X81</f>
        <v>12.918500685610923</v>
      </c>
      <c r="Y81" s="38">
        <f>[1]节奏总纲!Y81</f>
        <v>10.701035161116891</v>
      </c>
      <c r="Z81" s="38">
        <f>[1]节奏总纲!Z81</f>
        <v>7.7472200853750195</v>
      </c>
      <c r="AA81" s="38">
        <f>[1]节奏总纲!AA81</f>
        <v>4.1162411975600719</v>
      </c>
      <c r="AC81" s="38">
        <v>78</v>
      </c>
      <c r="AD81" s="38">
        <f>[1]节奏总纲!AD81</f>
        <v>63.036560194527354</v>
      </c>
      <c r="AE81" s="38">
        <f>[1]节奏总纲!AE81</f>
        <v>65.061438622789353</v>
      </c>
      <c r="AF81" s="38">
        <f>[1]节奏总纲!AF81</f>
        <v>67.949370145082256</v>
      </c>
      <c r="AG81" s="38">
        <f>[1]节奏总纲!AG81</f>
        <v>72.449509899839711</v>
      </c>
      <c r="AH81" s="38">
        <f>[1]节奏总纲!AH81</f>
        <v>81.026624803116562</v>
      </c>
      <c r="AZ81" s="38">
        <v>78</v>
      </c>
      <c r="BA81" s="38">
        <v>36.357989752476364</v>
      </c>
      <c r="BB81" s="38">
        <v>37.861979320321296</v>
      </c>
      <c r="BC81" s="38">
        <v>39.790623261487418</v>
      </c>
      <c r="BD81" s="38">
        <v>42.51427628670821</v>
      </c>
      <c r="BE81" s="38">
        <v>47.203396779992147</v>
      </c>
    </row>
    <row r="82" spans="6:57" x14ac:dyDescent="0.15">
      <c r="F82" s="38">
        <v>80</v>
      </c>
      <c r="G82" s="38">
        <v>255</v>
      </c>
      <c r="N82" s="54">
        <f>[1]节奏总纲!N82</f>
        <v>89</v>
      </c>
      <c r="O82" s="38">
        <v>79</v>
      </c>
      <c r="P82" s="38">
        <f>[1]节奏总纲!P82</f>
        <v>237.85644583342264</v>
      </c>
      <c r="Q82" s="38">
        <f>[1]节奏总纲!Q82</f>
        <v>206.07882467007735</v>
      </c>
      <c r="R82" s="38">
        <f>[1]节奏总纲!R82</f>
        <v>168.73536267423003</v>
      </c>
      <c r="S82" s="38">
        <f>[1]节奏总纲!S82</f>
        <v>123.11449636337954</v>
      </c>
      <c r="T82" s="38">
        <f>[1]节奏总纲!T82</f>
        <v>68.122086086692235</v>
      </c>
      <c r="V82" s="38">
        <v>79</v>
      </c>
      <c r="W82" s="38">
        <f>[1]节奏总纲!W82</f>
        <v>15.995501629614893</v>
      </c>
      <c r="X82" s="38">
        <f>[1]节奏总纲!X82</f>
        <v>14.035991367261346</v>
      </c>
      <c r="Y82" s="38">
        <f>[1]节奏总纲!Y82</f>
        <v>11.50251151699149</v>
      </c>
      <c r="Z82" s="38">
        <f>[1]节奏总纲!Z82</f>
        <v>7.9464802271829456</v>
      </c>
      <c r="AA82" s="38">
        <f>[1]节奏总纲!AA82</f>
        <v>4.4701811946197978</v>
      </c>
      <c r="AC82" s="38">
        <v>79</v>
      </c>
      <c r="AD82" s="38">
        <f>[1]节奏总纲!AD82</f>
        <v>63.213386604241791</v>
      </c>
      <c r="AE82" s="38">
        <f>[1]节奏总纲!AE82</f>
        <v>65.23679566619937</v>
      </c>
      <c r="AF82" s="38">
        <f>[1]节奏总纲!AF82</f>
        <v>68.132712808893615</v>
      </c>
      <c r="AG82" s="38">
        <f>[1]节奏总纲!AG82</f>
        <v>72.635787557831478</v>
      </c>
      <c r="AH82" s="38">
        <f>[1]节奏总纲!AH82</f>
        <v>81.212704266341873</v>
      </c>
      <c r="AZ82" s="38">
        <v>79</v>
      </c>
      <c r="BA82" s="38">
        <v>36.442160481112069</v>
      </c>
      <c r="BB82" s="38">
        <v>37.952732911393213</v>
      </c>
      <c r="BC82" s="38">
        <v>39.880677772675625</v>
      </c>
      <c r="BD82" s="38">
        <v>42.601058174025873</v>
      </c>
      <c r="BE82" s="38">
        <v>47.286546933283724</v>
      </c>
    </row>
    <row r="83" spans="6:57" x14ac:dyDescent="0.15">
      <c r="F83" s="38">
        <v>81</v>
      </c>
      <c r="G83" s="38">
        <v>273.37400640929098</v>
      </c>
      <c r="N83" s="54">
        <f>[1]节奏总纲!N83</f>
        <v>90</v>
      </c>
      <c r="O83" s="38">
        <v>80</v>
      </c>
      <c r="P83" s="38">
        <f>[1]节奏总纲!P83</f>
        <v>255</v>
      </c>
      <c r="Q83" s="38">
        <f>[1]节奏总纲!Q83</f>
        <v>221.08500000000001</v>
      </c>
      <c r="R83" s="38">
        <f>[1]节奏总纲!R83</f>
        <v>180.33600000000001</v>
      </c>
      <c r="S83" s="38">
        <f>[1]节奏总纲!S83</f>
        <v>131.58000000000001</v>
      </c>
      <c r="T83" s="38">
        <f>[1]节奏总纲!T83</f>
        <v>72.777000000000001</v>
      </c>
      <c r="V83" s="38">
        <v>80</v>
      </c>
      <c r="W83" s="38">
        <f>[1]节奏总纲!W83</f>
        <v>17.14355416657736</v>
      </c>
      <c r="X83" s="38">
        <f>[1]节奏总纲!X83</f>
        <v>15.006175329922655</v>
      </c>
      <c r="Y83" s="38">
        <f>[1]节奏总纲!Y83</f>
        <v>11.600637325769981</v>
      </c>
      <c r="Z83" s="38">
        <f>[1]节奏总纲!Z83</f>
        <v>8.4655036366204683</v>
      </c>
      <c r="AA83" s="38">
        <f>[1]节奏总纲!AA83</f>
        <v>4.6549139133077659</v>
      </c>
      <c r="AC83" s="38">
        <v>80</v>
      </c>
      <c r="AD83" s="38">
        <f>[1]节奏总纲!AD83</f>
        <v>63.39021301395622</v>
      </c>
      <c r="AE83" s="38">
        <f>[1]节奏总纲!AE83</f>
        <v>65.412152709609373</v>
      </c>
      <c r="AF83" s="38">
        <f>[1]节奏总纲!AF83</f>
        <v>68.309907165737044</v>
      </c>
      <c r="AG83" s="38">
        <f>[1]节奏总纲!AG83</f>
        <v>72.822065215823244</v>
      </c>
      <c r="AH83" s="38">
        <f>[1]节奏总纲!AH83</f>
        <v>81.398783729567185</v>
      </c>
      <c r="AZ83" s="38">
        <v>80</v>
      </c>
      <c r="BA83" s="38">
        <v>36.526331209747774</v>
      </c>
      <c r="BB83" s="38">
        <v>38.037513426486328</v>
      </c>
      <c r="BC83" s="38">
        <v>39.970732283863832</v>
      </c>
      <c r="BD83" s="38">
        <v>42.687840061343536</v>
      </c>
      <c r="BE83" s="38">
        <v>47.3696970865753</v>
      </c>
    </row>
    <row r="84" spans="6:57" x14ac:dyDescent="0.15">
      <c r="F84" s="38">
        <v>82</v>
      </c>
      <c r="G84" s="38">
        <v>293.06677887924064</v>
      </c>
      <c r="N84" s="54">
        <f>[1]节奏总纲!N84</f>
        <v>91</v>
      </c>
      <c r="O84" s="38">
        <v>81</v>
      </c>
      <c r="P84" s="38">
        <f>[1]节奏总纲!P84</f>
        <v>273.37400640929098</v>
      </c>
      <c r="Q84" s="38">
        <f>[1]节奏总纲!Q84</f>
        <v>236.35916594147301</v>
      </c>
      <c r="R84" s="38">
        <f>[1]节奏总纲!R84</f>
        <v>192.67399971726829</v>
      </c>
      <c r="S84" s="38">
        <f>[1]节奏总纲!S84</f>
        <v>140.76027590014394</v>
      </c>
      <c r="T84" s="38">
        <f>[1]节奏总纲!T84</f>
        <v>77.856917025366073</v>
      </c>
      <c r="V84" s="38">
        <v>81</v>
      </c>
      <c r="W84" s="38">
        <f>[1]节奏总纲!W84</f>
        <v>18.374006409290985</v>
      </c>
      <c r="X84" s="38">
        <f>[1]节奏总纲!X84</f>
        <v>15.274165941473001</v>
      </c>
      <c r="Y84" s="38">
        <f>[1]节奏总纲!Y84</f>
        <v>12.337999717268275</v>
      </c>
      <c r="Z84" s="38">
        <f>[1]节奏总纲!Z84</f>
        <v>9.1802759001439256</v>
      </c>
      <c r="AA84" s="38">
        <f>[1]节奏总纲!AA84</f>
        <v>5.0799170253660719</v>
      </c>
      <c r="AC84" s="38">
        <v>81</v>
      </c>
      <c r="AD84" s="38">
        <f>[1]节奏总纲!AD84</f>
        <v>63.567039423670657</v>
      </c>
      <c r="AE84" s="38">
        <f>[1]节奏总纲!AE84</f>
        <v>65.58750975301939</v>
      </c>
      <c r="AF84" s="38">
        <f>[1]节奏总纲!AF84</f>
        <v>68.487101522580488</v>
      </c>
      <c r="AG84" s="38">
        <f>[1]节奏总纲!AG84</f>
        <v>73.007572199822363</v>
      </c>
      <c r="AH84" s="38">
        <f>[1]节奏总纲!AH84</f>
        <v>81.584863192792497</v>
      </c>
      <c r="AZ84" s="38">
        <v>81</v>
      </c>
      <c r="BA84" s="38">
        <v>36.610501938383479</v>
      </c>
      <c r="BB84" s="38">
        <v>38.11580158428373</v>
      </c>
      <c r="BC84" s="38">
        <v>40.052446592012309</v>
      </c>
      <c r="BD84" s="38">
        <v>42.774621948661192</v>
      </c>
      <c r="BE84" s="38">
        <v>47.452847239866877</v>
      </c>
    </row>
    <row r="85" spans="6:57" x14ac:dyDescent="0.15">
      <c r="F85" s="38">
        <v>83</v>
      </c>
      <c r="G85" s="38">
        <v>314.1729698162988</v>
      </c>
      <c r="N85" s="54">
        <f>[1]节奏总纲!N85</f>
        <v>92</v>
      </c>
      <c r="O85" s="38">
        <v>82</v>
      </c>
      <c r="P85" s="38">
        <f>[1]节奏总纲!P85</f>
        <v>293.06677887924064</v>
      </c>
      <c r="Q85" s="38">
        <f>[1]节奏总纲!Q85</f>
        <v>253.15108359588808</v>
      </c>
      <c r="R85" s="38">
        <f>[1]节奏总纲!R85</f>
        <v>206.37762568676126</v>
      </c>
      <c r="S85" s="38">
        <f>[1]节奏总纲!S85</f>
        <v>150.81216441125721</v>
      </c>
      <c r="T85" s="38">
        <f>[1]节奏总纲!T85</f>
        <v>83.230965201704336</v>
      </c>
      <c r="V85" s="38">
        <v>82</v>
      </c>
      <c r="W85" s="38">
        <f>[1]节奏总纲!W85</f>
        <v>19.692772469949659</v>
      </c>
      <c r="X85" s="38">
        <f>[1]节奏总纲!X85</f>
        <v>16.791917654415073</v>
      </c>
      <c r="Y85" s="38">
        <f>[1]节奏总纲!Y85</f>
        <v>13.703625969492975</v>
      </c>
      <c r="Z85" s="38">
        <f>[1]节奏总纲!Z85</f>
        <v>10.051888511113276</v>
      </c>
      <c r="AA85" s="38">
        <f>[1]节奏总纲!AA85</f>
        <v>5.3740481763382633</v>
      </c>
      <c r="AC85" s="38">
        <v>82</v>
      </c>
      <c r="AD85" s="38">
        <f>[1]节奏总纲!AD85</f>
        <v>63.743865833385094</v>
      </c>
      <c r="AE85" s="38">
        <f>[1]节奏总纲!AE85</f>
        <v>65.762866796429392</v>
      </c>
      <c r="AF85" s="38">
        <f>[1]节奏总纲!AF85</f>
        <v>68.664295879423918</v>
      </c>
      <c r="AG85" s="38">
        <f>[1]节奏总纲!AG85</f>
        <v>73.176642436293761</v>
      </c>
      <c r="AH85" s="38">
        <f>[1]节奏总纲!AH85</f>
        <v>81.770942656017823</v>
      </c>
      <c r="AZ85" s="38">
        <v>82</v>
      </c>
      <c r="BA85" s="38">
        <v>36.694672667019191</v>
      </c>
      <c r="BB85" s="38">
        <v>38.194089742081125</v>
      </c>
      <c r="BC85" s="38">
        <v>40.130145246845366</v>
      </c>
      <c r="BD85" s="38">
        <v>42.861403835978855</v>
      </c>
      <c r="BE85" s="38">
        <v>47.535997393158453</v>
      </c>
    </row>
    <row r="86" spans="6:57" x14ac:dyDescent="0.15">
      <c r="F86" s="38">
        <v>84</v>
      </c>
      <c r="G86" s="38">
        <v>336.79402515786086</v>
      </c>
      <c r="N86" s="54">
        <f>[1]节奏总纲!N86</f>
        <v>93</v>
      </c>
      <c r="O86" s="38">
        <v>83</v>
      </c>
      <c r="P86" s="38">
        <f>[1]节奏总纲!P86</f>
        <v>314.1729698162988</v>
      </c>
      <c r="Q86" s="38">
        <f>[1]节奏总纲!Q86</f>
        <v>271.53969781222702</v>
      </c>
      <c r="R86" s="38">
        <f>[1]节奏总纲!R86</f>
        <v>221.55477831445393</v>
      </c>
      <c r="S86" s="38">
        <f>[1]节奏总纲!S86</f>
        <v>161.57915837652246</v>
      </c>
      <c r="T86" s="38">
        <f>[1]节奏总纲!T86</f>
        <v>89.193706130847232</v>
      </c>
      <c r="V86" s="38">
        <v>83</v>
      </c>
      <c r="W86" s="38">
        <f>[1]节奏总纲!W86</f>
        <v>21.106190937058159</v>
      </c>
      <c r="X86" s="38">
        <f>[1]节奏总纲!X86</f>
        <v>18.388614216338937</v>
      </c>
      <c r="Y86" s="38">
        <f>[1]节奏总纲!Y86</f>
        <v>15.177152627692664</v>
      </c>
      <c r="Z86" s="38">
        <f>[1]节奏总纲!Z86</f>
        <v>10.766993965265243</v>
      </c>
      <c r="AA86" s="38">
        <f>[1]节奏总纲!AA86</f>
        <v>5.9627409291428961</v>
      </c>
      <c r="AC86" s="38">
        <v>83</v>
      </c>
      <c r="AD86" s="38">
        <f>[1]节奏总纲!AD86</f>
        <v>63.920692243099523</v>
      </c>
      <c r="AE86" s="38">
        <f>[1]节奏总纲!AE86</f>
        <v>65.938223839839395</v>
      </c>
      <c r="AF86" s="38">
        <f>[1]节奏总纲!AF86</f>
        <v>68.841490236267347</v>
      </c>
      <c r="AG86" s="38">
        <f>[1]节奏总纲!AG86</f>
        <v>73.34571267276516</v>
      </c>
      <c r="AH86" s="38">
        <f>[1]节奏总纲!AH86</f>
        <v>81.957022119243135</v>
      </c>
      <c r="AZ86" s="38">
        <v>83</v>
      </c>
      <c r="BA86" s="38">
        <v>36.778843395654896</v>
      </c>
      <c r="BB86" s="38">
        <v>38.272377899878528</v>
      </c>
      <c r="BC86" s="38">
        <v>40.207843901678423</v>
      </c>
      <c r="BD86" s="38">
        <v>42.948185723296518</v>
      </c>
      <c r="BE86" s="38">
        <v>47.619147546450023</v>
      </c>
    </row>
    <row r="87" spans="6:57" x14ac:dyDescent="0.15">
      <c r="F87" s="38">
        <v>85</v>
      </c>
      <c r="G87" s="38">
        <v>361.0386719675123</v>
      </c>
      <c r="N87" s="54">
        <f>[1]节奏总纲!N87</f>
        <v>94</v>
      </c>
      <c r="O87" s="38">
        <v>84</v>
      </c>
      <c r="P87" s="38">
        <f>[1]节奏总纲!P87</f>
        <v>336.79402515786086</v>
      </c>
      <c r="Q87" s="38">
        <f>[1]节奏总纲!Q87</f>
        <v>291.2594729565181</v>
      </c>
      <c r="R87" s="38">
        <f>[1]节奏总纲!R87</f>
        <v>237.27139072371298</v>
      </c>
      <c r="S87" s="38">
        <f>[1]节奏总纲!S87</f>
        <v>172.97741132107731</v>
      </c>
      <c r="T87" s="38">
        <f>[1]节奏总纲!T87</f>
        <v>95.64950314483248</v>
      </c>
      <c r="V87" s="38">
        <v>84</v>
      </c>
      <c r="W87" s="38">
        <f>[1]节奏总纲!W87</f>
        <v>22.621055341562055</v>
      </c>
      <c r="X87" s="38">
        <f>[1]节奏总纲!X87</f>
        <v>19.719775144291077</v>
      </c>
      <c r="Y87" s="38">
        <f>[1]节奏总纲!Y87</f>
        <v>15.716612409259056</v>
      </c>
      <c r="Z87" s="38">
        <f>[1]节奏总纲!Z87</f>
        <v>11.398252944554855</v>
      </c>
      <c r="AA87" s="38">
        <f>[1]节奏总纲!AA87</f>
        <v>6.4557970139852472</v>
      </c>
      <c r="AC87" s="38">
        <v>84</v>
      </c>
      <c r="AD87" s="38">
        <f>[1]节奏总纲!AD87</f>
        <v>64.090988120365651</v>
      </c>
      <c r="AE87" s="38">
        <f>[1]节奏总纲!AE87</f>
        <v>66.105889403880397</v>
      </c>
      <c r="AF87" s="38">
        <f>[1]节奏总纲!AF87</f>
        <v>69.01697485309198</v>
      </c>
      <c r="AG87" s="38">
        <f>[1]节奏总纲!AG87</f>
        <v>73.514782909236544</v>
      </c>
      <c r="AH87" s="38">
        <f>[1]节奏总纲!AH87</f>
        <v>82.128973371044353</v>
      </c>
      <c r="AZ87" s="38">
        <v>84</v>
      </c>
      <c r="BA87" s="38">
        <v>36.863014124290601</v>
      </c>
      <c r="BB87" s="38">
        <v>38.35066605767593</v>
      </c>
      <c r="BC87" s="38">
        <v>40.28554255651148</v>
      </c>
      <c r="BD87" s="38">
        <v>43.030177309109042</v>
      </c>
      <c r="BE87" s="38">
        <v>47.7022976997416</v>
      </c>
    </row>
    <row r="88" spans="6:57" x14ac:dyDescent="0.15">
      <c r="F88" s="38">
        <v>86</v>
      </c>
      <c r="G88" s="38">
        <v>387.02344102666189</v>
      </c>
      <c r="N88" s="54">
        <f>[1]节奏总纲!N88</f>
        <v>95</v>
      </c>
      <c r="O88" s="38">
        <v>85</v>
      </c>
      <c r="P88" s="38">
        <f>[1]节奏总纲!P88</f>
        <v>361.0386719675123</v>
      </c>
      <c r="Q88" s="38">
        <f>[1]节奏总纲!Q88</f>
        <v>311.72078937675008</v>
      </c>
      <c r="R88" s="38">
        <f>[1]节奏总纲!R88</f>
        <v>253.91849799475142</v>
      </c>
      <c r="S88" s="38">
        <f>[1]节奏总纲!S88</f>
        <v>185.57387739130132</v>
      </c>
      <c r="T88" s="38">
        <f>[1]节奏总纲!T88</f>
        <v>102.53498283877349</v>
      </c>
      <c r="V88" s="38">
        <v>85</v>
      </c>
      <c r="W88" s="38">
        <f>[1]节奏总纲!W88</f>
        <v>24.244646809651442</v>
      </c>
      <c r="X88" s="38">
        <f>[1]节奏总纲!X88</f>
        <v>20.461316420231981</v>
      </c>
      <c r="Y88" s="38">
        <f>[1]节奏总纲!Y88</f>
        <v>16.647107271038436</v>
      </c>
      <c r="Z88" s="38">
        <f>[1]节奏总纲!Z88</f>
        <v>12.596466070224011</v>
      </c>
      <c r="AA88" s="38">
        <f>[1]节奏总纲!AA88</f>
        <v>6.8854796939410079</v>
      </c>
      <c r="AC88" s="38">
        <v>85</v>
      </c>
      <c r="AD88" s="38">
        <f>[1]节奏总纲!AD88</f>
        <v>64.255972994404218</v>
      </c>
      <c r="AE88" s="38">
        <f>[1]节奏总纲!AE88</f>
        <v>66.269371604948859</v>
      </c>
      <c r="AF88" s="38">
        <f>[1]节奏总纲!AF88</f>
        <v>69.17795498031839</v>
      </c>
      <c r="AG88" s="38">
        <f>[1]节奏总纲!AG88</f>
        <v>73.683853145707943</v>
      </c>
      <c r="AH88" s="38">
        <f>[1]节奏总纲!AH88</f>
        <v>82.296681479091191</v>
      </c>
      <c r="AZ88" s="38">
        <v>85</v>
      </c>
      <c r="BA88" s="38">
        <v>36.947184852926306</v>
      </c>
      <c r="BB88" s="38">
        <v>38.428954215473325</v>
      </c>
      <c r="BC88" s="38">
        <v>40.363241211344537</v>
      </c>
      <c r="BD88" s="38">
        <v>43.105070725978337</v>
      </c>
      <c r="BE88" s="38">
        <v>47.785447853033176</v>
      </c>
    </row>
    <row r="89" spans="6:57" x14ac:dyDescent="0.15">
      <c r="F89" s="38">
        <v>87</v>
      </c>
      <c r="G89" s="38">
        <v>414.87322693439216</v>
      </c>
      <c r="N89" s="54">
        <f>[1]节奏总纲!N89</f>
        <v>96</v>
      </c>
      <c r="O89" s="38">
        <v>86</v>
      </c>
      <c r="P89" s="38">
        <f>[1]节奏总纲!P89</f>
        <v>387.02344102666189</v>
      </c>
      <c r="Q89" s="38">
        <f>[1]节奏总纲!Q89</f>
        <v>334.00122960600919</v>
      </c>
      <c r="R89" s="38">
        <f>[1]节奏总纲!R89</f>
        <v>272.23228841815398</v>
      </c>
      <c r="S89" s="38">
        <f>[1]节奏总纲!S89</f>
        <v>199.39447681693619</v>
      </c>
      <c r="T89" s="38">
        <f>[1]节奏总纲!T89</f>
        <v>108.94709864900531</v>
      </c>
      <c r="V89" s="38">
        <v>86</v>
      </c>
      <c r="W89" s="38">
        <f>[1]节奏总纲!W89</f>
        <v>25.984769059149585</v>
      </c>
      <c r="X89" s="38">
        <f>[1]节奏总纲!X89</f>
        <v>22.280440229259113</v>
      </c>
      <c r="Y89" s="38">
        <f>[1]节奏总纲!Y89</f>
        <v>18.313790423402565</v>
      </c>
      <c r="Z89" s="38">
        <f>[1]节奏总纲!Z89</f>
        <v>13.820599425634867</v>
      </c>
      <c r="AA89" s="38">
        <f>[1]节奏总纲!AA89</f>
        <v>6.4121158102318248</v>
      </c>
      <c r="AC89" s="38">
        <v>86</v>
      </c>
      <c r="AD89" s="38">
        <f>[1]节奏总纲!AD89</f>
        <v>64.420957868442798</v>
      </c>
      <c r="AE89" s="38">
        <f>[1]节奏总纲!AE89</f>
        <v>66.43285380601732</v>
      </c>
      <c r="AF89" s="38">
        <f>[1]节奏总纲!AF89</f>
        <v>69.338935107544785</v>
      </c>
      <c r="AG89" s="38">
        <f>[1]节奏总纲!AG89</f>
        <v>73.852923382179341</v>
      </c>
      <c r="AH89" s="38">
        <f>[1]节奏总纲!AH89</f>
        <v>82.464389587138029</v>
      </c>
      <c r="AZ89" s="38">
        <v>86</v>
      </c>
      <c r="BA89" s="38">
        <v>37.027046282459708</v>
      </c>
      <c r="BB89" s="38">
        <v>38.507242373270728</v>
      </c>
      <c r="BC89" s="38">
        <v>40.440939866177594</v>
      </c>
      <c r="BD89" s="38">
        <v>43.179964142847631</v>
      </c>
      <c r="BE89" s="38">
        <v>47.868598006324753</v>
      </c>
    </row>
    <row r="90" spans="6:57" x14ac:dyDescent="0.15">
      <c r="F90" s="38">
        <v>88</v>
      </c>
      <c r="G90" s="38">
        <v>444.72188840761549</v>
      </c>
      <c r="N90" s="54">
        <f>[1]节奏总纲!N90</f>
        <v>97</v>
      </c>
      <c r="O90" s="38">
        <v>87</v>
      </c>
      <c r="P90" s="38">
        <f>[1]节奏总纲!P90</f>
        <v>414.87322693439216</v>
      </c>
      <c r="Q90" s="38">
        <f>[1]节奏总纲!Q90</f>
        <v>358.28451878054108</v>
      </c>
      <c r="R90" s="38">
        <f>[1]节奏总纲!R90</f>
        <v>292.4026503433596</v>
      </c>
      <c r="S90" s="38">
        <f>[1]节奏总纲!S90</f>
        <v>212.58104148118252</v>
      </c>
      <c r="T90" s="38">
        <f>[1]节奏总纲!T90</f>
        <v>115.74963031469542</v>
      </c>
      <c r="V90" s="38">
        <v>87</v>
      </c>
      <c r="W90" s="38">
        <f>[1]节奏总纲!W90</f>
        <v>27.849785907730279</v>
      </c>
      <c r="X90" s="38">
        <f>[1]节奏总纲!X90</f>
        <v>24.283289174531888</v>
      </c>
      <c r="Y90" s="38">
        <f>[1]节奏总纲!Y90</f>
        <v>20.170361925205611</v>
      </c>
      <c r="Z90" s="38">
        <f>[1]节奏总纲!Z90</f>
        <v>13.186564664246333</v>
      </c>
      <c r="AA90" s="38">
        <f>[1]节奏总纲!AA90</f>
        <v>6.8025316656901111</v>
      </c>
      <c r="AC90" s="38">
        <v>87</v>
      </c>
      <c r="AD90" s="38">
        <f>[1]节奏总纲!AD90</f>
        <v>64.585942742481365</v>
      </c>
      <c r="AE90" s="38">
        <f>[1]节奏总纲!AE90</f>
        <v>66.596336007085796</v>
      </c>
      <c r="AF90" s="38">
        <f>[1]节奏总纲!AF90</f>
        <v>69.49991523477118</v>
      </c>
      <c r="AG90" s="38">
        <f>[1]节奏总纲!AG90</f>
        <v>74.02050499447661</v>
      </c>
      <c r="AH90" s="38">
        <f>[1]节奏总纲!AH90</f>
        <v>82.632097695184868</v>
      </c>
      <c r="AZ90" s="38">
        <v>87</v>
      </c>
      <c r="BA90" s="38">
        <v>37.099649155317238</v>
      </c>
      <c r="BB90" s="38">
        <v>38.58553053106813</v>
      </c>
      <c r="BC90" s="38">
        <v>40.518638521010651</v>
      </c>
      <c r="BD90" s="38">
        <v>43.254857559716925</v>
      </c>
      <c r="BE90" s="38">
        <v>47.951748159616329</v>
      </c>
    </row>
    <row r="91" spans="6:57" x14ac:dyDescent="0.15">
      <c r="F91" s="38">
        <v>89</v>
      </c>
      <c r="G91" s="38">
        <v>476.71289166684534</v>
      </c>
      <c r="N91" s="54">
        <f>[1]节奏总纲!N91</f>
        <v>98</v>
      </c>
      <c r="O91" s="38">
        <v>88</v>
      </c>
      <c r="P91" s="38">
        <f>[1]节奏总纲!P91</f>
        <v>444.72188840761549</v>
      </c>
      <c r="Q91" s="38">
        <f>[1]节奏总纲!Q91</f>
        <v>384.7733778502689</v>
      </c>
      <c r="R91" s="38">
        <f>[1]节奏总纲!R91</f>
        <v>312.90632068359827</v>
      </c>
      <c r="S91" s="38">
        <f>[1]节奏总纲!S91</f>
        <v>226.0076636887502</v>
      </c>
      <c r="T91" s="38">
        <f>[1]节奏总纲!T91</f>
        <v>123.1879630889095</v>
      </c>
      <c r="V91" s="38">
        <v>88</v>
      </c>
      <c r="W91" s="38">
        <f>[1]节奏总纲!W91</f>
        <v>29.848661473223331</v>
      </c>
      <c r="X91" s="38">
        <f>[1]节奏总纲!X91</f>
        <v>26.488859069727823</v>
      </c>
      <c r="Y91" s="38">
        <f>[1]节奏总纲!Y91</f>
        <v>20.503670340238671</v>
      </c>
      <c r="Z91" s="38">
        <f>[1]节奏总纲!Z91</f>
        <v>13.426622207567675</v>
      </c>
      <c r="AA91" s="38">
        <f>[1]节奏总纲!AA91</f>
        <v>7.438332774214075</v>
      </c>
      <c r="AC91" s="38">
        <v>88</v>
      </c>
      <c r="AD91" s="38">
        <f>[1]节奏总纲!AD91</f>
        <v>64.750927616519931</v>
      </c>
      <c r="AE91" s="38">
        <f>[1]节奏总纲!AE91</f>
        <v>66.759818208154257</v>
      </c>
      <c r="AF91" s="38">
        <f>[1]节奏总纲!AF91</f>
        <v>69.660895361997589</v>
      </c>
      <c r="AG91" s="38">
        <f>[1]节奏总纲!AG91</f>
        <v>74.178131818877702</v>
      </c>
      <c r="AH91" s="38">
        <f>[1]节奏总纲!AH91</f>
        <v>82.799805803231706</v>
      </c>
      <c r="AZ91" s="38">
        <v>88</v>
      </c>
      <c r="BA91" s="38">
        <v>37.172252028174768</v>
      </c>
      <c r="BB91" s="38">
        <v>38.663818688865533</v>
      </c>
      <c r="BC91" s="38">
        <v>40.596337175843701</v>
      </c>
      <c r="BD91" s="38">
        <v>43.329750976586219</v>
      </c>
      <c r="BE91" s="38">
        <v>48.030128751164234</v>
      </c>
    </row>
    <row r="92" spans="6:57" x14ac:dyDescent="0.15">
      <c r="F92" s="38">
        <v>90</v>
      </c>
      <c r="G92" s="38">
        <v>511</v>
      </c>
      <c r="N92" s="54">
        <f>[1]节奏总纲!N92</f>
        <v>99</v>
      </c>
      <c r="O92" s="38">
        <v>89</v>
      </c>
      <c r="P92" s="38">
        <f>[1]节奏总纲!P92</f>
        <v>476.71289166684534</v>
      </c>
      <c r="Q92" s="38">
        <f>[1]节奏总纲!Q92</f>
        <v>411.78459582182103</v>
      </c>
      <c r="R92" s="38">
        <f>[1]节奏总纲!R92</f>
        <v>332.60258451595797</v>
      </c>
      <c r="S92" s="38">
        <f>[1]节奏总纲!S92</f>
        <v>240.31096868925673</v>
      </c>
      <c r="T92" s="38">
        <f>[1]节奏总纲!T92</f>
        <v>130.61933231671563</v>
      </c>
      <c r="V92" s="38">
        <v>89</v>
      </c>
      <c r="W92" s="38">
        <f>[1]节奏总纲!W92</f>
        <v>31.991003259229842</v>
      </c>
      <c r="X92" s="38">
        <f>[1]节奏总纲!X92</f>
        <v>27.011217971552128</v>
      </c>
      <c r="Y92" s="38">
        <f>[1]节奏总纲!Y92</f>
        <v>19.696263832359705</v>
      </c>
      <c r="Z92" s="38">
        <f>[1]节奏总纲!Z92</f>
        <v>14.303305000506526</v>
      </c>
      <c r="AA92" s="38">
        <f>[1]节奏总纲!AA92</f>
        <v>7.4313692278061296</v>
      </c>
      <c r="AC92" s="38">
        <v>89</v>
      </c>
      <c r="AD92" s="38">
        <f>[1]节奏总纲!AD92</f>
        <v>64.915912490558512</v>
      </c>
      <c r="AE92" s="38">
        <f>[1]节奏总纲!AE92</f>
        <v>66.923300409222719</v>
      </c>
      <c r="AF92" s="38">
        <f>[1]节奏总纲!AF92</f>
        <v>69.821875489223984</v>
      </c>
      <c r="AG92" s="38">
        <f>[1]节奏总纲!AG92</f>
        <v>74.335758643278794</v>
      </c>
      <c r="AH92" s="38">
        <f>[1]节奏总纲!AH92</f>
        <v>82.967513911278544</v>
      </c>
      <c r="AZ92" s="38">
        <v>89</v>
      </c>
      <c r="BA92" s="38">
        <v>37.244854901032298</v>
      </c>
      <c r="BB92" s="38">
        <v>38.742106846662928</v>
      </c>
      <c r="BC92" s="38">
        <v>40.674035830676758</v>
      </c>
      <c r="BD92" s="38">
        <v>43.404644393455513</v>
      </c>
      <c r="BE92" s="38">
        <v>48.101914750802706</v>
      </c>
    </row>
    <row r="93" spans="6:57" x14ac:dyDescent="0.15">
      <c r="F93" s="38">
        <v>91</v>
      </c>
      <c r="G93" s="38">
        <v>547.74801281858208</v>
      </c>
      <c r="N93" s="54">
        <f>[1]节奏总纲!N93</f>
        <v>100</v>
      </c>
      <c r="O93" s="38">
        <v>90</v>
      </c>
      <c r="P93" s="38">
        <f>[1]节奏总纲!P93</f>
        <v>511</v>
      </c>
      <c r="Q93" s="38">
        <f>[1]节奏总纲!Q93</f>
        <v>438.13140000000004</v>
      </c>
      <c r="R93" s="38">
        <f>[1]节奏总纲!R93</f>
        <v>354.12299999999999</v>
      </c>
      <c r="S93" s="38">
        <f>[1]节奏总纲!S93</f>
        <v>254.88680000000002</v>
      </c>
      <c r="T93" s="38">
        <f>[1]节奏总纲!T93</f>
        <v>138.48100000000002</v>
      </c>
      <c r="V93" s="38">
        <v>90</v>
      </c>
      <c r="W93" s="38">
        <f>[1]节奏总纲!W93</f>
        <v>34.287108333154663</v>
      </c>
      <c r="X93" s="38">
        <f>[1]节奏总纲!X93</f>
        <v>26.346804178179013</v>
      </c>
      <c r="Y93" s="38">
        <f>[1]节奏总纲!Y93</f>
        <v>21.520415484042019</v>
      </c>
      <c r="Z93" s="38">
        <f>[1]节奏总纲!Z93</f>
        <v>14.575831310743297</v>
      </c>
      <c r="AA93" s="38">
        <f>[1]节奏总纲!AA93</f>
        <v>7.861667683284395</v>
      </c>
      <c r="AC93" s="38">
        <v>90</v>
      </c>
      <c r="AD93" s="38">
        <f>[1]节奏总纲!AD93</f>
        <v>65.075479910097457</v>
      </c>
      <c r="AE93" s="38">
        <f>[1]节奏总纲!AE93</f>
        <v>67.083433628014333</v>
      </c>
      <c r="AF93" s="38">
        <f>[1]节奏总纲!AF93</f>
        <v>69.982855616450394</v>
      </c>
      <c r="AG93" s="38">
        <f>[1]节奏总纲!AG93</f>
        <v>74.493385467679886</v>
      </c>
      <c r="AH93" s="38">
        <f>[1]节奏总纲!AH93</f>
        <v>83.124894550960335</v>
      </c>
      <c r="AZ93" s="38">
        <v>90</v>
      </c>
      <c r="BA93" s="38">
        <v>37.317457773889828</v>
      </c>
      <c r="BB93" s="38">
        <v>38.82039500446033</v>
      </c>
      <c r="BC93" s="38">
        <v>40.751734485509814</v>
      </c>
      <c r="BD93" s="38">
        <v>43.479537810324807</v>
      </c>
      <c r="BE93" s="38">
        <v>48.173700750441178</v>
      </c>
    </row>
    <row r="94" spans="6:57" x14ac:dyDescent="0.15">
      <c r="F94" s="38">
        <v>92</v>
      </c>
      <c r="G94" s="38">
        <v>587.1335577584814</v>
      </c>
      <c r="N94" s="54">
        <f>[1]节奏总纲!N94</f>
        <v>101</v>
      </c>
      <c r="O94" s="38">
        <v>91</v>
      </c>
      <c r="P94" s="38">
        <f>[1]节奏总纲!P94</f>
        <v>547.74801281858208</v>
      </c>
      <c r="Q94" s="38">
        <f>[1]节奏总纲!Q94</f>
        <v>469.6391461906523</v>
      </c>
      <c r="R94" s="38">
        <f>[1]节奏总纲!R94</f>
        <v>378.43910205635837</v>
      </c>
      <c r="S94" s="38">
        <f>[1]节奏总纲!S94</f>
        <v>272.61418597980827</v>
      </c>
      <c r="T94" s="38">
        <f>[1]节奏总纲!T94</f>
        <v>147.89196346101718</v>
      </c>
      <c r="V94" s="38">
        <v>91</v>
      </c>
      <c r="W94" s="38">
        <f>[1]节奏总纲!W94</f>
        <v>36.748012818582083</v>
      </c>
      <c r="X94" s="38">
        <f>[1]节奏总纲!X94</f>
        <v>31.507746190652256</v>
      </c>
      <c r="Y94" s="38">
        <f>[1]节奏总纲!Y94</f>
        <v>24.316102056358375</v>
      </c>
      <c r="Z94" s="38">
        <f>[1]节奏总纲!Z94</f>
        <v>17.727385979808247</v>
      </c>
      <c r="AA94" s="38">
        <f>[1]节奏总纲!AA94</f>
        <v>9.4109634610171611</v>
      </c>
      <c r="AC94" s="38">
        <v>91</v>
      </c>
      <c r="AD94" s="38">
        <f>[1]节奏总纲!AD94</f>
        <v>65.229416240679981</v>
      </c>
      <c r="AE94" s="38">
        <f>[1]节奏总纲!AE94</f>
        <v>67.240606973055961</v>
      </c>
      <c r="AF94" s="38">
        <f>[1]节奏总纲!AF94</f>
        <v>70.137942795989005</v>
      </c>
      <c r="AG94" s="38">
        <f>[1]节奏总纲!AG94</f>
        <v>74.651012292080978</v>
      </c>
      <c r="AH94" s="38">
        <f>[1]节奏总纲!AH94</f>
        <v>83.279794092850153</v>
      </c>
      <c r="AZ94" s="38">
        <v>91</v>
      </c>
      <c r="BA94" s="38">
        <v>37.390060646747358</v>
      </c>
      <c r="BB94" s="38">
        <v>38.898683162257733</v>
      </c>
      <c r="BC94" s="38">
        <v>40.829433140342871</v>
      </c>
      <c r="BD94" s="38">
        <v>43.554431227194108</v>
      </c>
      <c r="BE94" s="38">
        <v>48.24548675007965</v>
      </c>
    </row>
    <row r="95" spans="6:57" x14ac:dyDescent="0.15">
      <c r="F95" s="38">
        <v>93</v>
      </c>
      <c r="G95" s="38">
        <v>629.34593963259704</v>
      </c>
      <c r="N95" s="54">
        <f>[1]节奏总纲!N95</f>
        <v>102</v>
      </c>
      <c r="O95" s="38">
        <v>92</v>
      </c>
      <c r="P95" s="38">
        <f>[1]节奏总纲!P95</f>
        <v>587.1335577584814</v>
      </c>
      <c r="Q95" s="38">
        <f>[1]节奏总纲!Q95</f>
        <v>502.29275866238083</v>
      </c>
      <c r="R95" s="38">
        <f>[1]节奏总纲!R95</f>
        <v>405.12215485335213</v>
      </c>
      <c r="S95" s="38">
        <f>[1]节奏总纲!S95</f>
        <v>291.57052478286187</v>
      </c>
      <c r="T95" s="38">
        <f>[1]节奏总纲!T95</f>
        <v>157.64536025815227</v>
      </c>
      <c r="V95" s="38">
        <v>92</v>
      </c>
      <c r="W95" s="38">
        <f>[1]节奏总纲!W95</f>
        <v>39.385544939899319</v>
      </c>
      <c r="X95" s="38">
        <f>[1]节奏总纲!X95</f>
        <v>32.653612471728536</v>
      </c>
      <c r="Y95" s="38">
        <f>[1]节奏总纲!Y95</f>
        <v>26.683052796993763</v>
      </c>
      <c r="Z95" s="38">
        <f>[1]节奏总纲!Z95</f>
        <v>18.956338803053598</v>
      </c>
      <c r="AA95" s="38">
        <f>[1]节奏总纲!AA95</f>
        <v>9.7533967971350819</v>
      </c>
      <c r="AC95" s="38">
        <v>92</v>
      </c>
      <c r="AD95" s="38">
        <f>[1]节奏总纲!AD95</f>
        <v>65.38335257126252</v>
      </c>
      <c r="AE95" s="38">
        <f>[1]节奏总纲!AE95</f>
        <v>67.397780318097588</v>
      </c>
      <c r="AF95" s="38">
        <f>[1]节奏总纲!AF95</f>
        <v>70.292327570459079</v>
      </c>
      <c r="AG95" s="38">
        <f>[1]节奏总纲!AG95</f>
        <v>74.808639116482055</v>
      </c>
      <c r="AH95" s="38">
        <f>[1]节奏总纲!AH95</f>
        <v>83.434693634739986</v>
      </c>
      <c r="AZ95" s="38">
        <v>92</v>
      </c>
      <c r="BA95" s="38">
        <v>37.462663519604888</v>
      </c>
      <c r="BB95" s="38">
        <v>38.976971320055128</v>
      </c>
      <c r="BC95" s="38">
        <v>40.907131795175928</v>
      </c>
      <c r="BD95" s="38">
        <v>43.629324644063402</v>
      </c>
      <c r="BE95" s="38">
        <v>48.317272749718121</v>
      </c>
    </row>
    <row r="96" spans="6:57" x14ac:dyDescent="0.15">
      <c r="F96" s="38">
        <v>94</v>
      </c>
      <c r="G96" s="38">
        <v>674.58805031572183</v>
      </c>
      <c r="N96" s="54">
        <f>[1]节奏总纲!N96</f>
        <v>103</v>
      </c>
      <c r="O96" s="38">
        <v>93</v>
      </c>
      <c r="P96" s="38">
        <f>[1]节奏总纲!P96</f>
        <v>629.34593963259704</v>
      </c>
      <c r="Q96" s="38">
        <f>[1]节奏总纲!Q96</f>
        <v>538.34251676172357</v>
      </c>
      <c r="R96" s="38">
        <f>[1]节奏总纲!R96</f>
        <v>433.68228700082267</v>
      </c>
      <c r="S96" s="38">
        <f>[1]节奏总纲!S96</f>
        <v>311.52624011813555</v>
      </c>
      <c r="T96" s="38">
        <f>[1]节奏总纲!T96</f>
        <v>168.35003885171972</v>
      </c>
      <c r="V96" s="38">
        <v>93</v>
      </c>
      <c r="W96" s="38">
        <f>[1]节奏总纲!W96</f>
        <v>42.212381874115636</v>
      </c>
      <c r="X96" s="38">
        <f>[1]节奏总纲!X96</f>
        <v>36.049758099342739</v>
      </c>
      <c r="Y96" s="38">
        <f>[1]节奏总纲!Y96</f>
        <v>28.56013214747054</v>
      </c>
      <c r="Z96" s="38">
        <f>[1]节奏总纲!Z96</f>
        <v>19.95571533527368</v>
      </c>
      <c r="AA96" s="38">
        <f>[1]节奏总纲!AA96</f>
        <v>10.704678593567451</v>
      </c>
      <c r="AC96" s="38">
        <v>93</v>
      </c>
      <c r="AD96" s="38">
        <f>[1]节奏总纲!AD96</f>
        <v>65.537288901845059</v>
      </c>
      <c r="AE96" s="38">
        <f>[1]节奏总纲!AE96</f>
        <v>67.554953663139216</v>
      </c>
      <c r="AF96" s="38">
        <f>[1]节奏总纲!AF96</f>
        <v>70.446712344929153</v>
      </c>
      <c r="AG96" s="38">
        <f>[1]节奏总纲!AG96</f>
        <v>74.966265940883147</v>
      </c>
      <c r="AH96" s="38">
        <f>[1]节奏总纲!AH96</f>
        <v>83.589593176629805</v>
      </c>
      <c r="AZ96" s="38">
        <v>93</v>
      </c>
      <c r="BA96" s="38">
        <v>37.535266392462418</v>
      </c>
      <c r="BB96" s="38">
        <v>39.047673544184711</v>
      </c>
      <c r="BC96" s="38">
        <v>40.984830450008985</v>
      </c>
      <c r="BD96" s="38">
        <v>43.704218060932696</v>
      </c>
      <c r="BE96" s="38">
        <v>48.389058749356593</v>
      </c>
    </row>
    <row r="97" spans="6:57" x14ac:dyDescent="0.15">
      <c r="F97" s="38">
        <v>95</v>
      </c>
      <c r="G97" s="38">
        <v>723.0773439350246</v>
      </c>
      <c r="N97" s="54">
        <f>[1]节奏总纲!N97</f>
        <v>104</v>
      </c>
      <c r="O97" s="38">
        <v>94</v>
      </c>
      <c r="P97" s="38">
        <f>[1]节奏总纲!P97</f>
        <v>674.58805031572183</v>
      </c>
      <c r="Q97" s="38">
        <f>[1]节奏总纲!Q97</f>
        <v>576.30057138472114</v>
      </c>
      <c r="R97" s="38">
        <f>[1]节奏总纲!R97</f>
        <v>464.04911981218504</v>
      </c>
      <c r="S97" s="38">
        <f>[1]节奏总纲!S97</f>
        <v>332.70682641571403</v>
      </c>
      <c r="T97" s="38">
        <f>[1]节奏总纲!T97</f>
        <v>179.6427977990767</v>
      </c>
      <c r="V97" s="38">
        <v>94</v>
      </c>
      <c r="W97" s="38">
        <f>[1]节奏总纲!W97</f>
        <v>45.242110683124793</v>
      </c>
      <c r="X97" s="38">
        <f>[1]节奏总纲!X97</f>
        <v>37.958054622997565</v>
      </c>
      <c r="Y97" s="38">
        <f>[1]节奏总纲!Y97</f>
        <v>30.366832811362372</v>
      </c>
      <c r="Z97" s="38">
        <f>[1]节奏总纲!Z97</f>
        <v>21.180586297578486</v>
      </c>
      <c r="AA97" s="38">
        <f>[1]节奏总纲!AA97</f>
        <v>11.292758947356987</v>
      </c>
      <c r="AC97" s="38">
        <v>94</v>
      </c>
      <c r="AD97" s="38">
        <f>[1]节奏总纲!AD97</f>
        <v>65.691225232427584</v>
      </c>
      <c r="AE97" s="38">
        <f>[1]节奏总纲!AE97</f>
        <v>67.712127008180858</v>
      </c>
      <c r="AF97" s="38">
        <f>[1]节奏总纲!AF97</f>
        <v>70.601097119399213</v>
      </c>
      <c r="AG97" s="38">
        <f>[1]节奏总纲!AG97</f>
        <v>75.115180559621535</v>
      </c>
      <c r="AH97" s="38">
        <f>[1]节奏总纲!AH97</f>
        <v>83.744492718519624</v>
      </c>
      <c r="AZ97" s="38">
        <v>94</v>
      </c>
      <c r="BA97" s="38">
        <v>37.607869265319941</v>
      </c>
      <c r="BB97" s="38">
        <v>39.115214427575864</v>
      </c>
      <c r="BC97" s="38">
        <v>41.053954370816207</v>
      </c>
      <c r="BD97" s="38">
        <v>43.77911147780199</v>
      </c>
      <c r="BE97" s="38">
        <v>48.460844748995065</v>
      </c>
    </row>
    <row r="98" spans="6:57" x14ac:dyDescent="0.15">
      <c r="F98" s="38">
        <v>96</v>
      </c>
      <c r="G98" s="38">
        <v>775.04688205332377</v>
      </c>
      <c r="N98" s="54">
        <f>[1]节奏总纲!N98</f>
        <v>105</v>
      </c>
      <c r="O98" s="38">
        <v>95</v>
      </c>
      <c r="P98" s="38">
        <f>[1]节奏总纲!P98</f>
        <v>723.0773439350246</v>
      </c>
      <c r="Q98" s="38">
        <f>[1]节奏总纲!Q98</f>
        <v>618.15882133005255</v>
      </c>
      <c r="R98" s="38">
        <f>[1]节奏总纲!R98</f>
        <v>495.95875020503337</v>
      </c>
      <c r="S98" s="38">
        <f>[1]节奏总纲!S98</f>
        <v>355.39251454406457</v>
      </c>
      <c r="T98" s="38">
        <f>[1]节奏总纲!T98</f>
        <v>192.84472762747106</v>
      </c>
      <c r="V98" s="38">
        <v>95</v>
      </c>
      <c r="W98" s="38">
        <f>[1]节奏总纲!W98</f>
        <v>48.489293619302771</v>
      </c>
      <c r="X98" s="38">
        <f>[1]节奏总纲!X98</f>
        <v>41.858249945331409</v>
      </c>
      <c r="Y98" s="38">
        <f>[1]节奏总纲!Y98</f>
        <v>31.909630392848328</v>
      </c>
      <c r="Z98" s="38">
        <f>[1]节奏总纲!Z98</f>
        <v>22.685688128350534</v>
      </c>
      <c r="AA98" s="38">
        <f>[1]节奏总纲!AA98</f>
        <v>13.201929828394356</v>
      </c>
      <c r="AC98" s="38">
        <v>95</v>
      </c>
      <c r="AD98" s="38">
        <f>[1]节奏总纲!AD98</f>
        <v>65.845161563010123</v>
      </c>
      <c r="AE98" s="38">
        <f>[1]节奏总纲!AE98</f>
        <v>67.869300353222485</v>
      </c>
      <c r="AF98" s="38">
        <f>[1]节奏总纲!AF98</f>
        <v>70.755481893869288</v>
      </c>
      <c r="AG98" s="38">
        <f>[1]节奏总纲!AG98</f>
        <v>75.261722981240993</v>
      </c>
      <c r="AH98" s="38">
        <f>[1]节奏总纲!AH98</f>
        <v>83.899392260409456</v>
      </c>
      <c r="AZ98" s="38">
        <v>95</v>
      </c>
      <c r="BA98" s="38">
        <v>37.680472138177471</v>
      </c>
      <c r="BB98" s="38">
        <v>39.182755310967018</v>
      </c>
      <c r="BC98" s="38">
        <v>41.120998062635785</v>
      </c>
      <c r="BD98" s="38">
        <v>43.854004894671284</v>
      </c>
      <c r="BE98" s="38">
        <v>48.532630748633537</v>
      </c>
    </row>
    <row r="99" spans="6:57" x14ac:dyDescent="0.15">
      <c r="F99" s="38">
        <v>97</v>
      </c>
      <c r="G99" s="38">
        <v>830.74645386878444</v>
      </c>
      <c r="N99" s="54">
        <f>[1]节奏总纲!N99</f>
        <v>106</v>
      </c>
      <c r="O99" s="38">
        <v>96</v>
      </c>
      <c r="P99" s="38">
        <f>[1]节奏总纲!P99</f>
        <v>775.04688205332377</v>
      </c>
      <c r="Q99" s="38">
        <f>[1]节奏总纲!Q99</f>
        <v>661.0374857032798</v>
      </c>
      <c r="R99" s="38">
        <f>[1]节奏总纲!R99</f>
        <v>529.97705794806279</v>
      </c>
      <c r="S99" s="38">
        <f>[1]节奏总纲!S99</f>
        <v>380.70302846459265</v>
      </c>
      <c r="T99" s="38">
        <f>[1]节奏总纲!T99</f>
        <v>206.86001282003213</v>
      </c>
      <c r="V99" s="38">
        <v>96</v>
      </c>
      <c r="W99" s="38">
        <f>[1]节奏总纲!W99</f>
        <v>51.96953811829917</v>
      </c>
      <c r="X99" s="38">
        <f>[1]节奏总纲!X99</f>
        <v>42.878664373227252</v>
      </c>
      <c r="Y99" s="38">
        <f>[1]节奏总纲!Y99</f>
        <v>34.018307743029425</v>
      </c>
      <c r="Z99" s="38">
        <f>[1]节奏总纲!Z99</f>
        <v>25.310513920528081</v>
      </c>
      <c r="AA99" s="38">
        <f>[1]节奏总纲!AA99</f>
        <v>14.015285192561066</v>
      </c>
      <c r="AC99" s="38">
        <v>96</v>
      </c>
      <c r="AD99" s="38">
        <f>[1]节奏总纲!AD99</f>
        <v>65.999097893592648</v>
      </c>
      <c r="AE99" s="38">
        <f>[1]节奏总纲!AE99</f>
        <v>68.025215371037646</v>
      </c>
      <c r="AF99" s="38">
        <f>[1]节奏总纲!AF99</f>
        <v>70.909866668339362</v>
      </c>
      <c r="AG99" s="38">
        <f>[1]节奏总纲!AG99</f>
        <v>75.408265402860437</v>
      </c>
      <c r="AH99" s="38">
        <f>[1]节奏总纲!AH99</f>
        <v>84.050903767166133</v>
      </c>
      <c r="AZ99" s="38">
        <v>96</v>
      </c>
      <c r="BA99" s="38">
        <v>37.753075011035001</v>
      </c>
      <c r="BB99" s="38">
        <v>39.250296194358178</v>
      </c>
      <c r="BC99" s="38">
        <v>41.188041754455355</v>
      </c>
      <c r="BD99" s="38">
        <v>43.928898311540578</v>
      </c>
      <c r="BE99" s="38">
        <v>48.604416748272008</v>
      </c>
    </row>
    <row r="100" spans="6:57" x14ac:dyDescent="0.15">
      <c r="F100" s="38">
        <v>98</v>
      </c>
      <c r="G100" s="38">
        <v>890.4437768152311</v>
      </c>
      <c r="N100" s="54">
        <f>[1]节奏总纲!N100</f>
        <v>107</v>
      </c>
      <c r="O100" s="38">
        <v>97</v>
      </c>
      <c r="P100" s="38">
        <f>[1]节奏总纲!P100</f>
        <v>830.74645386878444</v>
      </c>
      <c r="Q100" s="38">
        <f>[1]节奏总纲!Q100</f>
        <v>707.71290405081743</v>
      </c>
      <c r="R100" s="38">
        <f>[1]节奏总纲!R100</f>
        <v>569.31054483627804</v>
      </c>
      <c r="S100" s="38">
        <f>[1]节奏总纲!S100</f>
        <v>409.80722569347137</v>
      </c>
      <c r="T100" s="38">
        <f>[1]节奏总纲!T100</f>
        <v>223.30464679992923</v>
      </c>
      <c r="V100" s="38">
        <v>97</v>
      </c>
      <c r="W100" s="38">
        <f>[1]节奏总纲!W100</f>
        <v>55.699571815460672</v>
      </c>
      <c r="X100" s="38">
        <f>[1]节奏总纲!X100</f>
        <v>46.675418347537629</v>
      </c>
      <c r="Y100" s="38">
        <f>[1]节奏总纲!Y100</f>
        <v>39.333486888215248</v>
      </c>
      <c r="Z100" s="38">
        <f>[1]节奏总纲!Z100</f>
        <v>29.104197228878718</v>
      </c>
      <c r="AA100" s="38">
        <f>[1]节奏总纲!AA100</f>
        <v>16.444633979897105</v>
      </c>
      <c r="AC100" s="38">
        <v>97</v>
      </c>
      <c r="AD100" s="38">
        <f>[1]节奏总纲!AD100</f>
        <v>66.142785979989682</v>
      </c>
      <c r="AE100" s="38">
        <f>[1]节奏总纲!AE100</f>
        <v>68.174918074940805</v>
      </c>
      <c r="AF100" s="38">
        <f>[1]节奏总纲!AF100</f>
        <v>71.061795050376986</v>
      </c>
      <c r="AG100" s="38">
        <f>[1]节奏总纲!AG100</f>
        <v>75.554807824479894</v>
      </c>
      <c r="AH100" s="38">
        <f>[1]节奏总纲!AH100</f>
        <v>84.196136930932482</v>
      </c>
      <c r="AZ100" s="38">
        <v>97</v>
      </c>
      <c r="BA100" s="38">
        <v>37.825677883892531</v>
      </c>
      <c r="BB100" s="38">
        <v>39.317837077749331</v>
      </c>
      <c r="BC100" s="38">
        <v>41.255085446274933</v>
      </c>
      <c r="BD100" s="38">
        <v>44.003272544984547</v>
      </c>
      <c r="BE100" s="38">
        <v>48.67620274791048</v>
      </c>
    </row>
    <row r="101" spans="6:57" x14ac:dyDescent="0.15">
      <c r="F101" s="38">
        <v>99</v>
      </c>
      <c r="G101" s="38">
        <v>954.42578333369079</v>
      </c>
      <c r="N101" s="54">
        <f>[1]节奏总纲!N101</f>
        <v>108</v>
      </c>
      <c r="O101" s="38">
        <v>98</v>
      </c>
      <c r="P101" s="38">
        <f>[1]节奏总纲!P101</f>
        <v>890.4437768152311</v>
      </c>
      <c r="Q101" s="38">
        <f>[1]节奏总纲!Q101</f>
        <v>760.34994102252585</v>
      </c>
      <c r="R101" s="38">
        <f>[1]节奏总纲!R101</f>
        <v>612.98149595960513</v>
      </c>
      <c r="S101" s="38">
        <f>[1]节奏总纲!S101</f>
        <v>441.9272464333992</v>
      </c>
      <c r="T101" s="38">
        <f>[1]节奏总纲!T101</f>
        <v>240.77599725083846</v>
      </c>
      <c r="V101" s="38">
        <v>98</v>
      </c>
      <c r="W101" s="38">
        <f>[1]节奏总纲!W101</f>
        <v>59.697322946446661</v>
      </c>
      <c r="X101" s="38">
        <f>[1]节奏总纲!X101</f>
        <v>52.637036971708426</v>
      </c>
      <c r="Y101" s="38">
        <f>[1]节奏总纲!Y101</f>
        <v>43.670951123327086</v>
      </c>
      <c r="Z101" s="38">
        <f>[1]节奏总纲!Z101</f>
        <v>32.120020739927838</v>
      </c>
      <c r="AA101" s="38">
        <f>[1]节奏总纲!AA101</f>
        <v>17.471350450909227</v>
      </c>
      <c r="AC101" s="38">
        <v>98</v>
      </c>
      <c r="AD101" s="38">
        <f>[1]节奏总纲!AD101</f>
        <v>66.286413655019302</v>
      </c>
      <c r="AE101" s="38">
        <f>[1]节奏总纲!AE101</f>
        <v>68.324620778843951</v>
      </c>
      <c r="AF101" s="38">
        <f>[1]节奏总纲!AF101</f>
        <v>71.210277551293188</v>
      </c>
      <c r="AG101" s="38">
        <f>[1]节奏总纲!AG101</f>
        <v>75.701350246099338</v>
      </c>
      <c r="AH101" s="38">
        <f>[1]节奏总纲!AH101</f>
        <v>84.341370094698831</v>
      </c>
      <c r="AZ101" s="38">
        <v>98</v>
      </c>
      <c r="BA101" s="38">
        <v>37.898280756750061</v>
      </c>
      <c r="BB101" s="38">
        <v>39.385377961140485</v>
      </c>
      <c r="BC101" s="38">
        <v>41.322129138094503</v>
      </c>
      <c r="BD101" s="38">
        <v>44.067911160744309</v>
      </c>
      <c r="BE101" s="38">
        <v>48.747988747548945</v>
      </c>
    </row>
    <row r="102" spans="6:57" x14ac:dyDescent="0.15">
      <c r="F102" s="38">
        <v>100</v>
      </c>
      <c r="G102" s="38">
        <v>1023</v>
      </c>
      <c r="N102" s="54">
        <f>[1]节奏总纲!N102</f>
        <v>109</v>
      </c>
      <c r="O102" s="38">
        <v>99</v>
      </c>
      <c r="P102" s="38">
        <f>[1]节奏总纲!P102</f>
        <v>954.42578333369079</v>
      </c>
      <c r="Q102" s="38">
        <f>[1]节奏总纲!Q102</f>
        <v>816.51125764197252</v>
      </c>
      <c r="R102" s="38">
        <f>[1]节奏总纲!R102</f>
        <v>658.6492330785801</v>
      </c>
      <c r="S102" s="38">
        <f>[1]节奏总纲!S102</f>
        <v>475.39948267851139</v>
      </c>
      <c r="T102" s="38">
        <f>[1]节奏总纲!T102</f>
        <v>257.59951892176309</v>
      </c>
      <c r="V102" s="38">
        <v>99</v>
      </c>
      <c r="W102" s="38">
        <f>[1]节奏总纲!W102</f>
        <v>63.982006518459684</v>
      </c>
      <c r="X102" s="38">
        <f>[1]节奏总纲!X102</f>
        <v>56.161316619446666</v>
      </c>
      <c r="Y102" s="38">
        <f>[1]节奏总纲!Y102</f>
        <v>45.667737118974969</v>
      </c>
      <c r="Z102" s="38">
        <f>[1]节奏总纲!Z102</f>
        <v>33.472236245112185</v>
      </c>
      <c r="AA102" s="38">
        <f>[1]节奏总纲!AA102</f>
        <v>16.823521670924634</v>
      </c>
      <c r="AC102" s="38">
        <v>99</v>
      </c>
      <c r="AD102" s="38">
        <f>[1]节奏总纲!AD102</f>
        <v>66.430041330048923</v>
      </c>
      <c r="AE102" s="38">
        <f>[1]节奏总纲!AE102</f>
        <v>68.474323482747096</v>
      </c>
      <c r="AF102" s="38">
        <f>[1]节奏总纲!AF102</f>
        <v>71.358760052209377</v>
      </c>
      <c r="AG102" s="38">
        <f>[1]节奏总纲!AG102</f>
        <v>75.847892667718796</v>
      </c>
      <c r="AH102" s="38">
        <f>[1]节奏总纲!AH102</f>
        <v>84.48660325846518</v>
      </c>
      <c r="AZ102" s="38">
        <v>99</v>
      </c>
      <c r="BA102" s="38">
        <v>37.970883629607592</v>
      </c>
      <c r="BB102" s="38">
        <v>39.452918844531645</v>
      </c>
      <c r="BC102" s="38">
        <v>41.389172829914081</v>
      </c>
      <c r="BD102" s="38">
        <v>44.132549776504064</v>
      </c>
      <c r="BE102" s="38">
        <v>48.819774747187417</v>
      </c>
    </row>
    <row r="103" spans="6:57" x14ac:dyDescent="0.15">
      <c r="F103" s="38">
        <v>101</v>
      </c>
      <c r="G103" s="38">
        <v>1096.4960256371633</v>
      </c>
      <c r="N103" s="54">
        <f>[1]节奏总纲!N103</f>
        <v>110</v>
      </c>
      <c r="O103" s="38">
        <v>100</v>
      </c>
      <c r="P103" s="38">
        <f>[1]节奏总纲!P103</f>
        <v>1023</v>
      </c>
      <c r="Q103" s="38">
        <f>[1]节奏总纲!Q103</f>
        <v>875.38110000000006</v>
      </c>
      <c r="R103" s="38">
        <f>[1]节奏总纲!R103</f>
        <v>706.6884</v>
      </c>
      <c r="S103" s="38">
        <f>[1]节奏总纲!S103</f>
        <v>508.22640000000001</v>
      </c>
      <c r="T103" s="38">
        <f>[1]节奏总纲!T103</f>
        <v>274.77780000000001</v>
      </c>
      <c r="V103" s="38">
        <v>100</v>
      </c>
      <c r="W103" s="38">
        <f>[1]节奏总纲!W103</f>
        <v>68.574216666309212</v>
      </c>
      <c r="X103" s="38">
        <f>[1]节奏总纲!X103</f>
        <v>58.86984235802754</v>
      </c>
      <c r="Y103" s="38">
        <f>[1]节奏总纲!Y103</f>
        <v>48.039166921419906</v>
      </c>
      <c r="Z103" s="38">
        <f>[1]节奏总纲!Z103</f>
        <v>32.826917321488622</v>
      </c>
      <c r="AA103" s="38">
        <f>[1]节奏总纲!AA103</f>
        <v>17.178281078236921</v>
      </c>
      <c r="AC103" s="38">
        <v>100</v>
      </c>
      <c r="AD103" s="38">
        <f>[1]节奏总纲!AD103</f>
        <v>66.573669005078543</v>
      </c>
      <c r="AE103" s="38">
        <f>[1]节奏总纲!AE103</f>
        <v>68.624026186650241</v>
      </c>
      <c r="AF103" s="38">
        <f>[1]节奏总纲!AF103</f>
        <v>71.507242553125565</v>
      </c>
      <c r="AG103" s="38">
        <f>[1]节奏总纲!AG103</f>
        <v>75.994435089338239</v>
      </c>
      <c r="AH103" s="38">
        <f>[1]节奏总纲!AH103</f>
        <v>84.63183642223153</v>
      </c>
      <c r="AZ103" s="38">
        <v>100</v>
      </c>
      <c r="BA103" s="38">
        <v>38.037513426486328</v>
      </c>
      <c r="BB103" s="38">
        <v>39.520459727922798</v>
      </c>
      <c r="BC103" s="38">
        <v>41.456216521733651</v>
      </c>
      <c r="BD103" s="38">
        <v>44.197188392263818</v>
      </c>
      <c r="BE103" s="38">
        <v>48.891560746825888</v>
      </c>
    </row>
    <row r="104" spans="6:57" x14ac:dyDescent="0.15">
      <c r="F104" s="38">
        <v>102</v>
      </c>
      <c r="G104" s="38">
        <v>1175.2671155169628</v>
      </c>
      <c r="N104" s="54">
        <f>[1]节奏总纲!N104</f>
        <v>111</v>
      </c>
      <c r="O104" s="38">
        <v>101</v>
      </c>
      <c r="P104" s="38">
        <f>[1]节奏总纲!P104</f>
        <v>1096.4960256371633</v>
      </c>
      <c r="Q104" s="38">
        <f>[1]节奏总纲!Q104</f>
        <v>939.14884595823037</v>
      </c>
      <c r="R104" s="38">
        <f>[1]节奏总纲!R104</f>
        <v>756.25330888195151</v>
      </c>
      <c r="S104" s="38">
        <f>[1]节奏总纲!S104</f>
        <v>541.99798547244984</v>
      </c>
      <c r="T104" s="38">
        <f>[1]节奏总纲!T104</f>
        <v>293.42233646050488</v>
      </c>
      <c r="V104" s="38">
        <v>101</v>
      </c>
      <c r="W104" s="38">
        <f>[1]节奏总纲!W104</f>
        <v>73.496025637163257</v>
      </c>
      <c r="X104" s="38">
        <f>[1]节奏总纲!X104</f>
        <v>63.767745958230307</v>
      </c>
      <c r="Y104" s="38">
        <f>[1]节奏总纲!Y104</f>
        <v>49.56490888195151</v>
      </c>
      <c r="Z104" s="38">
        <f>[1]节奏总纲!Z104</f>
        <v>33.771585472449829</v>
      </c>
      <c r="AA104" s="38">
        <f>[1]节奏总纲!AA104</f>
        <v>18.644536460504867</v>
      </c>
      <c r="AC104" s="38">
        <v>101</v>
      </c>
      <c r="AD104" s="38">
        <f>[1]节奏总纲!AD104</f>
        <v>66.717296680108163</v>
      </c>
      <c r="AE104" s="38">
        <f>[1]节奏总纲!AE104</f>
        <v>68.773728890553386</v>
      </c>
      <c r="AF104" s="38">
        <f>[1]节奏总纲!AF104</f>
        <v>71.655725054041767</v>
      </c>
      <c r="AG104" s="38">
        <f>[1]节奏总纲!AG104</f>
        <v>76.130305911210229</v>
      </c>
      <c r="AH104" s="38">
        <f>[1]节奏总纲!AH104</f>
        <v>84.777069585997879</v>
      </c>
      <c r="AZ104" s="38">
        <v>101</v>
      </c>
      <c r="BA104" s="38">
        <v>38.100143952724252</v>
      </c>
      <c r="BB104" s="38">
        <v>39.588000611313952</v>
      </c>
      <c r="BC104" s="38">
        <v>41.523260213553229</v>
      </c>
      <c r="BD104" s="38">
        <v>44.261827008023573</v>
      </c>
      <c r="BE104" s="38">
        <v>48.96334674646436</v>
      </c>
    </row>
    <row r="105" spans="6:57" x14ac:dyDescent="0.15">
      <c r="F105" s="38">
        <v>103</v>
      </c>
      <c r="G105" s="38">
        <v>1259.6918792651943</v>
      </c>
      <c r="N105" s="54">
        <f>[1]节奏总纲!N105</f>
        <v>112</v>
      </c>
      <c r="O105" s="38">
        <v>102</v>
      </c>
      <c r="P105" s="38">
        <f>[1]节奏总纲!P105</f>
        <v>1175.2671155169628</v>
      </c>
      <c r="Q105" s="38">
        <f>[1]节奏总纲!Q105</f>
        <v>1004.2657502092447</v>
      </c>
      <c r="R105" s="38">
        <f>[1]节奏总纲!R105</f>
        <v>806.23324124463659</v>
      </c>
      <c r="S105" s="38">
        <f>[1]节奏总纲!S105</f>
        <v>577.99636741124232</v>
      </c>
      <c r="T105" s="38">
        <f>[1]节奏总纲!T105</f>
        <v>313.56126641992563</v>
      </c>
      <c r="V105" s="38">
        <v>102</v>
      </c>
      <c r="W105" s="38">
        <f>[1]节奏总纲!W105</f>
        <v>78.771089879799547</v>
      </c>
      <c r="X105" s="38">
        <f>[1]节奏总纲!X105</f>
        <v>65.116904251014375</v>
      </c>
      <c r="Y105" s="38">
        <f>[1]节奏总纲!Y105</f>
        <v>49.979932362685076</v>
      </c>
      <c r="Z105" s="38">
        <f>[1]节奏总纲!Z105</f>
        <v>35.998381938792477</v>
      </c>
      <c r="AA105" s="38">
        <f>[1]节奏总纲!AA105</f>
        <v>20.13892995942075</v>
      </c>
      <c r="AC105" s="38">
        <v>102</v>
      </c>
      <c r="AD105" s="38">
        <f>[1]节奏总纲!AD105</f>
        <v>66.860924355137783</v>
      </c>
      <c r="AE105" s="38">
        <f>[1]节奏总纲!AE105</f>
        <v>68.923431594456531</v>
      </c>
      <c r="AF105" s="38">
        <f>[1]节奏总纲!AF105</f>
        <v>71.804207554957955</v>
      </c>
      <c r="AG105" s="38">
        <f>[1]节奏总纲!AG105</f>
        <v>76.265755485049056</v>
      </c>
      <c r="AH105" s="38">
        <f>[1]节奏总纲!AH105</f>
        <v>84.922302749764228</v>
      </c>
      <c r="AZ105" s="38">
        <v>102</v>
      </c>
      <c r="BA105" s="38">
        <v>38.16277447896217</v>
      </c>
      <c r="BB105" s="38">
        <v>39.655541494705105</v>
      </c>
      <c r="BC105" s="38">
        <v>41.590303905372799</v>
      </c>
      <c r="BD105" s="38">
        <v>44.326465623783335</v>
      </c>
      <c r="BE105" s="38">
        <v>49.030333272797542</v>
      </c>
    </row>
    <row r="106" spans="6:57" x14ac:dyDescent="0.15">
      <c r="F106" s="38">
        <v>104</v>
      </c>
      <c r="G106" s="38">
        <v>1350.1761006314437</v>
      </c>
      <c r="N106" s="54">
        <f>[1]节奏总纲!N106</f>
        <v>113</v>
      </c>
      <c r="O106" s="38">
        <v>103</v>
      </c>
      <c r="P106" s="38">
        <f>[1]节奏总纲!P106</f>
        <v>1259.6918792651943</v>
      </c>
      <c r="Q106" s="38">
        <f>[1]节奏总纲!Q106</f>
        <v>1073.383450321872</v>
      </c>
      <c r="R106" s="38">
        <f>[1]节奏总纲!R106</f>
        <v>861.50327622946634</v>
      </c>
      <c r="S106" s="38">
        <f>[1]节奏总纲!S106</f>
        <v>619.01258947091651</v>
      </c>
      <c r="T106" s="38">
        <f>[1]节奏总纲!T106</f>
        <v>335.8338550121008</v>
      </c>
      <c r="V106" s="38">
        <v>103</v>
      </c>
      <c r="W106" s="38">
        <f>[1]节奏总纲!W106</f>
        <v>84.424763748231499</v>
      </c>
      <c r="X106" s="38">
        <f>[1]节奏总纲!X106</f>
        <v>69.11770011262729</v>
      </c>
      <c r="Y106" s="38">
        <f>[1]节奏总纲!Y106</f>
        <v>55.270034984829749</v>
      </c>
      <c r="Z106" s="38">
        <f>[1]节奏总纲!Z106</f>
        <v>41.016222059674192</v>
      </c>
      <c r="AA106" s="38">
        <f>[1]节奏总纲!AA106</f>
        <v>22.272588592175168</v>
      </c>
      <c r="AC106" s="38">
        <v>103</v>
      </c>
      <c r="AD106" s="38">
        <f>[1]节奏总纲!AD106</f>
        <v>67.004247194324648</v>
      </c>
      <c r="AE106" s="38">
        <f>[1]节奏总纲!AE106</f>
        <v>69.0655056802525</v>
      </c>
      <c r="AF106" s="38">
        <f>[1]节奏总纲!AF106</f>
        <v>71.952690055874157</v>
      </c>
      <c r="AG106" s="38">
        <f>[1]节奏总纲!AG106</f>
        <v>76.401205058887882</v>
      </c>
      <c r="AH106" s="38">
        <f>[1]节奏总纲!AH106</f>
        <v>85.072521641060263</v>
      </c>
      <c r="AZ106" s="38">
        <v>103</v>
      </c>
      <c r="BA106" s="38">
        <v>38.225405005200088</v>
      </c>
      <c r="BB106" s="38">
        <v>39.723082378096265</v>
      </c>
      <c r="BC106" s="38">
        <v>41.657347597192377</v>
      </c>
      <c r="BD106" s="38">
        <v>44.39110423954309</v>
      </c>
      <c r="BE106" s="38">
        <v>49.09231260978715</v>
      </c>
    </row>
    <row r="107" spans="6:57" x14ac:dyDescent="0.15">
      <c r="F107" s="38">
        <v>105</v>
      </c>
      <c r="G107" s="38">
        <v>1447.1546878700494</v>
      </c>
      <c r="N107" s="54">
        <f>[1]节奏总纲!N107</f>
        <v>114</v>
      </c>
      <c r="O107" s="38">
        <v>104</v>
      </c>
      <c r="P107" s="38">
        <f>[1]节奏总纲!P107</f>
        <v>1350.1761006314437</v>
      </c>
      <c r="Q107" s="38">
        <f>[1]节奏总纲!Q107</f>
        <v>1150.7550905681794</v>
      </c>
      <c r="R107" s="38">
        <f>[1]节奏总纲!R107</f>
        <v>925.41069937279144</v>
      </c>
      <c r="S107" s="38">
        <f>[1]节奏总纲!S107</f>
        <v>665.09674717104917</v>
      </c>
      <c r="T107" s="38">
        <f>[1]节奏总纲!T107</f>
        <v>360.49701886859549</v>
      </c>
      <c r="V107" s="38">
        <v>104</v>
      </c>
      <c r="W107" s="38">
        <f>[1]节奏总纲!W107</f>
        <v>90.484221366249358</v>
      </c>
      <c r="X107" s="38">
        <f>[1]节奏总纲!X107</f>
        <v>77.371640246307379</v>
      </c>
      <c r="Y107" s="38">
        <f>[1]节奏总纲!Y107</f>
        <v>63.907423143325104</v>
      </c>
      <c r="Z107" s="38">
        <f>[1]节奏总纲!Z107</f>
        <v>46.084157700132664</v>
      </c>
      <c r="AA107" s="38">
        <f>[1]节奏总纲!AA107</f>
        <v>24.663163856494691</v>
      </c>
      <c r="AC107" s="38">
        <v>104</v>
      </c>
      <c r="AD107" s="38">
        <f>[1]节奏总纲!AD107</f>
        <v>67.138256553625013</v>
      </c>
      <c r="AE107" s="38">
        <f>[1]节奏总纲!AE107</f>
        <v>69.199592937186125</v>
      </c>
      <c r="AF107" s="38">
        <f>[1]节奏总纲!AF107</f>
        <v>72.093818006439079</v>
      </c>
      <c r="AG107" s="38">
        <f>[1]节奏总纲!AG107</f>
        <v>76.536654632726695</v>
      </c>
      <c r="AH107" s="38">
        <f>[1]节奏总纲!AH107</f>
        <v>85.228476403824274</v>
      </c>
      <c r="AZ107" s="38">
        <v>104</v>
      </c>
      <c r="BA107" s="38">
        <v>38.288035531438013</v>
      </c>
      <c r="BB107" s="38">
        <v>39.790623261487418</v>
      </c>
      <c r="BC107" s="38">
        <v>41.724391289011947</v>
      </c>
      <c r="BD107" s="38">
        <v>44.455742855302844</v>
      </c>
      <c r="BE107" s="38">
        <v>49.154291946776759</v>
      </c>
    </row>
    <row r="108" spans="6:57" x14ac:dyDescent="0.15">
      <c r="F108" s="38">
        <v>106</v>
      </c>
      <c r="G108" s="38">
        <v>1551.0937641066464</v>
      </c>
      <c r="N108" s="54">
        <f>[1]节奏总纲!N108</f>
        <v>115</v>
      </c>
      <c r="O108" s="38">
        <v>105</v>
      </c>
      <c r="P108" s="38">
        <f>[1]节奏总纲!P108</f>
        <v>1447.1546878700494</v>
      </c>
      <c r="Q108" s="38">
        <f>[1]节奏总纲!Q108</f>
        <v>1234.8570951595132</v>
      </c>
      <c r="R108" s="38">
        <f>[1]节奏总纲!R108</f>
        <v>993.18226228521496</v>
      </c>
      <c r="S108" s="38">
        <f>[1]节奏总纲!S108</f>
        <v>713.59197658872131</v>
      </c>
      <c r="T108" s="38">
        <f>[1]节奏总纲!T108</f>
        <v>386.39030166130323</v>
      </c>
      <c r="V108" s="38">
        <v>105</v>
      </c>
      <c r="W108" s="38">
        <f>[1]节奏总纲!W108</f>
        <v>96.978587238605769</v>
      </c>
      <c r="X108" s="38">
        <f>[1]节奏总纲!X108</f>
        <v>84.102004591333753</v>
      </c>
      <c r="Y108" s="38">
        <f>[1]节奏总纲!Y108</f>
        <v>67.771562912423519</v>
      </c>
      <c r="Z108" s="38">
        <f>[1]节奏总纲!Z108</f>
        <v>48.495229417672135</v>
      </c>
      <c r="AA108" s="38">
        <f>[1]节奏总纲!AA108</f>
        <v>25.893282792707737</v>
      </c>
      <c r="AC108" s="38">
        <v>105</v>
      </c>
      <c r="AD108" s="38">
        <f>[1]节奏总纲!AD108</f>
        <v>67.272265912925377</v>
      </c>
      <c r="AE108" s="38">
        <f>[1]节奏总纲!AE108</f>
        <v>69.333680194119751</v>
      </c>
      <c r="AF108" s="38">
        <f>[1]节奏总纲!AF108</f>
        <v>72.23150684883845</v>
      </c>
      <c r="AG108" s="38">
        <f>[1]节奏总纲!AG108</f>
        <v>76.672104206565521</v>
      </c>
      <c r="AH108" s="38">
        <f>[1]节奏总纲!AH108</f>
        <v>85.384431166588271</v>
      </c>
      <c r="AZ108" s="38">
        <v>105</v>
      </c>
      <c r="BA108" s="38">
        <v>38.35066605767593</v>
      </c>
      <c r="BB108" s="38">
        <v>39.858164144878572</v>
      </c>
      <c r="BC108" s="38">
        <v>41.791434980831518</v>
      </c>
      <c r="BD108" s="38">
        <v>44.520381471062606</v>
      </c>
      <c r="BE108" s="38">
        <v>49.216271283766375</v>
      </c>
    </row>
    <row r="109" spans="6:57" x14ac:dyDescent="0.15">
      <c r="F109" s="38">
        <v>107</v>
      </c>
      <c r="G109" s="38">
        <v>1662.4929077375689</v>
      </c>
      <c r="N109" s="54">
        <f>[1]节奏总纲!N109</f>
        <v>116</v>
      </c>
      <c r="O109" s="38">
        <v>106</v>
      </c>
      <c r="P109" s="38">
        <f>[1]节奏总纲!P109</f>
        <v>1551.0937641066464</v>
      </c>
      <c r="Q109" s="38">
        <f>[1]节奏总纲!Q109</f>
        <v>1324.4789651706653</v>
      </c>
      <c r="R109" s="38">
        <f>[1]节奏总纲!R109</f>
        <v>1064.6707596828021</v>
      </c>
      <c r="S109" s="38">
        <f>[1]节奏总纲!S109</f>
        <v>764.3790069517554</v>
      </c>
      <c r="T109" s="38">
        <f>[1]节奏总纲!T109</f>
        <v>412.59094125236794</v>
      </c>
      <c r="V109" s="38">
        <v>106</v>
      </c>
      <c r="W109" s="38">
        <f>[1]节奏总纲!W109</f>
        <v>103.93907623659697</v>
      </c>
      <c r="X109" s="38">
        <f>[1]节奏总纲!X109</f>
        <v>89.621870011152168</v>
      </c>
      <c r="Y109" s="38">
        <f>[1]节奏总纲!Y109</f>
        <v>71.488497397587139</v>
      </c>
      <c r="Z109" s="38">
        <f>[1]节奏总纲!Z109</f>
        <v>50.787030363034091</v>
      </c>
      <c r="AA109" s="38">
        <f>[1]节奏总纲!AA109</f>
        <v>26.200639591064714</v>
      </c>
      <c r="AC109" s="38">
        <v>106</v>
      </c>
      <c r="AD109" s="38">
        <f>[1]节奏总纲!AD109</f>
        <v>67.406275272225741</v>
      </c>
      <c r="AE109" s="38">
        <f>[1]节奏总纲!AE109</f>
        <v>69.467767451053362</v>
      </c>
      <c r="AF109" s="38">
        <f>[1]节奏总纲!AF109</f>
        <v>72.369195691237806</v>
      </c>
      <c r="AG109" s="38">
        <f>[1]节奏总纲!AG109</f>
        <v>76.807553780404334</v>
      </c>
      <c r="AH109" s="38">
        <f>[1]节奏总纲!AH109</f>
        <v>85.540385929352269</v>
      </c>
      <c r="AZ109" s="38">
        <v>106</v>
      </c>
      <c r="BA109" s="38">
        <v>38.413296583913848</v>
      </c>
      <c r="BB109" s="38">
        <v>39.925705028269732</v>
      </c>
      <c r="BC109" s="38">
        <v>41.858478672651096</v>
      </c>
      <c r="BD109" s="38">
        <v>44.585020086822361</v>
      </c>
      <c r="BE109" s="38">
        <v>49.278250620755983</v>
      </c>
    </row>
    <row r="110" spans="6:57" x14ac:dyDescent="0.15">
      <c r="F110" s="38">
        <v>108</v>
      </c>
      <c r="G110" s="38">
        <v>1781.8875536304624</v>
      </c>
      <c r="N110" s="54">
        <f>[1]节奏总纲!N110</f>
        <v>117</v>
      </c>
      <c r="O110" s="38">
        <v>107</v>
      </c>
      <c r="P110" s="38">
        <f>[1]节奏总纲!P110</f>
        <v>1662.4929077375689</v>
      </c>
      <c r="Q110" s="38">
        <f>[1]节奏总纲!Q110</f>
        <v>1418.9376967540152</v>
      </c>
      <c r="R110" s="38">
        <f>[1]节奏总纲!R110</f>
        <v>1141.6338797433884</v>
      </c>
      <c r="S110" s="38">
        <f>[1]节奏总纲!S110</f>
        <v>816.11776840837263</v>
      </c>
      <c r="T110" s="38">
        <f>[1]节奏总纲!T110</f>
        <v>440.22812196890823</v>
      </c>
      <c r="V110" s="38">
        <v>107</v>
      </c>
      <c r="W110" s="38">
        <f>[1]节奏总纲!W110</f>
        <v>111.39914363092248</v>
      </c>
      <c r="X110" s="38">
        <f>[1]节奏总纲!X110</f>
        <v>94.458731583349845</v>
      </c>
      <c r="Y110" s="38">
        <f>[1]节奏总纲!Y110</f>
        <v>76.963120060586334</v>
      </c>
      <c r="Z110" s="38">
        <f>[1]节奏总纲!Z110</f>
        <v>51.738761456617226</v>
      </c>
      <c r="AA110" s="38">
        <f>[1]节奏总纲!AA110</f>
        <v>27.637180716540286</v>
      </c>
      <c r="AC110" s="38">
        <v>107</v>
      </c>
      <c r="AD110" s="38">
        <f>[1]节奏总纲!AD110</f>
        <v>67.540284631526106</v>
      </c>
      <c r="AE110" s="38">
        <f>[1]节奏总纲!AE110</f>
        <v>69.601854707986988</v>
      </c>
      <c r="AF110" s="38">
        <f>[1]节奏总纲!AF110</f>
        <v>72.506884533637162</v>
      </c>
      <c r="AG110" s="38">
        <f>[1]节奏总纲!AG110</f>
        <v>76.94300335424316</v>
      </c>
      <c r="AH110" s="38">
        <f>[1]节奏总纲!AH110</f>
        <v>85.696340692116266</v>
      </c>
      <c r="AZ110" s="38">
        <v>107</v>
      </c>
      <c r="BA110" s="38">
        <v>38.475927110151773</v>
      </c>
      <c r="BB110" s="38">
        <v>39.993245911660885</v>
      </c>
      <c r="BC110" s="38">
        <v>41.925522364470666</v>
      </c>
      <c r="BD110" s="38">
        <v>44.649658702582116</v>
      </c>
      <c r="BE110" s="38">
        <v>49.340229957745592</v>
      </c>
    </row>
    <row r="111" spans="6:57" x14ac:dyDescent="0.15">
      <c r="F111" s="38">
        <v>109</v>
      </c>
      <c r="G111" s="38">
        <v>1909.8515666673818</v>
      </c>
      <c r="N111" s="54">
        <f>[1]节奏总纲!N111</f>
        <v>118</v>
      </c>
      <c r="O111" s="38">
        <v>108</v>
      </c>
      <c r="P111" s="38">
        <f>[1]节奏总纲!P111</f>
        <v>1781.8875536304624</v>
      </c>
      <c r="Q111" s="38">
        <f>[1]节奏总纲!Q111</f>
        <v>1520.8410270235997</v>
      </c>
      <c r="R111" s="38">
        <f>[1]节奏总纲!R111</f>
        <v>1218.0983316617842</v>
      </c>
      <c r="S111" s="38">
        <f>[1]节奏总纲!S111</f>
        <v>871.69939123602228</v>
      </c>
      <c r="T111" s="38">
        <f>[1]节奏总纲!T111</f>
        <v>471.13106917989433</v>
      </c>
      <c r="V111" s="38">
        <v>108</v>
      </c>
      <c r="W111" s="38">
        <f>[1]节奏总纲!W111</f>
        <v>119.39464589289355</v>
      </c>
      <c r="X111" s="38">
        <f>[1]节奏总纲!X111</f>
        <v>101.90333026958456</v>
      </c>
      <c r="Y111" s="38">
        <f>[1]节奏总纲!Y111</f>
        <v>76.464451918395753</v>
      </c>
      <c r="Z111" s="38">
        <f>[1]节奏总纲!Z111</f>
        <v>55.581622827649653</v>
      </c>
      <c r="AA111" s="38">
        <f>[1]节奏总纲!AA111</f>
        <v>30.902947210986099</v>
      </c>
      <c r="AC111" s="38">
        <v>108</v>
      </c>
      <c r="AD111" s="38">
        <f>[1]节奏总纲!AD111</f>
        <v>67.674293990826456</v>
      </c>
      <c r="AE111" s="38">
        <f>[1]节奏总纲!AE111</f>
        <v>69.735941964920613</v>
      </c>
      <c r="AF111" s="38">
        <f>[1]节奏总纲!AF111</f>
        <v>72.644573376036519</v>
      </c>
      <c r="AG111" s="38">
        <f>[1]节奏总纲!AG111</f>
        <v>77.074762810762508</v>
      </c>
      <c r="AH111" s="38">
        <f>[1]节奏总纲!AH111</f>
        <v>85.852295454880277</v>
      </c>
      <c r="AZ111" s="38">
        <v>108</v>
      </c>
      <c r="BA111" s="38">
        <v>38.53855763638969</v>
      </c>
      <c r="BB111" s="38">
        <v>40.052446592012309</v>
      </c>
      <c r="BC111" s="38">
        <v>41.992566056290244</v>
      </c>
      <c r="BD111" s="38">
        <v>44.71429731834187</v>
      </c>
      <c r="BE111" s="38">
        <v>49.402209294735208</v>
      </c>
    </row>
    <row r="112" spans="6:57" x14ac:dyDescent="0.15">
      <c r="F112" s="38">
        <v>110</v>
      </c>
      <c r="G112" s="38">
        <v>2047</v>
      </c>
      <c r="N112" s="54">
        <f>[1]节奏总纲!N112</f>
        <v>119</v>
      </c>
      <c r="O112" s="38">
        <v>109</v>
      </c>
      <c r="P112" s="38">
        <f>[1]节奏总纲!P112</f>
        <v>1909.8515666673818</v>
      </c>
      <c r="Q112" s="38">
        <f>[1]节奏总纲!Q112</f>
        <v>1624.7107277639418</v>
      </c>
      <c r="R112" s="38">
        <f>[1]节奏总纲!R112</f>
        <v>1301.5638426838207</v>
      </c>
      <c r="S112" s="38">
        <f>[1]节奏总纲!S112</f>
        <v>931.81657937701561</v>
      </c>
      <c r="T112" s="38">
        <f>[1]节奏总纲!T112</f>
        <v>504.58278391352223</v>
      </c>
      <c r="V112" s="38">
        <v>109</v>
      </c>
      <c r="W112" s="38">
        <f>[1]节奏总纲!W112</f>
        <v>127.96401303691937</v>
      </c>
      <c r="X112" s="38">
        <f>[1]节奏总纲!X112</f>
        <v>103.86970074034207</v>
      </c>
      <c r="Y112" s="38">
        <f>[1]节奏总纲!Y112</f>
        <v>83.46551102203648</v>
      </c>
      <c r="Z112" s="38">
        <f>[1]节奏总纲!Z112</f>
        <v>60.117188140993335</v>
      </c>
      <c r="AA112" s="38">
        <f>[1]节奏总纲!AA112</f>
        <v>33.451714733627909</v>
      </c>
      <c r="AC112" s="38">
        <v>109</v>
      </c>
      <c r="AD112" s="38">
        <f>[1]节奏总纲!AD112</f>
        <v>67.80830335012682</v>
      </c>
      <c r="AE112" s="38">
        <f>[1]节奏总纲!AE112</f>
        <v>69.870029221854239</v>
      </c>
      <c r="AF112" s="38">
        <f>[1]节奏总纲!AF112</f>
        <v>72.782262218435889</v>
      </c>
      <c r="AG112" s="38">
        <f>[1]节奏总纲!AG112</f>
        <v>77.203841369133116</v>
      </c>
      <c r="AH112" s="38">
        <f>[1]节奏总纲!AH112</f>
        <v>86.007776715139968</v>
      </c>
      <c r="AZ112" s="38">
        <v>109</v>
      </c>
      <c r="BA112" s="38">
        <v>38.601188162627608</v>
      </c>
      <c r="BB112" s="38">
        <v>40.110720583137102</v>
      </c>
      <c r="BC112" s="38">
        <v>42.051439554347354</v>
      </c>
      <c r="BD112" s="38">
        <v>44.778935934101632</v>
      </c>
      <c r="BE112" s="38">
        <v>49.464188631724817</v>
      </c>
    </row>
    <row r="113" spans="6:57" x14ac:dyDescent="0.15">
      <c r="F113" s="38">
        <v>111</v>
      </c>
      <c r="G113" s="38">
        <v>2193.9920512743265</v>
      </c>
      <c r="N113" s="54">
        <f>[1]节奏总纲!N113</f>
        <v>120</v>
      </c>
      <c r="O113" s="38">
        <v>110</v>
      </c>
      <c r="P113" s="38">
        <f>[1]节奏总纲!P113</f>
        <v>2047</v>
      </c>
      <c r="Q113" s="38">
        <f>[1]节奏总纲!Q113</f>
        <v>1741.3829000000001</v>
      </c>
      <c r="R113" s="38">
        <f>[1]节奏总纲!R113</f>
        <v>1397.2821999999999</v>
      </c>
      <c r="S113" s="38">
        <f>[1]节奏总纲!S113</f>
        <v>1001.3924000000001</v>
      </c>
      <c r="T113" s="38">
        <f>[1]节奏总纲!T113</f>
        <v>542.04559999999992</v>
      </c>
      <c r="V113" s="38">
        <v>110</v>
      </c>
      <c r="W113" s="38">
        <f>[1]节奏总纲!W113</f>
        <v>137.1484333326182</v>
      </c>
      <c r="X113" s="38">
        <f>[1]节奏总纲!X113</f>
        <v>116.67217223605826</v>
      </c>
      <c r="Y113" s="38">
        <f>[1]节奏总纲!Y113</f>
        <v>95.718357316179208</v>
      </c>
      <c r="Z113" s="38">
        <f>[1]节奏总纲!Z113</f>
        <v>69.575820622984452</v>
      </c>
      <c r="AA113" s="38">
        <f>[1]节奏总纲!AA113</f>
        <v>37.462816086477687</v>
      </c>
      <c r="AC113" s="38">
        <v>110</v>
      </c>
      <c r="AD113" s="38">
        <f>[1]节奏总纲!AD113</f>
        <v>67.942312709427185</v>
      </c>
      <c r="AE113" s="38">
        <f>[1]节奏总纲!AE113</f>
        <v>70.003807055133578</v>
      </c>
      <c r="AF113" s="38">
        <f>[1]节奏总纲!AF113</f>
        <v>72.919951060835245</v>
      </c>
      <c r="AG113" s="38">
        <f>[1]节奏总纲!AG113</f>
        <v>77.332919927503724</v>
      </c>
      <c r="AH113" s="38">
        <f>[1]节奏总纲!AH113</f>
        <v>86.154780808490045</v>
      </c>
      <c r="AZ113" s="38">
        <v>110</v>
      </c>
      <c r="BA113" s="38">
        <v>38.663818688865533</v>
      </c>
      <c r="BB113" s="38">
        <v>40.168994574261895</v>
      </c>
      <c r="BC113" s="38">
        <v>42.109294145892463</v>
      </c>
      <c r="BD113" s="38">
        <v>44.843574549861387</v>
      </c>
      <c r="BE113" s="38">
        <v>49.526167968714425</v>
      </c>
    </row>
    <row r="114" spans="6:57" x14ac:dyDescent="0.15">
      <c r="F114" s="38">
        <v>112</v>
      </c>
      <c r="G114" s="38">
        <v>2351.5342310339256</v>
      </c>
      <c r="AC114" s="38">
        <v>111</v>
      </c>
      <c r="AD114" s="38">
        <f>[1]节奏总纲!AD114</f>
        <v>68.071211008105138</v>
      </c>
      <c r="AE114" s="38">
        <f>[1]节奏总纲!AE114</f>
        <v>70.127815365673797</v>
      </c>
      <c r="AF114" s="38">
        <f>[1]节奏总纲!AF114</f>
        <v>73.051543220271398</v>
      </c>
      <c r="AG114" s="38">
        <f>[1]节奏总纲!AG114</f>
        <v>77.461998485874332</v>
      </c>
      <c r="AH114" s="38">
        <f>[1]节奏总纲!AH114</f>
        <v>86.301784901840136</v>
      </c>
      <c r="AZ114" s="38">
        <v>111</v>
      </c>
      <c r="BA114" s="38">
        <v>38.72644921510345</v>
      </c>
      <c r="BB114" s="38">
        <v>40.227268565386687</v>
      </c>
      <c r="BC114" s="38">
        <v>42.167148737437572</v>
      </c>
      <c r="BD114" s="38">
        <v>44.908213165621142</v>
      </c>
      <c r="BE114" s="38">
        <v>49.588147305704041</v>
      </c>
    </row>
    <row r="115" spans="6:57" x14ac:dyDescent="0.15">
      <c r="F115" s="38">
        <v>113</v>
      </c>
      <c r="G115" s="38">
        <v>2520.3837585303886</v>
      </c>
      <c r="AC115" s="38">
        <v>112</v>
      </c>
      <c r="AD115" s="38">
        <f>[1]节奏总纲!AD115</f>
        <v>68.196246161507091</v>
      </c>
      <c r="AE115" s="38">
        <f>[1]节奏总纲!AE115</f>
        <v>70.251823676214016</v>
      </c>
      <c r="AF115" s="38">
        <f>[1]节奏总纲!AF115</f>
        <v>73.174668450093861</v>
      </c>
      <c r="AG115" s="38">
        <f>[1]节奏总纲!AG115</f>
        <v>77.591077044244926</v>
      </c>
      <c r="AH115" s="38">
        <f>[1]节奏总纲!AH115</f>
        <v>86.448788995190213</v>
      </c>
      <c r="AZ115" s="38">
        <v>112</v>
      </c>
      <c r="BA115" s="38">
        <v>38.789079741341368</v>
      </c>
      <c r="BB115" s="38">
        <v>40.28554255651148</v>
      </c>
      <c r="BC115" s="38">
        <v>42.225003328982673</v>
      </c>
      <c r="BD115" s="38">
        <v>44.972851781380903</v>
      </c>
      <c r="BE115" s="38">
        <v>49.65012664269365</v>
      </c>
    </row>
    <row r="116" spans="6:57" x14ac:dyDescent="0.15">
      <c r="F116" s="38">
        <v>114</v>
      </c>
      <c r="G116" s="38">
        <v>2701.3522012628878</v>
      </c>
      <c r="AC116" s="38">
        <v>113</v>
      </c>
      <c r="AD116" s="38">
        <f>[1]节奏总纲!AD116</f>
        <v>68.321281314909029</v>
      </c>
      <c r="AE116" s="38">
        <f>[1]节奏总纲!AE116</f>
        <v>70.375831986754235</v>
      </c>
      <c r="AF116" s="38">
        <f>[1]节奏总纲!AF116</f>
        <v>73.297793679916325</v>
      </c>
      <c r="AG116" s="38">
        <f>[1]节奏总纲!AG116</f>
        <v>77.720155602615534</v>
      </c>
      <c r="AH116" s="38">
        <f>[1]节奏总纲!AH116</f>
        <v>86.595793088540304</v>
      </c>
      <c r="AZ116" s="38">
        <v>113</v>
      </c>
      <c r="BA116" s="38">
        <v>38.851710267579293</v>
      </c>
      <c r="BB116" s="38">
        <v>40.343816547636273</v>
      </c>
      <c r="BC116" s="38">
        <v>42.282857920527782</v>
      </c>
      <c r="BD116" s="38">
        <v>45.032359480672049</v>
      </c>
      <c r="BE116" s="38">
        <v>49.712105979683258</v>
      </c>
    </row>
    <row r="117" spans="6:57" x14ac:dyDescent="0.15">
      <c r="F117" s="38">
        <v>115</v>
      </c>
      <c r="G117" s="38">
        <v>2895.3093757400989</v>
      </c>
      <c r="AC117" s="38">
        <v>114</v>
      </c>
      <c r="AD117" s="38">
        <f>[1]节奏总纲!AD117</f>
        <v>68.446316468310982</v>
      </c>
      <c r="AE117" s="38">
        <f>[1]节奏总纲!AE117</f>
        <v>70.499840297294455</v>
      </c>
      <c r="AF117" s="38">
        <f>[1]节奏总纲!AF117</f>
        <v>73.420918909738774</v>
      </c>
      <c r="AG117" s="38">
        <f>[1]节奏总纲!AG117</f>
        <v>77.849234160986143</v>
      </c>
      <c r="AH117" s="38">
        <f>[1]节奏总纲!AH117</f>
        <v>86.742797181890381</v>
      </c>
      <c r="AZ117" s="38">
        <v>114</v>
      </c>
      <c r="BA117" s="38">
        <v>38.91434079381721</v>
      </c>
      <c r="BB117" s="38">
        <v>40.402090538761065</v>
      </c>
      <c r="BC117" s="38">
        <v>42.340712512072891</v>
      </c>
      <c r="BD117" s="38">
        <v>45.088151688727308</v>
      </c>
      <c r="BE117" s="38">
        <v>49.774085316672867</v>
      </c>
    </row>
    <row r="118" spans="6:57" x14ac:dyDescent="0.15">
      <c r="F118" s="38">
        <v>116</v>
      </c>
      <c r="G118" s="38">
        <v>3103.1875282132928</v>
      </c>
      <c r="AC118" s="38">
        <v>115</v>
      </c>
      <c r="AD118" s="38">
        <f>[1]节奏总纲!AD118</f>
        <v>68.571351621712935</v>
      </c>
      <c r="AE118" s="38">
        <f>[1]节奏总纲!AE118</f>
        <v>70.623848607834674</v>
      </c>
      <c r="AF118" s="38">
        <f>[1]节奏总纲!AF118</f>
        <v>73.544044139561237</v>
      </c>
      <c r="AG118" s="38">
        <f>[1]节奏总纲!AG118</f>
        <v>77.978312719356751</v>
      </c>
      <c r="AH118" s="38">
        <f>[1]节奏总纲!AH118</f>
        <v>86.889801275240458</v>
      </c>
      <c r="AZ118" s="38">
        <v>115</v>
      </c>
      <c r="BA118" s="38">
        <v>38.976971320055128</v>
      </c>
      <c r="BB118" s="38">
        <v>40.460364529885858</v>
      </c>
      <c r="BC118" s="38">
        <v>42.398567103617999</v>
      </c>
      <c r="BD118" s="38">
        <v>45.143943896782567</v>
      </c>
      <c r="BE118" s="38">
        <v>49.836064653662483</v>
      </c>
    </row>
    <row r="119" spans="6:57" x14ac:dyDescent="0.15">
      <c r="F119" s="38">
        <v>117</v>
      </c>
      <c r="G119" s="38">
        <v>3325.985815475135</v>
      </c>
      <c r="AC119" s="38">
        <v>116</v>
      </c>
      <c r="AD119" s="38">
        <f>[1]节奏总纲!AD119</f>
        <v>68.696386775114874</v>
      </c>
      <c r="AE119" s="38">
        <f>[1]节奏总纲!AE119</f>
        <v>70.747856918374893</v>
      </c>
      <c r="AF119" s="38">
        <f>[1]节奏总纲!AF119</f>
        <v>73.667169369383686</v>
      </c>
      <c r="AG119" s="38">
        <f>[1]节奏总纲!AG119</f>
        <v>78.10469841238104</v>
      </c>
      <c r="AH119" s="38">
        <f>[1]节奏总纲!AH119</f>
        <v>87.033659382136349</v>
      </c>
      <c r="AZ119" s="38">
        <v>116</v>
      </c>
      <c r="BA119" s="38">
        <v>39.034165367506482</v>
      </c>
      <c r="BB119" s="38">
        <v>40.518638521010644</v>
      </c>
      <c r="BC119" s="38">
        <v>42.456421695163108</v>
      </c>
      <c r="BD119" s="38">
        <v>45.199736104837825</v>
      </c>
      <c r="BE119" s="38">
        <v>49.898043990652091</v>
      </c>
    </row>
    <row r="120" spans="6:57" x14ac:dyDescent="0.15">
      <c r="F120" s="38">
        <v>118</v>
      </c>
      <c r="G120" s="38">
        <v>3564.7751072609281</v>
      </c>
      <c r="AC120" s="38">
        <v>117</v>
      </c>
      <c r="AD120" s="38">
        <f>[1]节奏总纲!AD120</f>
        <v>68.821421928516827</v>
      </c>
      <c r="AE120" s="38">
        <f>[1]节奏总纲!AE120</f>
        <v>70.871865228915112</v>
      </c>
      <c r="AF120" s="38">
        <f>[1]节奏总纲!AF120</f>
        <v>73.790294599206149</v>
      </c>
      <c r="AG120" s="38">
        <f>[1]节奏总纲!AG120</f>
        <v>78.230540290975199</v>
      </c>
      <c r="AH120" s="38">
        <f>[1]节奏总纲!AH120</f>
        <v>87.168098110592624</v>
      </c>
      <c r="AZ120" s="38">
        <v>117</v>
      </c>
      <c r="BA120" s="38">
        <v>39.088198074219406</v>
      </c>
      <c r="BB120" s="38">
        <v>40.576912512135436</v>
      </c>
      <c r="BC120" s="38">
        <v>42.51427628670821</v>
      </c>
      <c r="BD120" s="38">
        <v>45.255528312893091</v>
      </c>
      <c r="BE120" s="38">
        <v>49.9600233276417</v>
      </c>
    </row>
    <row r="121" spans="6:57" x14ac:dyDescent="0.15">
      <c r="F121" s="38">
        <v>119</v>
      </c>
      <c r="G121" s="38">
        <v>3820.7031333347636</v>
      </c>
      <c r="AC121" s="38">
        <v>118</v>
      </c>
      <c r="AD121" s="38">
        <f>[1]节奏总纲!AD121</f>
        <v>68.946457081918766</v>
      </c>
      <c r="AE121" s="38">
        <f>[1]节奏总纲!AE121</f>
        <v>70.995873539455332</v>
      </c>
      <c r="AF121" s="38">
        <f>[1]节奏总纲!AF121</f>
        <v>73.913419829028598</v>
      </c>
      <c r="AG121" s="38">
        <f>[1]节奏总纲!AG121</f>
        <v>78.356382169569343</v>
      </c>
      <c r="AH121" s="38">
        <f>[1]节奏总纲!AH121</f>
        <v>87.302536839048898</v>
      </c>
      <c r="AZ121" s="38">
        <v>118</v>
      </c>
      <c r="BA121" s="38">
        <v>39.14223078093233</v>
      </c>
      <c r="BB121" s="38">
        <v>40.635186503260229</v>
      </c>
      <c r="BC121" s="38">
        <v>42.572130878253319</v>
      </c>
      <c r="BD121" s="38">
        <v>45.31132052094835</v>
      </c>
      <c r="BE121" s="38">
        <v>50</v>
      </c>
    </row>
    <row r="122" spans="6:57" x14ac:dyDescent="0.15">
      <c r="F122" s="38">
        <v>120</v>
      </c>
      <c r="G122" s="38">
        <v>4095</v>
      </c>
      <c r="AC122" s="38">
        <v>119</v>
      </c>
      <c r="AD122" s="38">
        <f>[1]节奏总纲!AD122</f>
        <v>69.066704614192943</v>
      </c>
      <c r="AE122" s="38">
        <f>[1]节奏总纲!AE122</f>
        <v>71.113087458015798</v>
      </c>
      <c r="AF122" s="38">
        <f>[1]节奏总纲!AF122</f>
        <v>74.034200876118248</v>
      </c>
      <c r="AG122" s="38">
        <f>[1]节奏总纲!AG122</f>
        <v>78.482224048163502</v>
      </c>
      <c r="AH122" s="38">
        <f>[1]节奏总纲!AH122</f>
        <v>87.436975567505186</v>
      </c>
      <c r="AZ122" s="38">
        <v>119</v>
      </c>
      <c r="BA122" s="38">
        <v>39.196263487645254</v>
      </c>
      <c r="BB122" s="38">
        <v>40.693460494385022</v>
      </c>
      <c r="BC122" s="38">
        <v>42.629985469798427</v>
      </c>
      <c r="BD122" s="38">
        <v>45.367112729003608</v>
      </c>
      <c r="BE122" s="38">
        <v>50</v>
      </c>
    </row>
    <row r="123" spans="6:57" x14ac:dyDescent="0.15">
      <c r="F123" s="38">
        <v>121</v>
      </c>
      <c r="G123" s="38">
        <v>4388.9841025486576</v>
      </c>
      <c r="AC123" s="38">
        <v>120</v>
      </c>
      <c r="AD123" s="38">
        <f>[1]节奏总纲!AD123</f>
        <v>69.18336653741882</v>
      </c>
      <c r="AE123" s="38">
        <f>[1]节奏总纲!AE123</f>
        <v>71.230067506391322</v>
      </c>
      <c r="AF123" s="38">
        <f>[1]节奏总纲!AF123</f>
        <v>74.149428238300118</v>
      </c>
      <c r="AG123" s="38">
        <f>[1]节奏总纲!AG123</f>
        <v>78.608065926757661</v>
      </c>
      <c r="AH123" s="38">
        <f>[1]节奏总纲!AH123</f>
        <v>87.571414295961461</v>
      </c>
      <c r="AZ123" s="38">
        <v>120</v>
      </c>
      <c r="BA123" s="38">
        <v>39.250296194358178</v>
      </c>
      <c r="BB123" s="38">
        <v>40.751734485509814</v>
      </c>
      <c r="BC123" s="38">
        <v>42.687840061343536</v>
      </c>
      <c r="BD123" s="38">
        <v>45.422904937058867</v>
      </c>
      <c r="BE123" s="38">
        <v>50</v>
      </c>
    </row>
    <row r="124" spans="6:57" x14ac:dyDescent="0.15">
      <c r="F124" s="38">
        <v>122</v>
      </c>
      <c r="G124" s="38">
        <v>4704.0684620678521</v>
      </c>
      <c r="AC124" s="38">
        <v>121</v>
      </c>
      <c r="AD124" s="38">
        <f>[1]节奏总纲!AD124</f>
        <v>69.300028460644711</v>
      </c>
      <c r="AE124" s="38">
        <f>[1]节奏总纲!AE124</f>
        <v>71.347047554766846</v>
      </c>
      <c r="AF124" s="38">
        <f>[1]节奏总纲!AF124</f>
        <v>74.264655600481987</v>
      </c>
      <c r="AG124" s="38">
        <f>[1]节奏总纲!AG124</f>
        <v>78.733907805351805</v>
      </c>
      <c r="AH124" s="38">
        <f>[1]节奏总纲!AH124</f>
        <v>87.705853024417735</v>
      </c>
      <c r="AZ124" s="38">
        <v>121</v>
      </c>
      <c r="BA124" s="38">
        <v>39.304328901071102</v>
      </c>
      <c r="BB124" s="38">
        <v>40.810008476634607</v>
      </c>
      <c r="BC124" s="38">
        <v>42.745694652888645</v>
      </c>
      <c r="BD124" s="38">
        <v>45.478697145114126</v>
      </c>
      <c r="BE124" s="38">
        <v>50</v>
      </c>
    </row>
    <row r="125" spans="6:57" x14ac:dyDescent="0.15">
      <c r="F125" s="38">
        <v>123</v>
      </c>
      <c r="G125" s="38">
        <v>5041.7675170607781</v>
      </c>
      <c r="AC125" s="38">
        <v>122</v>
      </c>
      <c r="AD125" s="38">
        <f>[1]节奏总纲!AD125</f>
        <v>69.416690383870588</v>
      </c>
      <c r="AE125" s="38">
        <f>[1]节奏总纲!AE125</f>
        <v>71.46402760314237</v>
      </c>
      <c r="AF125" s="38">
        <f>[1]节奏总纲!AF125</f>
        <v>74.379882962663856</v>
      </c>
      <c r="AG125" s="38">
        <f>[1]节奏总纲!AG125</f>
        <v>78.859749683945964</v>
      </c>
      <c r="AH125" s="38">
        <f>[1]节奏总纲!AH125</f>
        <v>87.840291752874009</v>
      </c>
      <c r="AZ125" s="38">
        <v>122</v>
      </c>
      <c r="BA125" s="38">
        <v>39.358361607784026</v>
      </c>
      <c r="BB125" s="38">
        <v>40.8682824677594</v>
      </c>
      <c r="BC125" s="38">
        <v>42.803549244433754</v>
      </c>
      <c r="BD125" s="38">
        <v>45.534489353169384</v>
      </c>
      <c r="BE125" s="38">
        <v>50</v>
      </c>
    </row>
    <row r="126" spans="6:57" x14ac:dyDescent="0.15">
      <c r="F126" s="38">
        <v>124</v>
      </c>
      <c r="G126" s="38">
        <v>5403.704402525771</v>
      </c>
      <c r="AC126" s="38">
        <v>123</v>
      </c>
      <c r="AD126" s="38">
        <f>[1]节奏总纲!AD126</f>
        <v>69.533352307096465</v>
      </c>
      <c r="AE126" s="38">
        <f>[1]节奏总纲!AE126</f>
        <v>71.581007651517908</v>
      </c>
      <c r="AF126" s="38">
        <f>[1]节奏总纲!AF126</f>
        <v>74.495110324845726</v>
      </c>
      <c r="AG126" s="38">
        <f>[1]节奏总纲!AG126</f>
        <v>78.985591562540122</v>
      </c>
      <c r="AH126" s="38">
        <f>[1]节奏总纲!AH126</f>
        <v>87.974730481330297</v>
      </c>
      <c r="AZ126" s="38">
        <v>123</v>
      </c>
      <c r="BA126" s="38">
        <v>39.41239431449695</v>
      </c>
      <c r="BB126" s="38">
        <v>40.926556458884193</v>
      </c>
      <c r="BC126" s="38">
        <v>42.861403835978855</v>
      </c>
      <c r="BD126" s="38">
        <v>45.590281561224643</v>
      </c>
      <c r="BE126" s="38">
        <v>50</v>
      </c>
    </row>
    <row r="127" spans="6:57" x14ac:dyDescent="0.15">
      <c r="F127" s="38">
        <v>125</v>
      </c>
      <c r="G127" s="38">
        <v>5791.6187514801986</v>
      </c>
      <c r="AC127" s="38">
        <v>124</v>
      </c>
      <c r="AD127" s="38">
        <f>[1]节奏总纲!AD127</f>
        <v>69.650014230322356</v>
      </c>
      <c r="AE127" s="38">
        <f>[1]节奏总纲!AE127</f>
        <v>71.697987699893432</v>
      </c>
      <c r="AF127" s="38">
        <f>[1]节奏总纲!AF127</f>
        <v>74.610337687027609</v>
      </c>
      <c r="AG127" s="38">
        <f>[1]节奏总纲!AG127</f>
        <v>79.104601412347151</v>
      </c>
      <c r="AH127" s="38">
        <f>[1]节奏总纲!AH127</f>
        <v>88.109271506528316</v>
      </c>
      <c r="AZ127" s="38">
        <v>124</v>
      </c>
      <c r="BA127" s="38">
        <v>39.466427021209874</v>
      </c>
      <c r="BB127" s="38">
        <v>40.984830450008978</v>
      </c>
      <c r="BC127" s="38">
        <v>42.919258427523964</v>
      </c>
      <c r="BD127" s="38">
        <v>45.646073769279901</v>
      </c>
      <c r="BE127" s="38">
        <v>50</v>
      </c>
    </row>
    <row r="128" spans="6:57" x14ac:dyDescent="0.15">
      <c r="F128" s="38">
        <v>126</v>
      </c>
      <c r="G128" s="38">
        <v>6207.3750564265865</v>
      </c>
      <c r="AC128" s="38">
        <v>125</v>
      </c>
      <c r="AD128" s="38">
        <f>[1]节奏总纲!AD128</f>
        <v>69.766676153548232</v>
      </c>
      <c r="AE128" s="38">
        <f>[1]节奏总纲!AE128</f>
        <v>71.814967748268955</v>
      </c>
      <c r="AF128" s="38">
        <f>[1]节奏总纲!AF128</f>
        <v>74.725565049209479</v>
      </c>
      <c r="AG128" s="38">
        <f>[1]节奏总纲!AG128</f>
        <v>79.222727875098187</v>
      </c>
      <c r="AH128" s="38">
        <f>[1]节奏总纲!AH128</f>
        <v>88.243836210467165</v>
      </c>
      <c r="AZ128" s="38">
        <v>125</v>
      </c>
      <c r="BA128" s="38">
        <v>39.520459727922798</v>
      </c>
      <c r="BB128" s="38">
        <v>41.037193447861313</v>
      </c>
      <c r="BC128" s="38">
        <v>42.977113019069073</v>
      </c>
      <c r="BD128" s="38">
        <v>45.701865977335167</v>
      </c>
      <c r="BE128" s="38">
        <v>50</v>
      </c>
    </row>
    <row r="129" spans="6:57" x14ac:dyDescent="0.15">
      <c r="F129" s="38">
        <v>127</v>
      </c>
      <c r="G129" s="38">
        <v>6652.971630950271</v>
      </c>
      <c r="AC129" s="38">
        <v>126</v>
      </c>
      <c r="AD129" s="38">
        <f>[1]节奏总纲!AD129</f>
        <v>69.883338076774123</v>
      </c>
      <c r="AE129" s="38">
        <f>[1]节奏总纲!AE129</f>
        <v>71.931947796644479</v>
      </c>
      <c r="AF129" s="38">
        <f>[1]节奏总纲!AF129</f>
        <v>74.840792411391348</v>
      </c>
      <c r="AG129" s="38">
        <f>[1]节奏总纲!AG129</f>
        <v>79.340854337849223</v>
      </c>
      <c r="AH129" s="38">
        <f>[1]节奏总纲!AH129</f>
        <v>88.378400914406001</v>
      </c>
      <c r="AZ129" s="38">
        <v>126</v>
      </c>
      <c r="BA129" s="38">
        <v>39.574492434635722</v>
      </c>
      <c r="BB129" s="38">
        <v>41.087476216725996</v>
      </c>
      <c r="BC129" s="38">
        <v>43.030177309109042</v>
      </c>
      <c r="BD129" s="38">
        <v>45.757658185390426</v>
      </c>
      <c r="BE129" s="38">
        <v>50</v>
      </c>
    </row>
    <row r="130" spans="6:57" x14ac:dyDescent="0.15">
      <c r="F130" s="38">
        <v>128</v>
      </c>
      <c r="G130" s="38">
        <v>7130.5502145218443</v>
      </c>
      <c r="AC130" s="38">
        <v>127</v>
      </c>
      <c r="AD130" s="38">
        <f>[1]节奏总纲!AD130</f>
        <v>70</v>
      </c>
      <c r="AE130" s="38">
        <f>[1]节奏总纲!AE130</f>
        <v>72.047345051940553</v>
      </c>
      <c r="AF130" s="38">
        <f>[1]节奏总纲!AF130</f>
        <v>74.956019773573217</v>
      </c>
      <c r="AG130" s="38">
        <f>[1]节奏总纲!AG130</f>
        <v>79.458980800600258</v>
      </c>
      <c r="AH130" s="38">
        <f>[1]节奏总纲!AH130</f>
        <v>88.51296561834485</v>
      </c>
      <c r="AZ130" s="38">
        <v>127</v>
      </c>
      <c r="BA130" s="38">
        <v>39.628525141348646</v>
      </c>
      <c r="BB130" s="38">
        <v>41.137758985590679</v>
      </c>
      <c r="BC130" s="38">
        <v>43.080106253688569</v>
      </c>
      <c r="BD130" s="38">
        <v>45.813450393445684</v>
      </c>
      <c r="BE130" s="38">
        <v>50</v>
      </c>
    </row>
    <row r="131" spans="6:57" x14ac:dyDescent="0.15">
      <c r="F131" s="38">
        <v>129</v>
      </c>
      <c r="G131" s="38">
        <v>7642.4062666695281</v>
      </c>
      <c r="AC131" s="38">
        <v>128</v>
      </c>
      <c r="AD131" s="38">
        <f>[1]节奏总纲!AD131</f>
        <v>70.108849423225877</v>
      </c>
      <c r="AE131" s="38">
        <f>[1]节奏总纲!AE131</f>
        <v>72.160540850040434</v>
      </c>
      <c r="AF131" s="38">
        <f>[1]节奏总纲!AF131</f>
        <v>75.067682921736733</v>
      </c>
      <c r="AG131" s="38">
        <f>[1]节奏总纲!AG131</f>
        <v>79.577107263351294</v>
      </c>
      <c r="AH131" s="38">
        <f>[1]节奏总纲!AH131</f>
        <v>88.6475303222837</v>
      </c>
      <c r="AZ131" s="38">
        <v>128</v>
      </c>
      <c r="BA131" s="38">
        <v>39.68255784806157</v>
      </c>
      <c r="BB131" s="38">
        <v>41.188041754455355</v>
      </c>
      <c r="BC131" s="38">
        <v>43.130035198268104</v>
      </c>
      <c r="BD131" s="38">
        <v>45.869242601500943</v>
      </c>
      <c r="BE131" s="38">
        <v>50</v>
      </c>
    </row>
    <row r="132" spans="6:57" x14ac:dyDescent="0.15">
      <c r="F132" s="38">
        <v>130</v>
      </c>
      <c r="G132" s="38">
        <v>8191</v>
      </c>
      <c r="AC132" s="38">
        <v>129</v>
      </c>
      <c r="AD132" s="38">
        <f>[1]节奏总纲!AD132</f>
        <v>70.217698846451768</v>
      </c>
      <c r="AE132" s="38">
        <f>[1]节奏总纲!AE132</f>
        <v>72.273736648140314</v>
      </c>
      <c r="AF132" s="38">
        <f>[1]节奏总纲!AF132</f>
        <v>75.177145912126889</v>
      </c>
      <c r="AG132" s="38">
        <f>[1]节奏总纲!AG132</f>
        <v>79.69523372610233</v>
      </c>
      <c r="AH132" s="38">
        <f>[1]节奏总纲!AH132</f>
        <v>88.782095026222549</v>
      </c>
      <c r="AZ132" s="38">
        <v>129</v>
      </c>
      <c r="BA132" s="38">
        <v>39.736590554774494</v>
      </c>
      <c r="BB132" s="38">
        <v>41.238324523320038</v>
      </c>
      <c r="BC132" s="38">
        <v>43.179964142847631</v>
      </c>
      <c r="BD132" s="38">
        <v>45.925034809556202</v>
      </c>
      <c r="BE132" s="38">
        <v>50</v>
      </c>
    </row>
    <row r="133" spans="6:57" x14ac:dyDescent="0.15">
      <c r="F133" s="38">
        <v>131</v>
      </c>
      <c r="G133" s="38">
        <v>8778.9682050973151</v>
      </c>
      <c r="AC133" s="38">
        <v>130</v>
      </c>
      <c r="AD133" s="38">
        <f>[1]节奏总纲!AD133</f>
        <v>70.326548269677644</v>
      </c>
      <c r="AE133" s="38">
        <f>[1]节奏总纲!AE133</f>
        <v>72.386932446240195</v>
      </c>
      <c r="AF133" s="38">
        <f>[1]节奏总纲!AF133</f>
        <v>75.286608902517045</v>
      </c>
      <c r="AG133" s="38">
        <f>[1]节奏总纲!AG133</f>
        <v>79.813360188853366</v>
      </c>
      <c r="AH133" s="38">
        <f>[1]节奏总纲!AH133</f>
        <v>88.916659730161399</v>
      </c>
      <c r="AZ133" s="38">
        <v>130</v>
      </c>
      <c r="BA133" s="38">
        <v>39.790623261487418</v>
      </c>
      <c r="BB133" s="38">
        <v>41.288607292184714</v>
      </c>
      <c r="BC133" s="38">
        <v>43.229893087427158</v>
      </c>
      <c r="BD133" s="38">
        <v>45.98082701761146</v>
      </c>
      <c r="BE133" s="38">
        <v>50</v>
      </c>
    </row>
    <row r="134" spans="6:57" x14ac:dyDescent="0.15">
      <c r="F134" s="38">
        <v>132</v>
      </c>
      <c r="G134" s="38">
        <v>9409.1369241357042</v>
      </c>
      <c r="AC134" s="38">
        <v>131</v>
      </c>
      <c r="AD134" s="38">
        <f>[1]节奏总纲!AD134</f>
        <v>70.435397692903535</v>
      </c>
      <c r="AE134" s="38">
        <f>[1]节奏总纲!AE134</f>
        <v>72.50012824434009</v>
      </c>
      <c r="AF134" s="38">
        <f>[1]节奏总纲!AF134</f>
        <v>75.396071892907202</v>
      </c>
      <c r="AG134" s="38">
        <f>[1]节奏总纲!AG134</f>
        <v>79.931486651604402</v>
      </c>
      <c r="AH134" s="38">
        <f>[1]节奏总纲!AH134</f>
        <v>89.048420729369383</v>
      </c>
      <c r="AZ134" s="38">
        <v>131</v>
      </c>
      <c r="BA134" s="38">
        <v>39.844655968200342</v>
      </c>
      <c r="BB134" s="38">
        <v>41.338890061049398</v>
      </c>
      <c r="BC134" s="38">
        <v>43.279822032006692</v>
      </c>
      <c r="BD134" s="38">
        <v>46.031609894814238</v>
      </c>
      <c r="BE134" s="38">
        <v>50</v>
      </c>
    </row>
    <row r="135" spans="6:57" x14ac:dyDescent="0.15">
      <c r="F135" s="38">
        <v>133</v>
      </c>
      <c r="G135" s="38">
        <v>10084.535034121556</v>
      </c>
      <c r="AC135" s="38">
        <v>132</v>
      </c>
      <c r="AD135" s="38">
        <f>[1]节奏总纲!AD135</f>
        <v>70.544247116129412</v>
      </c>
      <c r="AE135" s="38">
        <f>[1]节奏总纲!AE135</f>
        <v>72.61332404243997</v>
      </c>
      <c r="AF135" s="38">
        <f>[1]节奏总纲!AF135</f>
        <v>75.505534883297358</v>
      </c>
      <c r="AG135" s="38">
        <f>[1]节奏总纲!AG135</f>
        <v>80.045750258986601</v>
      </c>
      <c r="AH135" s="38">
        <f>[1]节奏总纲!AH135</f>
        <v>89.175620204122851</v>
      </c>
      <c r="AZ135" s="38">
        <v>132</v>
      </c>
      <c r="BA135" s="38">
        <v>39.898688674913267</v>
      </c>
      <c r="BB135" s="38">
        <v>41.389172829914081</v>
      </c>
      <c r="BC135" s="38">
        <v>43.329750976586219</v>
      </c>
      <c r="BD135" s="38">
        <v>46.079770001861057</v>
      </c>
      <c r="BE135" s="38">
        <v>50</v>
      </c>
    </row>
    <row r="136" spans="6:57" x14ac:dyDescent="0.15">
      <c r="F136" s="38">
        <v>134</v>
      </c>
      <c r="G136" s="38">
        <v>10808.408805051544</v>
      </c>
      <c r="AC136" s="38">
        <v>133</v>
      </c>
      <c r="AD136" s="38">
        <f>[1]节奏总纲!AD136</f>
        <v>70.653096539355303</v>
      </c>
      <c r="AE136" s="38">
        <f>[1]节奏总纲!AE136</f>
        <v>72.726519840539851</v>
      </c>
      <c r="AF136" s="38">
        <f>[1]节奏总纲!AF136</f>
        <v>75.614997873687514</v>
      </c>
      <c r="AG136" s="38">
        <f>[1]节奏总纲!AG136</f>
        <v>80.154679447049915</v>
      </c>
      <c r="AH136" s="38">
        <f>[1]节奏总纲!AH136</f>
        <v>89.302819678876304</v>
      </c>
      <c r="AZ136" s="38">
        <v>133</v>
      </c>
      <c r="BA136" s="38">
        <v>39.952721381626191</v>
      </c>
      <c r="BB136" s="38">
        <v>41.439455598778757</v>
      </c>
      <c r="BC136" s="38">
        <v>43.379679921165753</v>
      </c>
      <c r="BD136" s="38">
        <v>46.127930108907876</v>
      </c>
      <c r="BE136" s="38">
        <v>50</v>
      </c>
    </row>
    <row r="137" spans="6:57" x14ac:dyDescent="0.15">
      <c r="F137" s="38">
        <v>135</v>
      </c>
      <c r="G137" s="38">
        <v>11584.237502960397</v>
      </c>
      <c r="AC137" s="38">
        <v>134</v>
      </c>
      <c r="AD137" s="38">
        <f>[1]节奏总纲!AD137</f>
        <v>70.76194596258118</v>
      </c>
      <c r="AE137" s="38">
        <f>[1]节奏总纲!AE137</f>
        <v>72.839715638639731</v>
      </c>
      <c r="AF137" s="38">
        <f>[1]节奏总纲!AF137</f>
        <v>75.72446086407767</v>
      </c>
      <c r="AG137" s="38">
        <f>[1]节奏总纲!AG137</f>
        <v>80.263608635113243</v>
      </c>
      <c r="AH137" s="38">
        <f>[1]节奏总纲!AH137</f>
        <v>89.430019153629758</v>
      </c>
      <c r="AZ137" s="38">
        <v>134</v>
      </c>
      <c r="BA137" s="38">
        <v>40.005827399112476</v>
      </c>
      <c r="BB137" s="38">
        <v>41.48973836764344</v>
      </c>
      <c r="BC137" s="38">
        <v>43.42960886574528</v>
      </c>
      <c r="BD137" s="38">
        <v>46.176090215954694</v>
      </c>
      <c r="BE137" s="38">
        <v>50</v>
      </c>
    </row>
    <row r="138" spans="6:57" x14ac:dyDescent="0.15">
      <c r="F138" s="38">
        <v>136</v>
      </c>
      <c r="G138" s="38">
        <v>12415.750112853173</v>
      </c>
      <c r="AC138" s="38">
        <v>135</v>
      </c>
      <c r="AD138" s="38">
        <f>[1]节奏总纲!AD138</f>
        <v>70.870795385807057</v>
      </c>
      <c r="AE138" s="38">
        <f>[1]节奏总纲!AE138</f>
        <v>72.952911436739612</v>
      </c>
      <c r="AF138" s="38">
        <f>[1]节奏总纲!AF138</f>
        <v>75.833923854467812</v>
      </c>
      <c r="AG138" s="38">
        <f>[1]节奏总纲!AG138</f>
        <v>80.372537823176572</v>
      </c>
      <c r="AH138" s="38">
        <f>[1]节奏总纲!AH138</f>
        <v>89.557218628383211</v>
      </c>
      <c r="AZ138" s="38">
        <v>135</v>
      </c>
      <c r="BA138" s="38">
        <v>40.052446592012309</v>
      </c>
      <c r="BB138" s="38">
        <v>41.540021136508116</v>
      </c>
      <c r="BC138" s="38">
        <v>43.479537810324814</v>
      </c>
      <c r="BD138" s="38">
        <v>46.224250323001513</v>
      </c>
      <c r="BE138" s="38">
        <v>50</v>
      </c>
    </row>
    <row r="139" spans="6:57" x14ac:dyDescent="0.15">
      <c r="F139" s="38">
        <v>137</v>
      </c>
      <c r="G139" s="38">
        <v>13306.943261900544</v>
      </c>
      <c r="AC139" s="38">
        <v>136</v>
      </c>
      <c r="AD139" s="38">
        <f>[1]节奏总纲!AD139</f>
        <v>70.979644809032948</v>
      </c>
      <c r="AE139" s="38">
        <f>[1]节奏总纲!AE139</f>
        <v>73.059911975288244</v>
      </c>
      <c r="AF139" s="38">
        <f>[1]节奏总纲!AF139</f>
        <v>75.943386844857969</v>
      </c>
      <c r="AG139" s="38">
        <f>[1]节奏总纲!AG139</f>
        <v>80.4814670112399</v>
      </c>
      <c r="AH139" s="38">
        <f>[1]节奏总纲!AH139</f>
        <v>89.684418103136665</v>
      </c>
      <c r="AZ139" s="38">
        <v>136</v>
      </c>
      <c r="BA139" s="38">
        <v>40.099065784912149</v>
      </c>
      <c r="BB139" s="38">
        <v>41.590303905372799</v>
      </c>
      <c r="BC139" s="38">
        <v>43.529466754904341</v>
      </c>
      <c r="BD139" s="38">
        <v>46.272410430048332</v>
      </c>
      <c r="BE139" s="38">
        <v>50</v>
      </c>
    </row>
    <row r="140" spans="6:57" x14ac:dyDescent="0.15">
      <c r="F140" s="38">
        <v>138</v>
      </c>
      <c r="G140" s="38">
        <v>14262.10042904369</v>
      </c>
      <c r="AC140" s="38">
        <v>137</v>
      </c>
      <c r="AD140" s="38">
        <f>[1]节奏总纲!AD140</f>
        <v>71.082568038258202</v>
      </c>
      <c r="AE140" s="38">
        <f>[1]节奏总纲!AE140</f>
        <v>73.162499594857536</v>
      </c>
      <c r="AF140" s="38">
        <f>[1]节奏总纲!AF140</f>
        <v>76.048210495050611</v>
      </c>
      <c r="AG140" s="38">
        <f>[1]节奏总纲!AG140</f>
        <v>80.590396199303228</v>
      </c>
      <c r="AH140" s="38">
        <f>[1]节奏总纲!AH140</f>
        <v>89.811617577890132</v>
      </c>
      <c r="AZ140" s="38">
        <v>137</v>
      </c>
      <c r="BA140" s="38">
        <v>40.145684977811982</v>
      </c>
      <c r="BB140" s="38">
        <v>41.640586674237483</v>
      </c>
      <c r="BC140" s="38">
        <v>43.579395699483875</v>
      </c>
      <c r="BD140" s="38">
        <v>46.320570537095151</v>
      </c>
      <c r="BE140" s="38">
        <v>50</v>
      </c>
    </row>
    <row r="141" spans="6:57" x14ac:dyDescent="0.15">
      <c r="F141" s="38">
        <v>139</v>
      </c>
      <c r="G141" s="38">
        <v>15285.812533339058</v>
      </c>
      <c r="AC141" s="38">
        <v>138</v>
      </c>
      <c r="AD141" s="38">
        <f>[1]节奏总纲!AD141</f>
        <v>71.184128141237707</v>
      </c>
      <c r="AE141" s="38">
        <f>[1]节奏总纲!AE141</f>
        <v>73.265087214426828</v>
      </c>
      <c r="AF141" s="38">
        <f>[1]节奏总纲!AF141</f>
        <v>76.148064447889894</v>
      </c>
      <c r="AG141" s="38">
        <f>[1]节奏总纲!AG141</f>
        <v>80.699325387366557</v>
      </c>
      <c r="AH141" s="38">
        <f>[1]节奏总纲!AH141</f>
        <v>89.938817052643586</v>
      </c>
      <c r="AZ141" s="38">
        <v>138</v>
      </c>
      <c r="BA141" s="38">
        <v>40.192304170711814</v>
      </c>
      <c r="BB141" s="38">
        <v>41.690869443102159</v>
      </c>
      <c r="BC141" s="38">
        <v>43.629324644063402</v>
      </c>
      <c r="BD141" s="38">
        <v>46.368730644141969</v>
      </c>
      <c r="BE141" s="38">
        <v>50</v>
      </c>
    </row>
    <row r="142" spans="6:57" x14ac:dyDescent="0.15">
      <c r="F142" s="38">
        <v>140</v>
      </c>
      <c r="G142" s="38">
        <v>16383</v>
      </c>
      <c r="AC142" s="38">
        <v>139</v>
      </c>
      <c r="AD142" s="38">
        <f>[1]节奏总纲!AD142</f>
        <v>71.285688244217212</v>
      </c>
      <c r="AE142" s="38">
        <f>[1]节奏总纲!AE142</f>
        <v>73.367674833996119</v>
      </c>
      <c r="AF142" s="38">
        <f>[1]节奏总纲!AF142</f>
        <v>76.247918400729162</v>
      </c>
      <c r="AG142" s="38">
        <f>[1]节奏总纲!AG142</f>
        <v>80.808254575429885</v>
      </c>
      <c r="AH142" s="38">
        <f>[1]节奏总纲!AH142</f>
        <v>90.055148444912135</v>
      </c>
      <c r="AZ142" s="38">
        <v>139</v>
      </c>
      <c r="BA142" s="38">
        <v>40.238923363611647</v>
      </c>
      <c r="BB142" s="38">
        <v>41.741152211966842</v>
      </c>
      <c r="BC142" s="38">
        <v>43.679253588642929</v>
      </c>
      <c r="BD142" s="38">
        <v>46.416890751188788</v>
      </c>
      <c r="BE142" s="38">
        <v>50</v>
      </c>
    </row>
    <row r="143" spans="6:57" x14ac:dyDescent="0.15">
      <c r="F143" s="38">
        <v>141</v>
      </c>
      <c r="G143" s="38">
        <v>17558.936410194601</v>
      </c>
      <c r="AC143" s="38">
        <v>140</v>
      </c>
      <c r="AD143" s="38">
        <f>[1]节奏总纲!AD143</f>
        <v>71.387248347196717</v>
      </c>
      <c r="AE143" s="38">
        <f>[1]节奏总纲!AE143</f>
        <v>73.470262453565411</v>
      </c>
      <c r="AF143" s="38">
        <f>[1]节奏总纲!AF143</f>
        <v>76.347772353568445</v>
      </c>
      <c r="AG143" s="38">
        <f>[1]节奏总纲!AG143</f>
        <v>80.917183763493213</v>
      </c>
      <c r="AH143" s="38">
        <f>[1]节奏总纲!AH143</f>
        <v>90.16140749098561</v>
      </c>
      <c r="AZ143" s="38">
        <v>140</v>
      </c>
      <c r="BA143" s="38">
        <v>40.28554255651148</v>
      </c>
      <c r="BB143" s="38">
        <v>41.791434980831518</v>
      </c>
      <c r="BC143" s="38">
        <v>43.729182533222463</v>
      </c>
      <c r="BD143" s="38">
        <v>46.465050858235607</v>
      </c>
      <c r="BE143" s="38">
        <v>50</v>
      </c>
    </row>
    <row r="144" spans="6:57" x14ac:dyDescent="0.15">
      <c r="F144" s="38">
        <v>142</v>
      </c>
      <c r="G144" s="38">
        <v>18819.273848271412</v>
      </c>
      <c r="AC144" s="38">
        <v>141</v>
      </c>
      <c r="AD144" s="38">
        <f>[1]节奏总纲!AD144</f>
        <v>71.488808450176208</v>
      </c>
      <c r="AE144" s="38">
        <f>[1]节奏总纲!AE144</f>
        <v>73.572850073134703</v>
      </c>
      <c r="AF144" s="38">
        <f>[1]节奏总纲!AF144</f>
        <v>76.447626306407713</v>
      </c>
      <c r="AG144" s="38">
        <f>[1]节奏总纲!AG144</f>
        <v>81.023848662825003</v>
      </c>
      <c r="AH144" s="38">
        <f>[1]节奏总纲!AH144</f>
        <v>90.267666537059071</v>
      </c>
      <c r="AZ144" s="38">
        <v>141</v>
      </c>
      <c r="BA144" s="38">
        <v>40.332161749411313</v>
      </c>
      <c r="BB144" s="38">
        <v>41.841717749696201</v>
      </c>
      <c r="BC144" s="38">
        <v>43.77911147780199</v>
      </c>
      <c r="BD144" s="38">
        <v>46.513210965282425</v>
      </c>
      <c r="BE144" s="38">
        <v>50</v>
      </c>
    </row>
    <row r="145" spans="6:57" x14ac:dyDescent="0.15">
      <c r="F145" s="38">
        <v>143</v>
      </c>
      <c r="G145" s="38">
        <v>20170.070068243116</v>
      </c>
      <c r="AC145" s="38">
        <v>142</v>
      </c>
      <c r="AD145" s="38">
        <f>[1]节奏总纲!AD145</f>
        <v>71.590368553155713</v>
      </c>
      <c r="AE145" s="38">
        <f>[1]节奏总纲!AE145</f>
        <v>73.675437692703994</v>
      </c>
      <c r="AF145" s="38">
        <f>[1]节奏总纲!AF145</f>
        <v>76.547480259246996</v>
      </c>
      <c r="AG145" s="38">
        <f>[1]节奏总纲!AG145</f>
        <v>81.123332456233015</v>
      </c>
      <c r="AH145" s="38">
        <f>[1]节奏总纲!AH145</f>
        <v>90.373925583132547</v>
      </c>
      <c r="AZ145" s="38">
        <v>142</v>
      </c>
      <c r="BA145" s="38">
        <v>40.378780942311145</v>
      </c>
      <c r="BB145" s="38">
        <v>41.892000518560877</v>
      </c>
      <c r="BC145" s="38">
        <v>43.829040422381524</v>
      </c>
      <c r="BD145" s="38">
        <v>46.561371072329244</v>
      </c>
      <c r="BE145" s="38">
        <v>50</v>
      </c>
    </row>
    <row r="146" spans="6:57" x14ac:dyDescent="0.15">
      <c r="F146" s="38">
        <v>144</v>
      </c>
      <c r="G146" s="38">
        <v>21617.817610103088</v>
      </c>
      <c r="AC146" s="38">
        <v>143</v>
      </c>
      <c r="AD146" s="38">
        <f>[1]节奏总纲!AD146</f>
        <v>71.691928656135218</v>
      </c>
      <c r="AE146" s="38">
        <f>[1]节奏总纲!AE146</f>
        <v>73.778025312273286</v>
      </c>
      <c r="AF146" s="38">
        <f>[1]节奏总纲!AF146</f>
        <v>76.647334212086264</v>
      </c>
      <c r="AG146" s="38">
        <f>[1]节奏总纲!AG146</f>
        <v>81.222816249641028</v>
      </c>
      <c r="AH146" s="38">
        <f>[1]节奏总纲!AH146</f>
        <v>90.480184629206022</v>
      </c>
      <c r="AZ146" s="38">
        <v>143</v>
      </c>
      <c r="BA146" s="38">
        <v>40.425400135210978</v>
      </c>
      <c r="BB146" s="38">
        <v>41.94228328742556</v>
      </c>
      <c r="BC146" s="38">
        <v>43.878969366961051</v>
      </c>
      <c r="BD146" s="38">
        <v>46.609531179376063</v>
      </c>
      <c r="BE146" s="38">
        <v>50</v>
      </c>
    </row>
    <row r="147" spans="6:57" x14ac:dyDescent="0.15">
      <c r="F147" s="38">
        <v>145</v>
      </c>
      <c r="G147" s="38">
        <v>23169.475005920798</v>
      </c>
      <c r="AC147" s="38">
        <v>144</v>
      </c>
      <c r="AD147" s="38">
        <f>[1]节奏总纲!AD147</f>
        <v>71.793488759114723</v>
      </c>
      <c r="AE147" s="38">
        <f>[1]节奏总纲!AE147</f>
        <v>73.880612931842577</v>
      </c>
      <c r="AF147" s="38">
        <f>[1]节奏总纲!AF147</f>
        <v>76.747188164925547</v>
      </c>
      <c r="AG147" s="38">
        <f>[1]节奏总纲!AG147</f>
        <v>81.322300043049054</v>
      </c>
      <c r="AH147" s="38">
        <f>[1]节奏总纲!AH147</f>
        <v>90.586443675279497</v>
      </c>
      <c r="AZ147" s="38">
        <v>144</v>
      </c>
      <c r="BA147" s="38">
        <v>40.472019328110811</v>
      </c>
      <c r="BB147" s="38">
        <v>41.992566056290244</v>
      </c>
      <c r="BC147" s="38">
        <v>43.928898311540586</v>
      </c>
      <c r="BD147" s="38">
        <v>46.657691286422882</v>
      </c>
      <c r="BE147" s="38">
        <v>50</v>
      </c>
    </row>
    <row r="148" spans="6:57" x14ac:dyDescent="0.15">
      <c r="F148" s="38">
        <v>146</v>
      </c>
      <c r="G148" s="38">
        <v>24832.50022570635</v>
      </c>
      <c r="AC148" s="38">
        <v>145</v>
      </c>
      <c r="AD148" s="38">
        <f>[1]节奏总纲!AD148</f>
        <v>71.895048862094214</v>
      </c>
      <c r="AE148" s="38">
        <f>[1]节奏总纲!AE148</f>
        <v>73.983200551411869</v>
      </c>
      <c r="AF148" s="38">
        <f>[1]节奏总纲!AF148</f>
        <v>76.847042117764815</v>
      </c>
      <c r="AG148" s="38">
        <f>[1]节奏总纲!AG148</f>
        <v>81.421783836457067</v>
      </c>
      <c r="AH148" s="38">
        <f>[1]节奏总纲!AH148</f>
        <v>90.692702721352973</v>
      </c>
      <c r="AZ148" s="38">
        <v>145</v>
      </c>
      <c r="BA148" s="38">
        <v>40.518638521010651</v>
      </c>
      <c r="BB148" s="38">
        <v>42.036975906461073</v>
      </c>
      <c r="BC148" s="38">
        <v>43.978827256120113</v>
      </c>
      <c r="BD148" s="38">
        <v>46.7058513934697</v>
      </c>
      <c r="BE148" s="38">
        <v>50</v>
      </c>
    </row>
    <row r="149" spans="6:57" x14ac:dyDescent="0.15">
      <c r="F149" s="38">
        <v>147</v>
      </c>
      <c r="G149" s="38">
        <v>26614.886523801088</v>
      </c>
      <c r="AC149" s="38">
        <v>146</v>
      </c>
      <c r="AD149" s="38">
        <f>[1]节奏总纲!AD149</f>
        <v>71.996608965073719</v>
      </c>
      <c r="AE149" s="38">
        <f>[1]节奏总纲!AE149</f>
        <v>74.078973000522922</v>
      </c>
      <c r="AF149" s="38">
        <f>[1]节奏总纲!AF149</f>
        <v>76.946896070604097</v>
      </c>
      <c r="AG149" s="38">
        <f>[1]节奏总纲!AG149</f>
        <v>81.521267629865079</v>
      </c>
      <c r="AH149" s="38">
        <f>[1]节奏总纲!AH149</f>
        <v>90.798961767426448</v>
      </c>
      <c r="AZ149" s="38">
        <v>146</v>
      </c>
      <c r="BA149" s="38">
        <v>40.565257713910484</v>
      </c>
      <c r="BB149" s="38">
        <v>42.080366850119908</v>
      </c>
      <c r="BC149" s="38">
        <v>44.024818750237806</v>
      </c>
      <c r="BD149" s="38">
        <v>46.754011500516519</v>
      </c>
      <c r="BE149" s="38">
        <v>50</v>
      </c>
    </row>
    <row r="150" spans="6:57" x14ac:dyDescent="0.15">
      <c r="F150" s="38">
        <v>148</v>
      </c>
      <c r="G150" s="38">
        <v>28525.200858087381</v>
      </c>
      <c r="AC150" s="38">
        <v>147</v>
      </c>
      <c r="AD150" s="38">
        <f>[1]节奏总纲!AD150</f>
        <v>72.091594979242075</v>
      </c>
      <c r="AE150" s="38">
        <f>[1]节奏总纲!AE150</f>
        <v>74.173410870467364</v>
      </c>
      <c r="AF150" s="38">
        <f>[1]节奏总纲!AF150</f>
        <v>77.043751281705866</v>
      </c>
      <c r="AG150" s="38">
        <f>[1]节奏总纲!AG150</f>
        <v>81.620751423273092</v>
      </c>
      <c r="AH150" s="38">
        <f>[1]节奏总纲!AH150</f>
        <v>90.905220813499923</v>
      </c>
      <c r="AZ150" s="38">
        <v>147</v>
      </c>
      <c r="BA150" s="38">
        <v>40.611876906810316</v>
      </c>
      <c r="BB150" s="38">
        <v>42.123757793778736</v>
      </c>
      <c r="BC150" s="38">
        <v>44.067911160744309</v>
      </c>
      <c r="BD150" s="38">
        <v>46.802171607563338</v>
      </c>
      <c r="BE150" s="38">
        <v>50</v>
      </c>
    </row>
    <row r="151" spans="6:57" x14ac:dyDescent="0.15">
      <c r="F151" s="38">
        <v>149</v>
      </c>
      <c r="G151" s="38">
        <v>30572.62506667812</v>
      </c>
      <c r="AC151" s="38">
        <v>148</v>
      </c>
      <c r="AD151" s="38">
        <f>[1]节奏总纲!AD151</f>
        <v>72.186353905945822</v>
      </c>
      <c r="AE151" s="38">
        <f>[1]节奏总纲!AE151</f>
        <v>74.267848740411821</v>
      </c>
      <c r="AF151" s="38">
        <f>[1]节奏总纲!AF151</f>
        <v>77.137200185007629</v>
      </c>
      <c r="AG151" s="38">
        <f>[1]节奏总纲!AG151</f>
        <v>81.720235216681118</v>
      </c>
      <c r="AH151" s="38">
        <f>[1]节奏总纲!AH151</f>
        <v>91.011076811620597</v>
      </c>
      <c r="AZ151" s="38">
        <v>148</v>
      </c>
      <c r="BA151" s="38">
        <v>40.658496099710149</v>
      </c>
      <c r="BB151" s="38">
        <v>42.167148737437564</v>
      </c>
      <c r="BC151" s="38">
        <v>44.111003571250812</v>
      </c>
      <c r="BD151" s="38">
        <v>46.850331714610157</v>
      </c>
      <c r="BE151" s="38">
        <v>50</v>
      </c>
    </row>
    <row r="152" spans="6:57" x14ac:dyDescent="0.15">
      <c r="F152" s="38">
        <v>150</v>
      </c>
      <c r="G152" s="38">
        <v>32767</v>
      </c>
      <c r="AC152" s="38">
        <v>149</v>
      </c>
      <c r="AD152" s="38">
        <f>[1]节奏总纲!AD152</f>
        <v>72.281112832649583</v>
      </c>
      <c r="AE152" s="38">
        <f>[1]节奏总纲!AE152</f>
        <v>74.362286610356264</v>
      </c>
      <c r="AF152" s="38">
        <f>[1]节奏总纲!AF152</f>
        <v>77.230649088309391</v>
      </c>
      <c r="AG152" s="38">
        <f>[1]节奏总纲!AG152</f>
        <v>81.819719010089131</v>
      </c>
      <c r="AH152" s="38">
        <f>[1]节奏总纲!AH152</f>
        <v>91.113605194377854</v>
      </c>
      <c r="AZ152" s="38">
        <v>149</v>
      </c>
      <c r="BA152" s="38">
        <v>40.705115292609982</v>
      </c>
      <c r="BB152" s="38">
        <v>42.2105396810964</v>
      </c>
      <c r="BC152" s="38">
        <v>44.154095981757315</v>
      </c>
      <c r="BD152" s="38">
        <v>46.898491821656968</v>
      </c>
      <c r="BE152" s="38">
        <v>50</v>
      </c>
    </row>
    <row r="153" spans="6:57" x14ac:dyDescent="0.15">
      <c r="AC153" s="38">
        <v>150</v>
      </c>
      <c r="AD153" s="38">
        <f>[1]节奏总纲!AD153</f>
        <v>72.375871759353331</v>
      </c>
      <c r="AE153" s="38">
        <f>[1]节奏总纲!AE153</f>
        <v>74.456724480300707</v>
      </c>
      <c r="AF153" s="38">
        <f>[1]节奏总纲!AF153</f>
        <v>77.324097991611154</v>
      </c>
      <c r="AG153" s="38">
        <f>[1]节奏总纲!AG153</f>
        <v>81.919202803497143</v>
      </c>
      <c r="AH153" s="38">
        <f>[1]节奏总纲!AH153</f>
        <v>91.216133577135096</v>
      </c>
      <c r="AZ153" s="38">
        <v>150</v>
      </c>
      <c r="BA153" s="38">
        <v>40.751734485509814</v>
      </c>
      <c r="BB153" s="38">
        <v>42.253930624755228</v>
      </c>
      <c r="BC153" s="38">
        <v>44.197188392263818</v>
      </c>
      <c r="BD153" s="38">
        <v>46.946651928703787</v>
      </c>
      <c r="BE153" s="38">
        <v>50</v>
      </c>
    </row>
    <row r="154" spans="6:57" x14ac:dyDescent="0.15">
      <c r="AC154" s="38">
        <v>151</v>
      </c>
      <c r="AD154" s="38">
        <f>[1]节奏总纲!AD154</f>
        <v>72.470630686057078</v>
      </c>
      <c r="AE154" s="38">
        <f>[1]节奏总纲!AE154</f>
        <v>74.551162350245164</v>
      </c>
      <c r="AF154" s="38">
        <f>[1]节奏总纲!AF154</f>
        <v>77.417546894912917</v>
      </c>
      <c r="AG154" s="38">
        <f>[1]节奏总纲!AG154</f>
        <v>82.01744549958407</v>
      </c>
      <c r="AH154" s="38">
        <f>[1]节奏总纲!AH154</f>
        <v>91.318661959892353</v>
      </c>
      <c r="AZ154" s="38">
        <v>151</v>
      </c>
      <c r="BA154" s="38">
        <v>40.798353678409647</v>
      </c>
      <c r="BB154" s="38">
        <v>42.297321568414056</v>
      </c>
      <c r="BC154" s="38">
        <v>44.240280802770329</v>
      </c>
      <c r="BD154" s="38">
        <v>46.994812035750606</v>
      </c>
      <c r="BE154" s="38">
        <v>50</v>
      </c>
    </row>
    <row r="155" spans="6:57" x14ac:dyDescent="0.15">
      <c r="AC155" s="38">
        <v>152</v>
      </c>
      <c r="AD155" s="38">
        <f>[1]节奏总纲!AD155</f>
        <v>72.565389612760825</v>
      </c>
      <c r="AE155" s="38">
        <f>[1]节奏总纲!AE155</f>
        <v>74.645600220189607</v>
      </c>
      <c r="AF155" s="38">
        <f>[1]节奏总纲!AF155</f>
        <v>77.51099579821468</v>
      </c>
      <c r="AG155" s="38">
        <f>[1]节奏总纲!AG155</f>
        <v>82.110321933176039</v>
      </c>
      <c r="AH155" s="38">
        <f>[1]节奏总纲!AH155</f>
        <v>91.421190342649595</v>
      </c>
      <c r="AZ155" s="38">
        <v>152</v>
      </c>
      <c r="BA155" s="38">
        <v>40.84497287130948</v>
      </c>
      <c r="BB155" s="38">
        <v>42.340712512072891</v>
      </c>
      <c r="BC155" s="38">
        <v>44.283373213276832</v>
      </c>
      <c r="BD155" s="38">
        <v>47.037096473408994</v>
      </c>
      <c r="BE155" s="38">
        <v>50</v>
      </c>
    </row>
    <row r="156" spans="6:57" x14ac:dyDescent="0.15">
      <c r="AC156" s="38">
        <v>153</v>
      </c>
      <c r="AD156" s="38">
        <f>[1]节奏总纲!AD156</f>
        <v>72.660148539464572</v>
      </c>
      <c r="AE156" s="38">
        <f>[1]节奏总纲!AE156</f>
        <v>74.74003809013405</v>
      </c>
      <c r="AF156" s="38">
        <f>[1]节奏总纲!AF156</f>
        <v>77.604444701516456</v>
      </c>
      <c r="AG156" s="38">
        <f>[1]节奏总纲!AG156</f>
        <v>82.203198366767992</v>
      </c>
      <c r="AH156" s="38">
        <f>[1]节奏总纲!AH156</f>
        <v>91.523718725406852</v>
      </c>
      <c r="AZ156" s="38">
        <v>153</v>
      </c>
      <c r="BA156" s="38">
        <v>40.891592064209313</v>
      </c>
      <c r="BB156" s="38">
        <v>42.384103455731719</v>
      </c>
      <c r="BC156" s="38">
        <v>44.326465623783335</v>
      </c>
      <c r="BD156" s="38">
        <v>47.078671550054786</v>
      </c>
      <c r="BE156" s="38">
        <v>50</v>
      </c>
    </row>
    <row r="157" spans="6:57" x14ac:dyDescent="0.15">
      <c r="AC157" s="38">
        <v>154</v>
      </c>
      <c r="AD157" s="38">
        <f>[1]节奏总纲!AD157</f>
        <v>72.754907466168333</v>
      </c>
      <c r="AE157" s="38">
        <f>[1]节奏总纲!AE157</f>
        <v>74.834475960078507</v>
      </c>
      <c r="AF157" s="38">
        <f>[1]节奏总纲!AF157</f>
        <v>77.697893604818219</v>
      </c>
      <c r="AG157" s="38">
        <f>[1]节奏总纲!AG157</f>
        <v>82.29607480035996</v>
      </c>
      <c r="AH157" s="38">
        <f>[1]节奏总纲!AH157</f>
        <v>91.626247108164094</v>
      </c>
      <c r="AZ157" s="38">
        <v>154</v>
      </c>
      <c r="BA157" s="38">
        <v>40.938211257109145</v>
      </c>
      <c r="BB157" s="38">
        <v>42.427494399390554</v>
      </c>
      <c r="BC157" s="38">
        <v>44.369558034289838</v>
      </c>
      <c r="BD157" s="38">
        <v>47.12024662670057</v>
      </c>
      <c r="BE157" s="38">
        <v>50</v>
      </c>
    </row>
    <row r="158" spans="6:57" x14ac:dyDescent="0.15">
      <c r="AC158" s="38">
        <v>155</v>
      </c>
      <c r="AD158" s="38">
        <f>[1]节奏总纲!AD158</f>
        <v>72.849666392872081</v>
      </c>
      <c r="AE158" s="38">
        <f>[1]节奏总纲!AE158</f>
        <v>74.92891383002295</v>
      </c>
      <c r="AF158" s="38">
        <f>[1]节奏总纲!AF158</f>
        <v>77.791342508119982</v>
      </c>
      <c r="AG158" s="38">
        <f>[1]节奏总纲!AG158</f>
        <v>82.388951233951914</v>
      </c>
      <c r="AH158" s="38">
        <f>[1]节奏总纲!AH158</f>
        <v>91.72877549092135</v>
      </c>
      <c r="AZ158" s="38">
        <v>155</v>
      </c>
      <c r="BA158" s="38">
        <v>40.984830450008985</v>
      </c>
      <c r="BB158" s="38">
        <v>42.470885343049382</v>
      </c>
      <c r="BC158" s="38">
        <v>44.412650444796341</v>
      </c>
      <c r="BD158" s="38">
        <v>47.161821703346362</v>
      </c>
      <c r="BE158" s="38">
        <v>50</v>
      </c>
    </row>
    <row r="159" spans="6:57" x14ac:dyDescent="0.15">
      <c r="AC159" s="38">
        <v>156</v>
      </c>
      <c r="AD159" s="38">
        <f>[1]节奏总纲!AD159</f>
        <v>72.944425319575828</v>
      </c>
      <c r="AE159" s="38">
        <f>[1]节奏总纲!AE159</f>
        <v>75.022035011469043</v>
      </c>
      <c r="AF159" s="38">
        <f>[1]节奏总纲!AF159</f>
        <v>77.884791411421745</v>
      </c>
      <c r="AG159" s="38">
        <f>[1]节奏总纲!AG159</f>
        <v>82.481827667543882</v>
      </c>
      <c r="AH159" s="38">
        <f>[1]节奏总纲!AH159</f>
        <v>91.831303873678593</v>
      </c>
      <c r="AZ159" s="38">
        <v>156</v>
      </c>
      <c r="BA159" s="38">
        <v>41.027136894088379</v>
      </c>
      <c r="BB159" s="38">
        <v>42.51427628670821</v>
      </c>
      <c r="BC159" s="38">
        <v>44.455742855302844</v>
      </c>
      <c r="BD159" s="38">
        <v>47.203396779992147</v>
      </c>
      <c r="BE159" s="38">
        <v>50</v>
      </c>
    </row>
    <row r="160" spans="6:57" x14ac:dyDescent="0.15">
      <c r="AC160" s="38">
        <v>157</v>
      </c>
      <c r="AD160" s="38">
        <f>[1]节奏总纲!AD160</f>
        <v>73.036560194527354</v>
      </c>
      <c r="AE160" s="38">
        <f>[1]节奏总纲!AE160</f>
        <v>75.111147990406067</v>
      </c>
      <c r="AF160" s="38">
        <f>[1]节奏总纲!AF160</f>
        <v>77.978240314723507</v>
      </c>
      <c r="AG160" s="38">
        <f>[1]节奏总纲!AG160</f>
        <v>82.574704101135836</v>
      </c>
      <c r="AH160" s="38">
        <f>[1]节奏总纲!AH160</f>
        <v>91.933832256435849</v>
      </c>
      <c r="AZ160" s="38">
        <v>157</v>
      </c>
      <c r="BA160" s="38">
        <v>41.067363109180121</v>
      </c>
      <c r="BB160" s="38">
        <v>42.557667230367045</v>
      </c>
      <c r="BC160" s="38">
        <v>44.498835265809355</v>
      </c>
      <c r="BD160" s="38">
        <v>47.244971856637939</v>
      </c>
      <c r="BE160" s="38">
        <v>50</v>
      </c>
    </row>
    <row r="161" spans="29:57" x14ac:dyDescent="0.15">
      <c r="AC161" s="38">
        <v>158</v>
      </c>
      <c r="AD161" s="38">
        <f>[1]节奏总纲!AD161</f>
        <v>73.124973399384572</v>
      </c>
      <c r="AE161" s="38">
        <f>[1]节奏总纲!AE161</f>
        <v>75.200260969343077</v>
      </c>
      <c r="AF161" s="38">
        <f>[1]节奏总纲!AF161</f>
        <v>78.066694029528094</v>
      </c>
      <c r="AG161" s="38">
        <f>[1]节奏总纲!AG161</f>
        <v>82.667580534727804</v>
      </c>
      <c r="AH161" s="38">
        <f>[1]节奏总纲!AH161</f>
        <v>92.033129415212969</v>
      </c>
      <c r="AZ161" s="38">
        <v>158</v>
      </c>
      <c r="BA161" s="38">
        <v>41.107589324271871</v>
      </c>
      <c r="BB161" s="38">
        <v>42.601058174025873</v>
      </c>
      <c r="BC161" s="38">
        <v>44.541927676315858</v>
      </c>
      <c r="BD161" s="38">
        <v>47.286546933283724</v>
      </c>
      <c r="BE161" s="38">
        <v>50</v>
      </c>
    </row>
    <row r="162" spans="29:57" x14ac:dyDescent="0.15">
      <c r="AC162" s="38">
        <v>159</v>
      </c>
      <c r="AD162" s="38">
        <f>[1]节奏总纲!AD162</f>
        <v>73.213386604241791</v>
      </c>
      <c r="AE162" s="38">
        <f>[1]节奏总纲!AE162</f>
        <v>75.289373948280101</v>
      </c>
      <c r="AF162" s="38">
        <f>[1]节奏总纲!AF162</f>
        <v>78.153631564737054</v>
      </c>
      <c r="AG162" s="38">
        <f>[1]节奏总纲!AG162</f>
        <v>82.760456968319758</v>
      </c>
      <c r="AH162" s="38">
        <f>[1]节奏总纲!AH162</f>
        <v>92.126546512350387</v>
      </c>
      <c r="AZ162" s="38">
        <v>159</v>
      </c>
      <c r="BA162" s="38">
        <v>41.147815539363613</v>
      </c>
      <c r="BB162" s="38">
        <v>42.644449117684701</v>
      </c>
      <c r="BC162" s="38">
        <v>44.585020086822361</v>
      </c>
      <c r="BD162" s="38">
        <v>47.328122009929508</v>
      </c>
      <c r="BE162" s="38">
        <v>50</v>
      </c>
    </row>
    <row r="163" spans="29:57" x14ac:dyDescent="0.15">
      <c r="AC163" s="38">
        <v>160</v>
      </c>
      <c r="AD163" s="38">
        <f>[1]节奏总纲!AD163</f>
        <v>73.301799809099009</v>
      </c>
      <c r="AE163" s="38">
        <f>[1]节奏总纲!AE163</f>
        <v>75.378486927217125</v>
      </c>
      <c r="AF163" s="38">
        <f>[1]节奏总纲!AF163</f>
        <v>78.240569099946029</v>
      </c>
      <c r="AG163" s="38">
        <f>[1]节奏总纲!AG163</f>
        <v>82.853333401911726</v>
      </c>
      <c r="AH163" s="38">
        <f>[1]节奏总纲!AH163</f>
        <v>92.219963609487792</v>
      </c>
      <c r="AZ163" s="38">
        <v>160</v>
      </c>
      <c r="BA163" s="38">
        <v>41.188041754455355</v>
      </c>
      <c r="BB163" s="38">
        <v>42.687840061343536</v>
      </c>
      <c r="BC163" s="38">
        <v>44.628112497328864</v>
      </c>
      <c r="BD163" s="38">
        <v>47.3696970865753</v>
      </c>
      <c r="BE163" s="38">
        <v>50</v>
      </c>
    </row>
    <row r="164" spans="29:57" x14ac:dyDescent="0.15">
      <c r="AC164" s="38">
        <v>161</v>
      </c>
      <c r="AD164" s="38">
        <f>[1]节奏总纲!AD164</f>
        <v>73.390213013956213</v>
      </c>
      <c r="AE164" s="38">
        <f>[1]节奏总纲!AE164</f>
        <v>75.467599906154135</v>
      </c>
      <c r="AF164" s="38">
        <f>[1]节奏总纲!AF164</f>
        <v>78.32750663515499</v>
      </c>
      <c r="AG164" s="38">
        <f>[1]节奏总纲!AG164</f>
        <v>82.94620983550368</v>
      </c>
      <c r="AH164" s="38">
        <f>[1]节奏总纲!AH164</f>
        <v>92.313380706625196</v>
      </c>
      <c r="AZ164" s="38">
        <v>161</v>
      </c>
      <c r="BA164" s="38">
        <v>41.228267969547105</v>
      </c>
      <c r="BB164" s="38">
        <v>42.731231005002364</v>
      </c>
      <c r="BC164" s="38">
        <v>44.671204907835367</v>
      </c>
      <c r="BD164" s="38">
        <v>47.411272163221085</v>
      </c>
      <c r="BE164" s="38">
        <v>50</v>
      </c>
    </row>
    <row r="165" spans="29:57" x14ac:dyDescent="0.15">
      <c r="AC165" s="38">
        <v>162</v>
      </c>
      <c r="AD165" s="38">
        <f>[1]节奏总纲!AD165</f>
        <v>73.478626218813432</v>
      </c>
      <c r="AE165" s="38">
        <f>[1]节奏总纲!AE165</f>
        <v>75.556712885091159</v>
      </c>
      <c r="AF165" s="38">
        <f>[1]节奏总纲!AF165</f>
        <v>78.414444170363964</v>
      </c>
      <c r="AG165" s="38">
        <f>[1]节奏总纲!AG165</f>
        <v>83.036921590135321</v>
      </c>
      <c r="AH165" s="38">
        <f>[1]节奏总纲!AH165</f>
        <v>92.406797803762601</v>
      </c>
      <c r="AZ165" s="38">
        <v>162</v>
      </c>
      <c r="BA165" s="38">
        <v>41.268494184638847</v>
      </c>
      <c r="BB165" s="38">
        <v>42.774621948661192</v>
      </c>
      <c r="BC165" s="38">
        <v>44.714297318341877</v>
      </c>
      <c r="BD165" s="38">
        <v>47.452847239866877</v>
      </c>
      <c r="BE165" s="38">
        <v>50</v>
      </c>
    </row>
    <row r="166" spans="29:57" x14ac:dyDescent="0.15">
      <c r="AC166" s="38">
        <v>163</v>
      </c>
      <c r="AD166" s="38">
        <f>[1]节奏总纲!AD166</f>
        <v>73.56703942367065</v>
      </c>
      <c r="AE166" s="38">
        <f>[1]节奏总纲!AE166</f>
        <v>75.645825864028183</v>
      </c>
      <c r="AF166" s="38">
        <f>[1]节奏总纲!AF166</f>
        <v>78.501381705572925</v>
      </c>
      <c r="AG166" s="38">
        <f>[1]节奏总纲!AG166</f>
        <v>83.124654333465756</v>
      </c>
      <c r="AH166" s="38">
        <f>[1]节奏总纲!AH166</f>
        <v>92.500214900900005</v>
      </c>
      <c r="AZ166" s="38">
        <v>163</v>
      </c>
      <c r="BA166" s="38">
        <v>41.308720399730589</v>
      </c>
      <c r="BB166" s="38">
        <v>42.818012892320027</v>
      </c>
      <c r="BC166" s="38">
        <v>44.757389728848381</v>
      </c>
      <c r="BD166" s="38">
        <v>47.494422316512662</v>
      </c>
      <c r="BE166" s="38">
        <v>50</v>
      </c>
    </row>
    <row r="167" spans="29:57" x14ac:dyDescent="0.15">
      <c r="AC167" s="38">
        <v>164</v>
      </c>
      <c r="AD167" s="38">
        <f>[1]节奏总纲!AD167</f>
        <v>73.655452628527868</v>
      </c>
      <c r="AE167" s="38">
        <f>[1]节奏总纲!AE167</f>
        <v>75.734938842965192</v>
      </c>
      <c r="AF167" s="38">
        <f>[1]节奏总纲!AF167</f>
        <v>78.5883192407819</v>
      </c>
      <c r="AG167" s="38">
        <f>[1]节奏总纲!AG167</f>
        <v>83.21238707679619</v>
      </c>
      <c r="AH167" s="38">
        <f>[1]节奏总纲!AH167</f>
        <v>92.593631998037409</v>
      </c>
      <c r="AZ167" s="38">
        <v>164</v>
      </c>
      <c r="BA167" s="38">
        <v>41.348946614822331</v>
      </c>
      <c r="BB167" s="38">
        <v>42.861403835978855</v>
      </c>
      <c r="BC167" s="38">
        <v>44.800482139354884</v>
      </c>
      <c r="BD167" s="38">
        <v>47.535997393158453</v>
      </c>
      <c r="BE167" s="38">
        <v>50</v>
      </c>
    </row>
    <row r="168" spans="29:57" x14ac:dyDescent="0.15">
      <c r="AC168" s="38">
        <v>165</v>
      </c>
      <c r="AD168" s="38">
        <f>[1]节奏总纲!AD168</f>
        <v>73.743865833385087</v>
      </c>
      <c r="AE168" s="38">
        <f>[1]节奏总纲!AE168</f>
        <v>75.824051821902216</v>
      </c>
      <c r="AF168" s="38">
        <f>[1]节奏总纲!AF168</f>
        <v>78.67525677599086</v>
      </c>
      <c r="AG168" s="38">
        <f>[1]节奏总纲!AG168</f>
        <v>83.300119820126625</v>
      </c>
      <c r="AH168" s="38">
        <f>[1]节奏总纲!AH168</f>
        <v>92.687049095174814</v>
      </c>
      <c r="AZ168" s="38">
        <v>165</v>
      </c>
      <c r="BA168" s="38">
        <v>41.389172829914081</v>
      </c>
      <c r="BB168" s="38">
        <v>42.904794779637683</v>
      </c>
      <c r="BC168" s="38">
        <v>44.843574549861387</v>
      </c>
      <c r="BD168" s="38">
        <v>47.577572469804238</v>
      </c>
      <c r="BE168" s="38">
        <v>50</v>
      </c>
    </row>
    <row r="169" spans="29:57" x14ac:dyDescent="0.15">
      <c r="AC169" s="38">
        <v>166</v>
      </c>
      <c r="AD169" s="38">
        <f>[1]节奏总纲!AD169</f>
        <v>73.832279038242305</v>
      </c>
      <c r="AE169" s="38">
        <f>[1]节奏总纲!AE169</f>
        <v>75.91316480083924</v>
      </c>
      <c r="AF169" s="38">
        <f>[1]节奏总纲!AF169</f>
        <v>78.762194311199835</v>
      </c>
      <c r="AG169" s="38">
        <f>[1]节奏总纲!AG169</f>
        <v>83.387852563457059</v>
      </c>
      <c r="AH169" s="38">
        <f>[1]节奏总纲!AH169</f>
        <v>92.780466192312218</v>
      </c>
      <c r="AZ169" s="38">
        <v>166</v>
      </c>
      <c r="BA169" s="38">
        <v>41.429399045005823</v>
      </c>
      <c r="BB169" s="38">
        <v>42.948185723296518</v>
      </c>
      <c r="BC169" s="38">
        <v>44.88666696036789</v>
      </c>
      <c r="BD169" s="38">
        <v>47.619147546450023</v>
      </c>
      <c r="BE169" s="38">
        <v>50</v>
      </c>
    </row>
    <row r="170" spans="29:57" x14ac:dyDescent="0.15">
      <c r="AC170" s="38">
        <v>167</v>
      </c>
      <c r="AD170" s="38">
        <f>[1]节奏总纲!AD170</f>
        <v>73.920692243099523</v>
      </c>
      <c r="AE170" s="38">
        <f>[1]节奏总纲!AE170</f>
        <v>76.002103770254962</v>
      </c>
      <c r="AF170" s="38">
        <f>[1]节奏总纲!AF170</f>
        <v>78.849131846408795</v>
      </c>
      <c r="AG170" s="38">
        <f>[1]节奏总纲!AG170</f>
        <v>83.475585306787494</v>
      </c>
      <c r="AH170" s="38">
        <f>[1]节奏总纲!AH170</f>
        <v>92.873883289449623</v>
      </c>
      <c r="AZ170" s="38">
        <v>167</v>
      </c>
      <c r="BA170" s="38">
        <v>41.469625260097565</v>
      </c>
      <c r="BB170" s="38">
        <v>42.991576666955346</v>
      </c>
      <c r="BC170" s="38">
        <v>44.9297593708744</v>
      </c>
      <c r="BD170" s="38">
        <v>47.660722623095815</v>
      </c>
      <c r="BE170" s="38">
        <v>50</v>
      </c>
    </row>
    <row r="171" spans="29:57" x14ac:dyDescent="0.15">
      <c r="AC171" s="38">
        <v>168</v>
      </c>
      <c r="AD171" s="38">
        <f>[1]节奏总纲!AD171</f>
        <v>74.008495683346354</v>
      </c>
      <c r="AE171" s="38">
        <f>[1]节奏总纲!AE171</f>
        <v>76.084409020469636</v>
      </c>
      <c r="AF171" s="38">
        <f>[1]节奏总纲!AF171</f>
        <v>78.93606938161777</v>
      </c>
      <c r="AG171" s="38">
        <f>[1]节奏总纲!AG171</f>
        <v>83.563318050117928</v>
      </c>
      <c r="AH171" s="38">
        <f>[1]节奏总纲!AH171</f>
        <v>92.967300386587027</v>
      </c>
      <c r="AZ171" s="38">
        <v>168</v>
      </c>
      <c r="BA171" s="38">
        <v>41.509851475189308</v>
      </c>
      <c r="BB171" s="38">
        <v>43.030177309109042</v>
      </c>
      <c r="BC171" s="38">
        <v>44.972851781380903</v>
      </c>
      <c r="BD171" s="38">
        <v>47.7022976997416</v>
      </c>
      <c r="BE171" s="38">
        <v>50</v>
      </c>
    </row>
    <row r="172" spans="29:57" x14ac:dyDescent="0.15">
      <c r="AC172" s="38">
        <v>169</v>
      </c>
      <c r="AD172" s="38">
        <f>[1]节奏总纲!AD172</f>
        <v>74.090988120365651</v>
      </c>
      <c r="AE172" s="38">
        <f>[1]节奏总纲!AE172</f>
        <v>76.166714270684309</v>
      </c>
      <c r="AF172" s="38">
        <f>[1]节奏总纲!AF172</f>
        <v>79.022812309215297</v>
      </c>
      <c r="AG172" s="38">
        <f>[1]节奏总纲!AG172</f>
        <v>83.651050793448363</v>
      </c>
      <c r="AH172" s="38">
        <f>[1]节奏总纲!AH172</f>
        <v>93.057555567360481</v>
      </c>
      <c r="AZ172" s="38">
        <v>169</v>
      </c>
      <c r="BA172" s="38">
        <v>41.550077690281057</v>
      </c>
      <c r="BB172" s="38">
        <v>43.067624017543686</v>
      </c>
      <c r="BC172" s="38">
        <v>45.013762077986961</v>
      </c>
      <c r="BD172" s="38">
        <v>47.743872776387391</v>
      </c>
      <c r="BE172" s="38">
        <v>50</v>
      </c>
    </row>
    <row r="173" spans="29:57" x14ac:dyDescent="0.15">
      <c r="AC173" s="38">
        <v>170</v>
      </c>
      <c r="AD173" s="38">
        <f>[1]节奏总纲!AD173</f>
        <v>74.173480557384934</v>
      </c>
      <c r="AE173" s="38">
        <f>[1]节奏总纲!AE173</f>
        <v>76.249019520898997</v>
      </c>
      <c r="AF173" s="38">
        <f>[1]节奏总纲!AF173</f>
        <v>79.109014469658547</v>
      </c>
      <c r="AG173" s="38">
        <f>[1]节奏总纲!AG173</f>
        <v>83.738783536778797</v>
      </c>
      <c r="AH173" s="38">
        <f>[1]节奏总纲!AH173</f>
        <v>93.146107887007233</v>
      </c>
      <c r="AZ173" s="38">
        <v>170</v>
      </c>
      <c r="BA173" s="38">
        <v>41.590303905372799</v>
      </c>
      <c r="BB173" s="38">
        <v>43.105070725978337</v>
      </c>
      <c r="BC173" s="38">
        <v>45.050956883357138</v>
      </c>
      <c r="BD173" s="38">
        <v>47.785447853033176</v>
      </c>
      <c r="BE173" s="38">
        <v>50</v>
      </c>
    </row>
    <row r="174" spans="29:57" x14ac:dyDescent="0.15">
      <c r="AC174" s="38">
        <v>171</v>
      </c>
      <c r="AD174" s="38">
        <f>[1]节奏总纲!AD174</f>
        <v>74.255972994404218</v>
      </c>
      <c r="AE174" s="38">
        <f>[1]节奏总纲!AE174</f>
        <v>76.331324771113671</v>
      </c>
      <c r="AF174" s="38">
        <f>[1]节奏总纲!AF174</f>
        <v>79.195216630101797</v>
      </c>
      <c r="AG174" s="38">
        <f>[1]节奏总纲!AG174</f>
        <v>83.826516280109232</v>
      </c>
      <c r="AH174" s="38">
        <f>[1]节奏总纲!AH174</f>
        <v>93.23466020665397</v>
      </c>
      <c r="AZ174" s="38">
        <v>171</v>
      </c>
      <c r="BA174" s="38">
        <v>41.630530120464542</v>
      </c>
      <c r="BB174" s="38">
        <v>43.14251743441298</v>
      </c>
      <c r="BC174" s="38">
        <v>45.088151688727308</v>
      </c>
      <c r="BD174" s="38">
        <v>47.827022929678968</v>
      </c>
      <c r="BE174" s="38">
        <v>50</v>
      </c>
    </row>
    <row r="175" spans="29:57" x14ac:dyDescent="0.15">
      <c r="AC175" s="38">
        <v>172</v>
      </c>
      <c r="AD175" s="38">
        <f>[1]节奏总纲!AD175</f>
        <v>74.338465431423501</v>
      </c>
      <c r="AE175" s="38">
        <f>[1]节奏总纲!AE175</f>
        <v>76.413630021328345</v>
      </c>
      <c r="AF175" s="38">
        <f>[1]节奏总纲!AF175</f>
        <v>79.281418790545047</v>
      </c>
      <c r="AG175" s="38">
        <f>[1]节奏总纲!AG175</f>
        <v>83.914249023439666</v>
      </c>
      <c r="AH175" s="38">
        <f>[1]节奏总纲!AH175</f>
        <v>93.323212526300722</v>
      </c>
      <c r="AZ175" s="38">
        <v>172</v>
      </c>
      <c r="BA175" s="38">
        <v>41.670756335556291</v>
      </c>
      <c r="BB175" s="38">
        <v>43.179964142847631</v>
      </c>
      <c r="BC175" s="38">
        <v>45.125346494097485</v>
      </c>
      <c r="BD175" s="38">
        <v>47.868598006324753</v>
      </c>
      <c r="BE175" s="38">
        <v>50</v>
      </c>
    </row>
    <row r="176" spans="29:57" x14ac:dyDescent="0.15">
      <c r="AC176" s="38">
        <v>173</v>
      </c>
      <c r="AD176" s="38">
        <f>[1]节奏总纲!AD176</f>
        <v>74.420957868442784</v>
      </c>
      <c r="AE176" s="38">
        <f>[1]节奏总纲!AE176</f>
        <v>76.495935271543019</v>
      </c>
      <c r="AF176" s="38">
        <f>[1]节奏总纲!AF176</f>
        <v>79.367620950988297</v>
      </c>
      <c r="AG176" s="38">
        <f>[1]节奏总纲!AG176</f>
        <v>84.00179325525086</v>
      </c>
      <c r="AH176" s="38">
        <f>[1]节奏总纲!AH176</f>
        <v>93.411764845947459</v>
      </c>
      <c r="AZ176" s="38">
        <v>173</v>
      </c>
      <c r="BA176" s="38">
        <v>41.710982550648033</v>
      </c>
      <c r="BB176" s="38">
        <v>43.217410851282274</v>
      </c>
      <c r="BC176" s="38">
        <v>45.162541299467655</v>
      </c>
      <c r="BD176" s="38">
        <v>47.910173082970537</v>
      </c>
      <c r="BE176" s="38">
        <v>50</v>
      </c>
    </row>
    <row r="177" spans="29:57" x14ac:dyDescent="0.15">
      <c r="AC177" s="38">
        <v>174</v>
      </c>
      <c r="AD177" s="38">
        <f>[1]节奏总纲!AD177</f>
        <v>74.503450305462081</v>
      </c>
      <c r="AE177" s="38">
        <f>[1]节奏总纲!AE177</f>
        <v>76.578240521757706</v>
      </c>
      <c r="AF177" s="38">
        <f>[1]节奏总纲!AF177</f>
        <v>79.453823111431561</v>
      </c>
      <c r="AG177" s="38">
        <f>[1]节奏总纲!AG177</f>
        <v>84.08118060043364</v>
      </c>
      <c r="AH177" s="38">
        <f>[1]节奏总纲!AH177</f>
        <v>93.500317165594211</v>
      </c>
      <c r="AZ177" s="38">
        <v>174</v>
      </c>
      <c r="BA177" s="38">
        <v>41.751208765739776</v>
      </c>
      <c r="BB177" s="38">
        <v>43.254857559716925</v>
      </c>
      <c r="BC177" s="38">
        <v>45.199736104837832</v>
      </c>
      <c r="BD177" s="38">
        <v>47.951748159616329</v>
      </c>
      <c r="BE177" s="38">
        <v>50</v>
      </c>
    </row>
    <row r="178" spans="29:57" x14ac:dyDescent="0.15">
      <c r="AC178" s="38">
        <v>175</v>
      </c>
      <c r="AD178" s="38">
        <f>[1]节奏总纲!AD178</f>
        <v>74.585942742481365</v>
      </c>
      <c r="AE178" s="38">
        <f>[1]节奏总纲!AE178</f>
        <v>76.66054577197238</v>
      </c>
      <c r="AF178" s="38">
        <f>[1]节奏总纲!AF178</f>
        <v>79.540025271874811</v>
      </c>
      <c r="AG178" s="38">
        <f>[1]节奏总纲!AG178</f>
        <v>84.160567945616407</v>
      </c>
      <c r="AH178" s="38">
        <f>[1]节奏总纲!AH178</f>
        <v>93.588869485240949</v>
      </c>
      <c r="AZ178" s="38">
        <v>175</v>
      </c>
      <c r="BA178" s="38">
        <v>41.791434980831518</v>
      </c>
      <c r="BB178" s="38">
        <v>43.292304268151575</v>
      </c>
      <c r="BC178" s="38">
        <v>45.236930910208002</v>
      </c>
      <c r="BD178" s="38">
        <v>47.993323236262114</v>
      </c>
      <c r="BE178" s="38">
        <v>50</v>
      </c>
    </row>
    <row r="179" spans="29:57" x14ac:dyDescent="0.15">
      <c r="AC179" s="38">
        <v>176</v>
      </c>
      <c r="AD179" s="38">
        <f>[1]节奏总纲!AD179</f>
        <v>74.668435179500648</v>
      </c>
      <c r="AE179" s="38">
        <f>[1]节奏总纲!AE179</f>
        <v>76.742851022187054</v>
      </c>
      <c r="AF179" s="38">
        <f>[1]节奏总纲!AF179</f>
        <v>79.626227432318061</v>
      </c>
      <c r="AG179" s="38">
        <f>[1]节奏总纲!AG179</f>
        <v>84.239955290799188</v>
      </c>
      <c r="AH179" s="38">
        <f>[1]节奏总纲!AH179</f>
        <v>93.6774218048877</v>
      </c>
      <c r="AZ179" s="38">
        <v>176</v>
      </c>
      <c r="BA179" s="38">
        <v>41.831661195923267</v>
      </c>
      <c r="BB179" s="38">
        <v>43.329750976586219</v>
      </c>
      <c r="BC179" s="38">
        <v>45.274125715578172</v>
      </c>
      <c r="BD179" s="38">
        <v>48.030128751164234</v>
      </c>
      <c r="BE179" s="38">
        <v>50</v>
      </c>
    </row>
    <row r="180" spans="29:57" x14ac:dyDescent="0.15">
      <c r="AC180" s="38">
        <v>177</v>
      </c>
      <c r="AD180" s="38">
        <f>[1]节奏总纲!AD180</f>
        <v>74.750927616519931</v>
      </c>
      <c r="AE180" s="38">
        <f>[1]节奏总纲!AE180</f>
        <v>76.825156272401728</v>
      </c>
      <c r="AF180" s="38">
        <f>[1]节奏总纲!AF180</f>
        <v>79.71242959276131</v>
      </c>
      <c r="AG180" s="38">
        <f>[1]节奏总纲!AG180</f>
        <v>84.319342635981968</v>
      </c>
      <c r="AH180" s="38">
        <f>[1]节奏总纲!AH180</f>
        <v>93.765974124534438</v>
      </c>
      <c r="AZ180" s="38">
        <v>177</v>
      </c>
      <c r="BA180" s="38">
        <v>41.87188741101501</v>
      </c>
      <c r="BB180" s="38">
        <v>43.367197685020869</v>
      </c>
      <c r="BC180" s="38">
        <v>45.31132052094835</v>
      </c>
      <c r="BD180" s="38">
        <v>48.066021750983474</v>
      </c>
      <c r="BE180" s="38">
        <v>50</v>
      </c>
    </row>
    <row r="181" spans="29:57" x14ac:dyDescent="0.15">
      <c r="AC181" s="38">
        <v>178</v>
      </c>
      <c r="AD181" s="38">
        <f>[1]节奏总纲!AD181</f>
        <v>74.833420053539214</v>
      </c>
      <c r="AE181" s="38">
        <f>[1]节奏总纲!AE181</f>
        <v>76.907461522616416</v>
      </c>
      <c r="AF181" s="38">
        <f>[1]节奏总纲!AF181</f>
        <v>79.79863175320456</v>
      </c>
      <c r="AG181" s="38">
        <f>[1]节奏总纲!AG181</f>
        <v>84.398729981164735</v>
      </c>
      <c r="AH181" s="38">
        <f>[1]节奏总纲!AH181</f>
        <v>93.85452644418119</v>
      </c>
      <c r="AZ181" s="38">
        <v>178</v>
      </c>
      <c r="BA181" s="38">
        <v>41.912113626106752</v>
      </c>
      <c r="BB181" s="38">
        <v>43.404644393455513</v>
      </c>
      <c r="BC181" s="38">
        <v>45.34851532631852</v>
      </c>
      <c r="BD181" s="38">
        <v>48.101914750802706</v>
      </c>
      <c r="BE181" s="38">
        <v>50</v>
      </c>
    </row>
    <row r="182" spans="29:57" x14ac:dyDescent="0.15">
      <c r="AC182" s="38">
        <v>179</v>
      </c>
      <c r="AD182" s="38">
        <f>[1]节奏总纲!AD182</f>
        <v>74.915912490558512</v>
      </c>
      <c r="AE182" s="38">
        <f>[1]节奏总纲!AE182</f>
        <v>76.989766772831089</v>
      </c>
      <c r="AF182" s="38">
        <f>[1]节奏总纲!AF182</f>
        <v>79.88483391364781</v>
      </c>
      <c r="AG182" s="38">
        <f>[1]节奏总纲!AG182</f>
        <v>84.478117326347515</v>
      </c>
      <c r="AH182" s="38">
        <f>[1]节奏总纲!AH182</f>
        <v>93.943078763827941</v>
      </c>
      <c r="AZ182" s="38">
        <v>179</v>
      </c>
      <c r="BA182" s="38">
        <v>41.952339841198494</v>
      </c>
      <c r="BB182" s="38">
        <v>43.442091101890163</v>
      </c>
      <c r="BC182" s="38">
        <v>45.385710131688697</v>
      </c>
      <c r="BD182" s="38">
        <v>48.137807750621946</v>
      </c>
      <c r="BE182" s="38">
        <v>50</v>
      </c>
    </row>
    <row r="183" spans="29:57" x14ac:dyDescent="0.15">
      <c r="AC183" s="38">
        <v>180</v>
      </c>
      <c r="AD183" s="38">
        <f>[1]节奏总纲!AD183</f>
        <v>74.998404927577795</v>
      </c>
      <c r="AE183" s="38">
        <f>[1]节奏总纲!AE183</f>
        <v>77.06778397927944</v>
      </c>
      <c r="AF183" s="38">
        <f>[1]节奏总纲!AF183</f>
        <v>79.97103607409106</v>
      </c>
      <c r="AG183" s="38">
        <f>[1]节奏总纲!AG183</f>
        <v>84.557504671530296</v>
      </c>
      <c r="AH183" s="38">
        <f>[1]节奏总纲!AH183</f>
        <v>94.027056817114342</v>
      </c>
      <c r="AZ183" s="38">
        <v>180</v>
      </c>
      <c r="BA183" s="38">
        <v>41.992566056290244</v>
      </c>
      <c r="BB183" s="38">
        <v>43.479537810324807</v>
      </c>
      <c r="BC183" s="38">
        <v>45.422904937058867</v>
      </c>
      <c r="BD183" s="38">
        <v>48.173700750441178</v>
      </c>
      <c r="BE183" s="38">
        <v>50</v>
      </c>
    </row>
    <row r="184" spans="29:57" x14ac:dyDescent="0.15">
      <c r="AC184" s="38">
        <v>181</v>
      </c>
      <c r="AD184" s="38">
        <f>[1]节奏总纲!AD184</f>
        <v>75.075479910097457</v>
      </c>
      <c r="AE184" s="38">
        <f>[1]节奏总纲!AE184</f>
        <v>77.145192343015793</v>
      </c>
      <c r="AF184" s="38">
        <f>[1]节奏总纲!AF184</f>
        <v>80.053817475702374</v>
      </c>
      <c r="AG184" s="38">
        <f>[1]节奏总纲!AG184</f>
        <v>84.636892016713063</v>
      </c>
      <c r="AH184" s="38">
        <f>[1]节奏总纲!AH184</f>
        <v>94.102803318799971</v>
      </c>
      <c r="AZ184" s="38">
        <v>181</v>
      </c>
      <c r="BA184" s="38">
        <v>42.028297717729309</v>
      </c>
      <c r="BB184" s="38">
        <v>43.516984518759458</v>
      </c>
      <c r="BC184" s="38">
        <v>45.460099742429037</v>
      </c>
      <c r="BD184" s="38">
        <v>48.209593750260417</v>
      </c>
      <c r="BE184" s="38">
        <v>50</v>
      </c>
    </row>
    <row r="185" spans="29:57" x14ac:dyDescent="0.15">
      <c r="AC185" s="38">
        <v>182</v>
      </c>
      <c r="AD185" s="38">
        <f>[1]节奏总纲!AD185</f>
        <v>75.152448075388719</v>
      </c>
      <c r="AE185" s="38">
        <f>[1]节奏总纲!AE185</f>
        <v>77.222600706752132</v>
      </c>
      <c r="AF185" s="38">
        <f>[1]节奏总纲!AF185</f>
        <v>80.134867890916794</v>
      </c>
      <c r="AG185" s="38">
        <f>[1]节奏总纲!AG185</f>
        <v>84.716279361895843</v>
      </c>
      <c r="AH185" s="38">
        <f>[1]节奏总纲!AH185</f>
        <v>94.1785498204856</v>
      </c>
      <c r="AZ185" s="38">
        <v>182</v>
      </c>
      <c r="BA185" s="38">
        <v>42.063010472656373</v>
      </c>
      <c r="BB185" s="38">
        <v>43.554431227194108</v>
      </c>
      <c r="BC185" s="38">
        <v>45.497294547799214</v>
      </c>
      <c r="BD185" s="38">
        <v>48.24548675007965</v>
      </c>
      <c r="BE185" s="38">
        <v>50</v>
      </c>
    </row>
    <row r="186" spans="29:57" x14ac:dyDescent="0.15">
      <c r="AC186" s="38">
        <v>183</v>
      </c>
      <c r="AD186" s="38">
        <f>[1]节奏总纲!AD186</f>
        <v>75.229416240679981</v>
      </c>
      <c r="AE186" s="38">
        <f>[1]节奏总纲!AE186</f>
        <v>77.300009070488485</v>
      </c>
      <c r="AF186" s="38">
        <f>[1]节奏总纲!AF186</f>
        <v>80.215918306131215</v>
      </c>
      <c r="AG186" s="38">
        <f>[1]节奏总纲!AG186</f>
        <v>84.795666707078624</v>
      </c>
      <c r="AH186" s="38">
        <f>[1]节奏总纲!AH186</f>
        <v>94.254296322171228</v>
      </c>
      <c r="AZ186" s="38">
        <v>183</v>
      </c>
      <c r="BA186" s="38">
        <v>42.097723227583437</v>
      </c>
      <c r="BB186" s="38">
        <v>43.591877935628752</v>
      </c>
      <c r="BC186" s="38">
        <v>45.534489353169384</v>
      </c>
      <c r="BD186" s="38">
        <v>48.281379749898889</v>
      </c>
      <c r="BE186" s="38">
        <v>50</v>
      </c>
    </row>
    <row r="187" spans="29:57" x14ac:dyDescent="0.15">
      <c r="AC187" s="38">
        <v>184</v>
      </c>
      <c r="AD187" s="38">
        <f>[1]节奏总纲!AD187</f>
        <v>75.306384405971258</v>
      </c>
      <c r="AE187" s="38">
        <f>[1]节奏总纲!AE187</f>
        <v>77.377417434224824</v>
      </c>
      <c r="AF187" s="38">
        <f>[1]节奏总纲!AF187</f>
        <v>80.296968721345635</v>
      </c>
      <c r="AG187" s="38">
        <f>[1]节奏总纲!AG187</f>
        <v>84.87505405226139</v>
      </c>
      <c r="AH187" s="38">
        <f>[1]节奏总纲!AH187</f>
        <v>94.330042823856857</v>
      </c>
      <c r="AZ187" s="38">
        <v>184</v>
      </c>
      <c r="BA187" s="38">
        <v>42.132435982510501</v>
      </c>
      <c r="BB187" s="38">
        <v>43.629324644063402</v>
      </c>
      <c r="BC187" s="38">
        <v>45.571684158539561</v>
      </c>
      <c r="BD187" s="38">
        <v>48.317272749718121</v>
      </c>
      <c r="BE187" s="38">
        <v>50</v>
      </c>
    </row>
    <row r="188" spans="29:57" x14ac:dyDescent="0.15">
      <c r="AC188" s="38">
        <v>185</v>
      </c>
      <c r="AD188" s="38">
        <f>[1]节奏总纲!AD188</f>
        <v>75.38335257126252</v>
      </c>
      <c r="AE188" s="38">
        <f>[1]节奏总纲!AE188</f>
        <v>77.454825797961163</v>
      </c>
      <c r="AF188" s="38">
        <f>[1]节奏总纲!AF188</f>
        <v>80.378019136560056</v>
      </c>
      <c r="AG188" s="38">
        <f>[1]节奏总纲!AG188</f>
        <v>84.954441397444171</v>
      </c>
      <c r="AH188" s="38">
        <f>[1]节奏总纲!AH188</f>
        <v>94.405789325542486</v>
      </c>
      <c r="AZ188" s="38">
        <v>185</v>
      </c>
      <c r="BA188" s="38">
        <v>42.167148737437564</v>
      </c>
      <c r="BB188" s="38">
        <v>43.666771352498046</v>
      </c>
      <c r="BC188" s="38">
        <v>45.608878963909731</v>
      </c>
      <c r="BD188" s="38">
        <v>48.353165749537354</v>
      </c>
      <c r="BE188" s="38">
        <v>50</v>
      </c>
    </row>
    <row r="189" spans="29:57" x14ac:dyDescent="0.15">
      <c r="AC189" s="38">
        <v>186</v>
      </c>
      <c r="AD189" s="38">
        <f>[1]节奏总纲!AD189</f>
        <v>75.460320736553783</v>
      </c>
      <c r="AE189" s="38">
        <f>[1]节奏总纲!AE189</f>
        <v>77.532234161697517</v>
      </c>
      <c r="AF189" s="38">
        <f>[1]节奏总纲!AF189</f>
        <v>80.459069551774476</v>
      </c>
      <c r="AG189" s="38">
        <f>[1]节奏总纲!AG189</f>
        <v>85.030832425973387</v>
      </c>
      <c r="AH189" s="38">
        <f>[1]节奏总纲!AH189</f>
        <v>94.4815358272281</v>
      </c>
      <c r="AZ189" s="38">
        <v>186</v>
      </c>
      <c r="BA189" s="38">
        <v>42.201861492364635</v>
      </c>
      <c r="BB189" s="38">
        <v>43.704218060932696</v>
      </c>
      <c r="BC189" s="38">
        <v>45.646073769279901</v>
      </c>
      <c r="BD189" s="38">
        <v>48.389058749356593</v>
      </c>
      <c r="BE189" s="38">
        <v>50</v>
      </c>
    </row>
    <row r="190" spans="29:57" x14ac:dyDescent="0.15">
      <c r="AC190" s="38">
        <v>187</v>
      </c>
      <c r="AD190" s="38">
        <f>[1]节奏总纲!AD190</f>
        <v>75.537288901845045</v>
      </c>
      <c r="AE190" s="38">
        <f>[1]节奏总纲!AE190</f>
        <v>77.609642525433856</v>
      </c>
      <c r="AF190" s="38">
        <f>[1]节奏总纲!AF190</f>
        <v>80.540119966988897</v>
      </c>
      <c r="AG190" s="38">
        <f>[1]节奏总纲!AG190</f>
        <v>85.103188187775231</v>
      </c>
      <c r="AH190" s="38">
        <f>[1]节奏总纲!AH190</f>
        <v>94.557282328913729</v>
      </c>
      <c r="AZ190" s="38">
        <v>187</v>
      </c>
      <c r="BA190" s="38">
        <v>42.236574247291699</v>
      </c>
      <c r="BB190" s="38">
        <v>43.741664769367347</v>
      </c>
      <c r="BC190" s="38">
        <v>45.683268574650079</v>
      </c>
      <c r="BD190" s="38">
        <v>48.424951749175825</v>
      </c>
      <c r="BE190" s="38">
        <v>50</v>
      </c>
    </row>
    <row r="191" spans="29:57" x14ac:dyDescent="0.15">
      <c r="AC191" s="38">
        <v>188</v>
      </c>
      <c r="AD191" s="38">
        <f>[1]节奏总纲!AD191</f>
        <v>75.614257067136322</v>
      </c>
      <c r="AE191" s="38">
        <f>[1]节奏总纲!AE191</f>
        <v>77.687050889170209</v>
      </c>
      <c r="AF191" s="38">
        <f>[1]节奏总纲!AF191</f>
        <v>80.621170382203317</v>
      </c>
      <c r="AG191" s="38">
        <f>[1]节奏总纲!AG191</f>
        <v>85.175543949577076</v>
      </c>
      <c r="AH191" s="38">
        <f>[1]节奏总纲!AH191</f>
        <v>94.633028830599358</v>
      </c>
      <c r="AZ191" s="38">
        <v>188</v>
      </c>
      <c r="BA191" s="38">
        <v>42.271287002218763</v>
      </c>
      <c r="BB191" s="38">
        <v>43.77911147780199</v>
      </c>
      <c r="BC191" s="38">
        <v>45.720463380020249</v>
      </c>
      <c r="BD191" s="38">
        <v>48.460844748995065</v>
      </c>
      <c r="BE191" s="38">
        <v>50</v>
      </c>
    </row>
    <row r="192" spans="29:57" x14ac:dyDescent="0.15">
      <c r="AC192" s="38">
        <v>189</v>
      </c>
      <c r="AD192" s="38">
        <f>[1]节奏总纲!AD192</f>
        <v>75.691225232427584</v>
      </c>
      <c r="AE192" s="38">
        <f>[1]节奏总纲!AE192</f>
        <v>77.764459252906548</v>
      </c>
      <c r="AF192" s="38">
        <f>[1]节奏总纲!AF192</f>
        <v>80.702220797417738</v>
      </c>
      <c r="AG192" s="38">
        <f>[1]节奏总纲!AG192</f>
        <v>85.247899711378935</v>
      </c>
      <c r="AH192" s="38">
        <f>[1]节奏总纲!AH192</f>
        <v>94.708775332284986</v>
      </c>
      <c r="AZ192" s="38">
        <v>189</v>
      </c>
      <c r="BA192" s="38">
        <v>42.305999757145827</v>
      </c>
      <c r="BB192" s="38">
        <v>43.816558186236641</v>
      </c>
      <c r="BC192" s="38">
        <v>45.757658185390426</v>
      </c>
      <c r="BD192" s="38">
        <v>48.496737748814297</v>
      </c>
      <c r="BE192" s="38">
        <v>50</v>
      </c>
    </row>
    <row r="193" spans="29:57" x14ac:dyDescent="0.15">
      <c r="AC193" s="38">
        <v>190</v>
      </c>
      <c r="AD193" s="38">
        <f>[1]节奏总纲!AD193</f>
        <v>75.768193397718846</v>
      </c>
      <c r="AE193" s="38">
        <f>[1]节奏总纲!AE193</f>
        <v>77.841867616642901</v>
      </c>
      <c r="AF193" s="38">
        <f>[1]节奏总纲!AF193</f>
        <v>80.783271212632158</v>
      </c>
      <c r="AG193" s="38">
        <f>[1]节奏总纲!AG193</f>
        <v>85.320255473180779</v>
      </c>
      <c r="AH193" s="38">
        <f>[1]节奏总纲!AH193</f>
        <v>94.784521833970615</v>
      </c>
      <c r="AZ193" s="38">
        <v>190</v>
      </c>
      <c r="BA193" s="38">
        <v>42.340712512072891</v>
      </c>
      <c r="BB193" s="38">
        <v>43.854004894671284</v>
      </c>
      <c r="BC193" s="38">
        <v>45.794852990760596</v>
      </c>
      <c r="BD193" s="38">
        <v>48.532630748633537</v>
      </c>
      <c r="BE193" s="38">
        <v>50</v>
      </c>
    </row>
    <row r="194" spans="29:57" x14ac:dyDescent="0.15">
      <c r="AC194" s="38">
        <v>191</v>
      </c>
      <c r="AD194" s="38">
        <f>[1]节奏总纲!AD194</f>
        <v>75.845161563010109</v>
      </c>
      <c r="AE194" s="38">
        <f>[1]节奏总纲!AE194</f>
        <v>77.91927598037924</v>
      </c>
      <c r="AF194" s="38">
        <f>[1]节奏总纲!AF194</f>
        <v>80.864321627846579</v>
      </c>
      <c r="AG194" s="38">
        <f>[1]节奏总纲!AG194</f>
        <v>85.392611234982624</v>
      </c>
      <c r="AH194" s="38">
        <f>[1]节奏总纲!AH194</f>
        <v>94.860268335656244</v>
      </c>
      <c r="AZ194" s="38">
        <v>191</v>
      </c>
      <c r="BA194" s="38">
        <v>42.375425266999954</v>
      </c>
      <c r="BB194" s="38">
        <v>43.891451603105935</v>
      </c>
      <c r="BC194" s="38">
        <v>45.832047796130773</v>
      </c>
      <c r="BD194" s="38">
        <v>48.568523748452769</v>
      </c>
      <c r="BE194" s="38">
        <v>50</v>
      </c>
    </row>
    <row r="195" spans="29:57" x14ac:dyDescent="0.15">
      <c r="AC195" s="38">
        <v>192</v>
      </c>
      <c r="AD195" s="38">
        <f>[1]节奏总纲!AD195</f>
        <v>75.922129728301385</v>
      </c>
      <c r="AE195" s="38">
        <f>[1]节奏总纲!AE195</f>
        <v>77.996684344115593</v>
      </c>
      <c r="AF195" s="38">
        <f>[1]节奏总纲!AF195</f>
        <v>80.945372043060999</v>
      </c>
      <c r="AG195" s="38">
        <f>[1]节奏总纲!AG195</f>
        <v>85.464966996784469</v>
      </c>
      <c r="AH195" s="38">
        <f>[1]节奏总纲!AH195</f>
        <v>94.936014837341872</v>
      </c>
      <c r="AZ195" s="38">
        <v>192</v>
      </c>
      <c r="BA195" s="38">
        <v>42.410138021927018</v>
      </c>
      <c r="BB195" s="38">
        <v>43.928898311540578</v>
      </c>
      <c r="BC195" s="38">
        <v>45.869242601500943</v>
      </c>
      <c r="BD195" s="38">
        <v>48.604416748272008</v>
      </c>
      <c r="BE195" s="38">
        <v>50</v>
      </c>
    </row>
    <row r="196" spans="29:57" x14ac:dyDescent="0.15">
      <c r="AC196" s="38">
        <v>193</v>
      </c>
      <c r="AD196" s="38">
        <f>[1]节奏总纲!AD196</f>
        <v>75.999097893592648</v>
      </c>
      <c r="AE196" s="38">
        <f>[1]节奏总纲!AE196</f>
        <v>78.068193736526268</v>
      </c>
      <c r="AF196" s="38">
        <f>[1]节奏总纲!AF196</f>
        <v>81.02378934476593</v>
      </c>
      <c r="AG196" s="38">
        <f>[1]节奏总纲!AG196</f>
        <v>85.537322758586328</v>
      </c>
      <c r="AH196" s="38">
        <f>[1]节奏总纲!AH196</f>
        <v>95.011078787937279</v>
      </c>
      <c r="AZ196" s="38">
        <v>193</v>
      </c>
      <c r="BA196" s="38">
        <v>42.444850776854082</v>
      </c>
      <c r="BB196" s="38">
        <v>43.966345019975229</v>
      </c>
      <c r="BC196" s="38">
        <v>45.906437406871113</v>
      </c>
      <c r="BD196" s="38">
        <v>48.640309748091241</v>
      </c>
      <c r="BE196" s="38">
        <v>50</v>
      </c>
    </row>
    <row r="197" spans="29:57" x14ac:dyDescent="0.15">
      <c r="AC197" s="38">
        <v>194</v>
      </c>
      <c r="AD197" s="38">
        <f>[1]节奏总纲!AD197</f>
        <v>76.070972142474872</v>
      </c>
      <c r="AE197" s="38">
        <f>[1]节奏总纲!AE197</f>
        <v>78.139439149396253</v>
      </c>
      <c r="AF197" s="38">
        <f>[1]节奏总纲!AF197</f>
        <v>81.096762731680187</v>
      </c>
      <c r="AG197" s="38">
        <f>[1]节奏总纲!AG197</f>
        <v>85.609678520388172</v>
      </c>
      <c r="AH197" s="38">
        <f>[1]节奏总纲!AH197</f>
        <v>95.082429458741387</v>
      </c>
      <c r="AZ197" s="38">
        <v>194</v>
      </c>
      <c r="BA197" s="38">
        <v>42.479563531781146</v>
      </c>
      <c r="BB197" s="38">
        <v>44.003272544984547</v>
      </c>
      <c r="BC197" s="38">
        <v>45.94363221224129</v>
      </c>
      <c r="BD197" s="38">
        <v>48.67620274791048</v>
      </c>
      <c r="BE197" s="38">
        <v>50</v>
      </c>
    </row>
    <row r="198" spans="29:57" x14ac:dyDescent="0.15">
      <c r="AC198" s="38">
        <v>195</v>
      </c>
      <c r="AD198" s="38">
        <f>[1]节奏总纲!AD198</f>
        <v>76.142785979989682</v>
      </c>
      <c r="AE198" s="38">
        <f>[1]节奏总纲!AE198</f>
        <v>78.210684562266223</v>
      </c>
      <c r="AF198" s="38">
        <f>[1]节奏总纲!AF198</f>
        <v>81.169736118594443</v>
      </c>
      <c r="AG198" s="38">
        <f>[1]节奏总纲!AG198</f>
        <v>85.682034282190017</v>
      </c>
      <c r="AH198" s="38">
        <f>[1]节奏总纲!AH198</f>
        <v>95.153780129545481</v>
      </c>
      <c r="AZ198" s="38">
        <v>195</v>
      </c>
      <c r="BA198" s="38">
        <v>42.51427628670821</v>
      </c>
      <c r="BB198" s="38">
        <v>44.035591852864428</v>
      </c>
      <c r="BC198" s="38">
        <v>45.98082701761146</v>
      </c>
      <c r="BD198" s="38">
        <v>48.712095747729713</v>
      </c>
      <c r="BE198" s="38">
        <v>50</v>
      </c>
    </row>
    <row r="199" spans="29:57" x14ac:dyDescent="0.15">
      <c r="AC199" s="38">
        <v>196</v>
      </c>
      <c r="AD199" s="38">
        <f>[1]节奏总纲!AD199</f>
        <v>76.214599817504492</v>
      </c>
      <c r="AE199" s="38">
        <f>[1]节奏总纲!AE199</f>
        <v>78.281929975136208</v>
      </c>
      <c r="AF199" s="38">
        <f>[1]节奏总纲!AF199</f>
        <v>81.242709505508685</v>
      </c>
      <c r="AG199" s="38">
        <f>[1]节奏总纲!AG199</f>
        <v>85.754390043991862</v>
      </c>
      <c r="AH199" s="38">
        <f>[1]节奏总纲!AH199</f>
        <v>95.225130800349589</v>
      </c>
      <c r="AZ199" s="38">
        <v>196</v>
      </c>
      <c r="BA199" s="38">
        <v>42.548989041635274</v>
      </c>
      <c r="BB199" s="38">
        <v>44.067911160744309</v>
      </c>
      <c r="BC199" s="38">
        <v>46.01555652579863</v>
      </c>
      <c r="BD199" s="38">
        <v>48.747988747548945</v>
      </c>
      <c r="BE199" s="38">
        <v>50</v>
      </c>
    </row>
    <row r="200" spans="29:57" x14ac:dyDescent="0.15">
      <c r="AC200" s="38">
        <v>197</v>
      </c>
      <c r="AD200" s="38">
        <f>[1]节奏总纲!AD200</f>
        <v>76.286413655019302</v>
      </c>
      <c r="AE200" s="38">
        <f>[1]节奏总纲!AE200</f>
        <v>78.353175388006179</v>
      </c>
      <c r="AF200" s="38">
        <f>[1]节奏总纲!AF200</f>
        <v>81.315682892422942</v>
      </c>
      <c r="AG200" s="38">
        <f>[1]节奏总纲!AG200</f>
        <v>85.82674580579372</v>
      </c>
      <c r="AH200" s="38">
        <f>[1]节奏总纲!AH200</f>
        <v>95.296481471153683</v>
      </c>
      <c r="AZ200" s="38">
        <v>197</v>
      </c>
      <c r="BA200" s="38">
        <v>42.583701796562345</v>
      </c>
      <c r="BB200" s="38">
        <v>44.100230468624183</v>
      </c>
      <c r="BC200" s="38">
        <v>46.047663263829847</v>
      </c>
      <c r="BD200" s="38">
        <v>48.783881747368184</v>
      </c>
      <c r="BE200" s="38">
        <v>50</v>
      </c>
    </row>
    <row r="201" spans="29:57" x14ac:dyDescent="0.15">
      <c r="AC201" s="38">
        <v>198</v>
      </c>
      <c r="AD201" s="38">
        <f>[1]节奏总纲!AD201</f>
        <v>76.358227492534112</v>
      </c>
      <c r="AE201" s="38">
        <f>[1]节奏总纲!AE201</f>
        <v>78.424420800876163</v>
      </c>
      <c r="AF201" s="38">
        <f>[1]节奏总纲!AF201</f>
        <v>81.388656279337198</v>
      </c>
      <c r="AG201" s="38">
        <f>[1]节奏总纲!AG201</f>
        <v>85.899101567595565</v>
      </c>
      <c r="AH201" s="38">
        <f>[1]节奏总纲!AH201</f>
        <v>95.367832141957777</v>
      </c>
      <c r="AZ201" s="38">
        <v>198</v>
      </c>
      <c r="BA201" s="38">
        <v>42.618414551489408</v>
      </c>
      <c r="BB201" s="38">
        <v>44.132549776504064</v>
      </c>
      <c r="BC201" s="38">
        <v>46.079770001861057</v>
      </c>
      <c r="BD201" s="38">
        <v>48.819774747187417</v>
      </c>
      <c r="BE201" s="38">
        <v>50</v>
      </c>
    </row>
    <row r="202" spans="29:57" x14ac:dyDescent="0.15">
      <c r="AC202" s="38">
        <v>199</v>
      </c>
      <c r="AD202" s="38">
        <f>[1]节奏总纲!AD202</f>
        <v>76.430041330048923</v>
      </c>
      <c r="AE202" s="38">
        <f>[1]节奏总纲!AE202</f>
        <v>78.495666213746148</v>
      </c>
      <c r="AF202" s="38">
        <f>[1]节奏总纲!AF202</f>
        <v>81.461629666251454</v>
      </c>
      <c r="AG202" s="38">
        <f>[1]节奏总纲!AG202</f>
        <v>85.97145732939741</v>
      </c>
      <c r="AH202" s="38">
        <f>[1]节奏总纲!AH202</f>
        <v>95.439182812761885</v>
      </c>
      <c r="AZ202" s="38">
        <v>199</v>
      </c>
      <c r="BA202" s="38">
        <v>42.653127306416472</v>
      </c>
      <c r="BB202" s="38">
        <v>44.164869084383938</v>
      </c>
      <c r="BC202" s="38">
        <v>46.111876739892267</v>
      </c>
      <c r="BD202" s="38">
        <v>48.855667747006656</v>
      </c>
      <c r="BE202" s="38">
        <v>50</v>
      </c>
    </row>
    <row r="203" spans="29:57" x14ac:dyDescent="0.15">
      <c r="AC203" s="38">
        <v>200</v>
      </c>
      <c r="AD203" s="38">
        <f>[1]节奏总纲!AD203</f>
        <v>76.501855167563733</v>
      </c>
      <c r="AE203" s="38">
        <f>[1]节奏总纲!AE203</f>
        <v>78.566911626616118</v>
      </c>
      <c r="AF203" s="38">
        <f>[1]节奏总纲!AF203</f>
        <v>81.534603053165696</v>
      </c>
      <c r="AG203" s="38">
        <f>[1]节奏总纲!AG203</f>
        <v>86.045919706798657</v>
      </c>
      <c r="AH203" s="38">
        <f>[1]节奏总纲!AH203</f>
        <v>95.510533483565979</v>
      </c>
      <c r="AZ203" s="38">
        <v>200</v>
      </c>
      <c r="BA203" s="38">
        <v>42.687840061343536</v>
      </c>
      <c r="BB203" s="38">
        <v>44.197188392263818</v>
      </c>
      <c r="BC203" s="38">
        <v>46.143983477923484</v>
      </c>
      <c r="BD203" s="38">
        <v>48.891560746825888</v>
      </c>
      <c r="BE203" s="38">
        <v>50</v>
      </c>
    </row>
    <row r="204" spans="29:57" x14ac:dyDescent="0.15">
      <c r="AC204" s="38">
        <v>201</v>
      </c>
      <c r="AD204" s="38">
        <f>[1]节奏总纲!AD204</f>
        <v>76.573669005078543</v>
      </c>
      <c r="AE204" s="38">
        <f>[1]节奏总纲!AE204</f>
        <v>78.638157039486103</v>
      </c>
      <c r="AF204" s="38">
        <f>[1]节奏总纲!AF204</f>
        <v>81.607576440079953</v>
      </c>
      <c r="AG204" s="38">
        <f>[1]节奏总纲!AG204</f>
        <v>86.121754469336281</v>
      </c>
      <c r="AH204" s="38">
        <f>[1]节奏总纲!AH204</f>
        <v>95.581884154370087</v>
      </c>
      <c r="AZ204" s="38">
        <v>201</v>
      </c>
      <c r="BA204" s="38">
        <v>42.7225528162706</v>
      </c>
      <c r="BB204" s="38">
        <v>44.229507700143699</v>
      </c>
      <c r="BC204" s="38">
        <v>46.176090215954694</v>
      </c>
      <c r="BD204" s="38">
        <v>48.927453746645128</v>
      </c>
      <c r="BE204" s="38">
        <v>50</v>
      </c>
    </row>
    <row r="205" spans="29:57" x14ac:dyDescent="0.15">
      <c r="AC205" s="38">
        <v>202</v>
      </c>
      <c r="AD205" s="38">
        <f>[1]节奏总纲!AD205</f>
        <v>76.645482842593353</v>
      </c>
      <c r="AE205" s="38">
        <f>[1]节奏总纲!AE205</f>
        <v>78.709402452356088</v>
      </c>
      <c r="AF205" s="38">
        <f>[1]节奏总纲!AF205</f>
        <v>81.680549826994209</v>
      </c>
      <c r="AG205" s="38">
        <f>[1]节奏总纲!AG205</f>
        <v>86.197589231873891</v>
      </c>
      <c r="AH205" s="38">
        <f>[1]节奏总纲!AH205</f>
        <v>95.653234825174181</v>
      </c>
      <c r="AZ205" s="38">
        <v>202</v>
      </c>
      <c r="BA205" s="38">
        <v>42.757265571197664</v>
      </c>
      <c r="BB205" s="38">
        <v>44.261827008023573</v>
      </c>
      <c r="BC205" s="38">
        <v>46.208196953985905</v>
      </c>
      <c r="BD205" s="38">
        <v>48.96334674646436</v>
      </c>
      <c r="BE205" s="38">
        <v>50</v>
      </c>
    </row>
    <row r="206" spans="29:57" x14ac:dyDescent="0.15">
      <c r="AC206" s="38">
        <v>203</v>
      </c>
      <c r="AD206" s="38">
        <f>[1]节奏总纲!AD206</f>
        <v>76.717296680108163</v>
      </c>
      <c r="AE206" s="38">
        <f>[1]节奏总纲!AE206</f>
        <v>78.780647865226058</v>
      </c>
      <c r="AF206" s="38">
        <f>[1]节奏总纲!AF206</f>
        <v>81.753523213908451</v>
      </c>
      <c r="AG206" s="38">
        <f>[1]节奏总纲!AG206</f>
        <v>86.273423994411502</v>
      </c>
      <c r="AH206" s="38">
        <f>[1]节奏总纲!AH206</f>
        <v>95.724585495978289</v>
      </c>
      <c r="AZ206" s="38">
        <v>203</v>
      </c>
      <c r="BA206" s="38">
        <v>42.791978326124728</v>
      </c>
      <c r="BB206" s="38">
        <v>44.294146315903454</v>
      </c>
      <c r="BC206" s="38">
        <v>46.240303692017122</v>
      </c>
      <c r="BD206" s="38">
        <v>48.9992397462836</v>
      </c>
      <c r="BE206" s="38">
        <v>50</v>
      </c>
    </row>
    <row r="207" spans="29:57" x14ac:dyDescent="0.15">
      <c r="AC207" s="38">
        <v>204</v>
      </c>
      <c r="AD207" s="38">
        <f>[1]节奏总纲!AD207</f>
        <v>76.789110517622973</v>
      </c>
      <c r="AE207" s="38">
        <f>[1]节奏总纲!AE207</f>
        <v>78.851893278096043</v>
      </c>
      <c r="AF207" s="38">
        <f>[1]节奏总纲!AF207</f>
        <v>81.826496600822708</v>
      </c>
      <c r="AG207" s="38">
        <f>[1]节奏总纲!AG207</f>
        <v>86.349258756949112</v>
      </c>
      <c r="AH207" s="38">
        <f>[1]节奏总纲!AH207</f>
        <v>95.795936166782383</v>
      </c>
      <c r="AZ207" s="38">
        <v>204</v>
      </c>
      <c r="BA207" s="38">
        <v>42.826691081051791</v>
      </c>
      <c r="BB207" s="38">
        <v>44.326465623783335</v>
      </c>
      <c r="BC207" s="38">
        <v>46.272410430048332</v>
      </c>
      <c r="BD207" s="38">
        <v>49.030333272797542</v>
      </c>
      <c r="BE207" s="38">
        <v>50</v>
      </c>
    </row>
    <row r="208" spans="29:57" x14ac:dyDescent="0.15">
      <c r="AC208" s="38">
        <v>205</v>
      </c>
      <c r="AD208" s="38">
        <f>[1]节奏总纲!AD208</f>
        <v>76.860924355137783</v>
      </c>
      <c r="AE208" s="38">
        <f>[1]节奏总纲!AE208</f>
        <v>78.923138690966013</v>
      </c>
      <c r="AF208" s="38">
        <f>[1]节奏总纲!AF208</f>
        <v>81.899469987736964</v>
      </c>
      <c r="AG208" s="38">
        <f>[1]节奏总纲!AG208</f>
        <v>86.425093519486722</v>
      </c>
      <c r="AH208" s="38">
        <f>[1]节奏总纲!AH208</f>
        <v>95.867286837586477</v>
      </c>
      <c r="AZ208" s="38">
        <v>205</v>
      </c>
      <c r="BA208" s="38">
        <v>42.861403835978855</v>
      </c>
      <c r="BB208" s="38">
        <v>44.358784931663209</v>
      </c>
      <c r="BC208" s="38">
        <v>46.304517168079542</v>
      </c>
      <c r="BD208" s="38">
        <v>49.061322941292346</v>
      </c>
      <c r="BE208" s="38">
        <v>50</v>
      </c>
    </row>
    <row r="209" spans="29:57" x14ac:dyDescent="0.15">
      <c r="AC209" s="38">
        <v>206</v>
      </c>
      <c r="AD209" s="38">
        <f>[1]节奏总纲!AD209</f>
        <v>76.932738192652593</v>
      </c>
      <c r="AE209" s="38">
        <f>[1]节奏总纲!AE209</f>
        <v>78.994384103835998</v>
      </c>
      <c r="AF209" s="38">
        <f>[1]节奏总纲!AF209</f>
        <v>81.972443374651206</v>
      </c>
      <c r="AG209" s="38">
        <f>[1]节奏总纲!AG209</f>
        <v>86.500928282024347</v>
      </c>
      <c r="AH209" s="38">
        <f>[1]节奏总纲!AH209</f>
        <v>95.938637508390585</v>
      </c>
      <c r="AZ209" s="38">
        <v>206</v>
      </c>
      <c r="BA209" s="38">
        <v>42.896116590905919</v>
      </c>
      <c r="BB209" s="38">
        <v>44.39110423954309</v>
      </c>
      <c r="BC209" s="38">
        <v>46.336623906110759</v>
      </c>
      <c r="BD209" s="38">
        <v>49.09231260978715</v>
      </c>
      <c r="BE209" s="38">
        <v>50</v>
      </c>
    </row>
    <row r="210" spans="29:57" x14ac:dyDescent="0.15">
      <c r="AC210" s="38">
        <v>207</v>
      </c>
      <c r="AD210" s="38">
        <f>[1]节奏总纲!AD210</f>
        <v>77.004247194324648</v>
      </c>
      <c r="AE210" s="38">
        <f>[1]节奏总纲!AE210</f>
        <v>79.061386416569832</v>
      </c>
      <c r="AF210" s="38">
        <f>[1]节奏总纲!AF210</f>
        <v>82.041007317281839</v>
      </c>
      <c r="AG210" s="38">
        <f>[1]节奏总纲!AG210</f>
        <v>86.576763044561957</v>
      </c>
      <c r="AH210" s="38">
        <f>[1]节奏总纲!AH210</f>
        <v>96.008512635801992</v>
      </c>
      <c r="AZ210" s="38">
        <v>207</v>
      </c>
      <c r="BA210" s="38">
        <v>42.930829345832983</v>
      </c>
      <c r="BB210" s="38">
        <v>44.423423547422971</v>
      </c>
      <c r="BC210" s="38">
        <v>46.368730644141969</v>
      </c>
      <c r="BD210" s="38">
        <v>49.123302278281955</v>
      </c>
      <c r="BE210" s="38">
        <v>50</v>
      </c>
    </row>
    <row r="211" spans="29:57" x14ac:dyDescent="0.15">
      <c r="AC211" s="38">
        <v>208</v>
      </c>
      <c r="AD211" s="38">
        <f>[1]节奏总纲!AD211</f>
        <v>77.07125187397483</v>
      </c>
      <c r="AE211" s="38">
        <f>[1]节奏总纲!AE211</f>
        <v>79.128025648620252</v>
      </c>
      <c r="AF211" s="38">
        <f>[1]节奏总纲!AF211</f>
        <v>82.106895829081836</v>
      </c>
      <c r="AG211" s="38">
        <f>[1]节奏总纲!AG211</f>
        <v>86.652597807099568</v>
      </c>
      <c r="AH211" s="38">
        <f>[1]节奏总纲!AH211</f>
        <v>96.069322745727362</v>
      </c>
      <c r="AZ211" s="38">
        <v>208</v>
      </c>
      <c r="BA211" s="38">
        <v>42.965542100760054</v>
      </c>
      <c r="BB211" s="38">
        <v>44.455742855302844</v>
      </c>
      <c r="BC211" s="38">
        <v>46.400837382173179</v>
      </c>
      <c r="BD211" s="38">
        <v>49.154291946776759</v>
      </c>
      <c r="BE211" s="38">
        <v>50</v>
      </c>
    </row>
    <row r="212" spans="29:57" x14ac:dyDescent="0.15">
      <c r="AC212" s="38">
        <v>209</v>
      </c>
      <c r="AD212" s="38">
        <f>[1]节奏总纲!AD212</f>
        <v>77.138256553625013</v>
      </c>
      <c r="AE212" s="38">
        <f>[1]节奏总纲!AE212</f>
        <v>79.194664880670672</v>
      </c>
      <c r="AF212" s="38">
        <f>[1]节奏总纲!AF212</f>
        <v>82.172784340881819</v>
      </c>
      <c r="AG212" s="38">
        <f>[1]节奏总纲!AG212</f>
        <v>86.728432569637178</v>
      </c>
      <c r="AH212" s="38">
        <f>[1]节奏总纲!AH212</f>
        <v>96.130132855652732</v>
      </c>
      <c r="AZ212" s="38">
        <v>209</v>
      </c>
      <c r="BA212" s="38">
        <v>43.000219942361319</v>
      </c>
      <c r="BB212" s="38">
        <v>44.488062163182725</v>
      </c>
      <c r="BC212" s="38">
        <v>46.432944120204397</v>
      </c>
      <c r="BD212" s="38">
        <v>49.18528161527157</v>
      </c>
      <c r="BE212" s="38">
        <v>50</v>
      </c>
    </row>
    <row r="213" spans="29:57" x14ac:dyDescent="0.15">
      <c r="AC213" s="38">
        <v>210</v>
      </c>
      <c r="AD213" s="38">
        <f>[1]节奏总纲!AD213</f>
        <v>77.205261233275195</v>
      </c>
      <c r="AE213" s="38">
        <f>[1]节奏总纲!AE213</f>
        <v>79.261304112721092</v>
      </c>
      <c r="AF213" s="38">
        <f>[1]节奏总纲!AF213</f>
        <v>82.238672852681816</v>
      </c>
      <c r="AG213" s="38">
        <f>[1]节奏总纲!AG213</f>
        <v>86.804267332174788</v>
      </c>
      <c r="AH213" s="38">
        <f>[1]节奏总纲!AH213</f>
        <v>96.190942965578103</v>
      </c>
      <c r="AZ213" s="38">
        <v>210</v>
      </c>
      <c r="BA213" s="38">
        <v>43.030177309109042</v>
      </c>
      <c r="BB213" s="38">
        <v>44.520381471062606</v>
      </c>
      <c r="BC213" s="38">
        <v>46.465050858235607</v>
      </c>
      <c r="BD213" s="38">
        <v>49.216271283766375</v>
      </c>
      <c r="BE213" s="38">
        <v>50</v>
      </c>
    </row>
    <row r="214" spans="29:57" x14ac:dyDescent="0.15">
      <c r="AC214" s="38">
        <v>211</v>
      </c>
      <c r="AD214" s="38">
        <f>[1]节奏总纲!AD214</f>
        <v>77.272265912925377</v>
      </c>
      <c r="AE214" s="38">
        <f>[1]节奏总纲!AE214</f>
        <v>79.327943344771512</v>
      </c>
      <c r="AF214" s="38">
        <f>[1]节奏总纲!AF214</f>
        <v>82.304561364481813</v>
      </c>
      <c r="AG214" s="38">
        <f>[1]节奏总纲!AG214</f>
        <v>86.880102094712413</v>
      </c>
      <c r="AH214" s="38">
        <f>[1]节奏总纲!AH214</f>
        <v>96.251753075503458</v>
      </c>
      <c r="AZ214" s="38">
        <v>211</v>
      </c>
      <c r="BA214" s="38">
        <v>43.060134675856759</v>
      </c>
      <c r="BB214" s="38">
        <v>44.55270077894248</v>
      </c>
      <c r="BC214" s="38">
        <v>46.497157596266817</v>
      </c>
      <c r="BD214" s="38">
        <v>49.247260952261179</v>
      </c>
      <c r="BE214" s="38">
        <v>50</v>
      </c>
    </row>
    <row r="215" spans="29:57" x14ac:dyDescent="0.15">
      <c r="AC215" s="38">
        <v>212</v>
      </c>
      <c r="AD215" s="38">
        <f>[1]节奏总纲!AD215</f>
        <v>77.339270592575559</v>
      </c>
      <c r="AE215" s="38">
        <f>[1]节奏总纲!AE215</f>
        <v>79.394582576821932</v>
      </c>
      <c r="AF215" s="38">
        <f>[1]节奏总纲!AF215</f>
        <v>82.370449876281796</v>
      </c>
      <c r="AG215" s="38">
        <f>[1]节奏总纲!AG215</f>
        <v>86.955936857250023</v>
      </c>
      <c r="AH215" s="38">
        <f>[1]节奏总纲!AH215</f>
        <v>96.312563185428829</v>
      </c>
      <c r="AZ215" s="38">
        <v>212</v>
      </c>
      <c r="BA215" s="38">
        <v>43.090092042604475</v>
      </c>
      <c r="BB215" s="38">
        <v>44.585020086822361</v>
      </c>
      <c r="BC215" s="38">
        <v>46.529264334298034</v>
      </c>
      <c r="BD215" s="38">
        <v>49.278250620755983</v>
      </c>
      <c r="BE215" s="38">
        <v>50</v>
      </c>
    </row>
    <row r="216" spans="29:57" x14ac:dyDescent="0.15">
      <c r="AC216" s="38">
        <v>213</v>
      </c>
      <c r="AD216" s="38">
        <f>[1]节奏总纲!AD216</f>
        <v>77.406275272225741</v>
      </c>
      <c r="AE216" s="38">
        <f>[1]节奏总纲!AE216</f>
        <v>79.461221808872352</v>
      </c>
      <c r="AF216" s="38">
        <f>[1]节奏总纲!AF216</f>
        <v>82.436338388081793</v>
      </c>
      <c r="AG216" s="38">
        <f>[1]节奏总纲!AG216</f>
        <v>87.031203567981635</v>
      </c>
      <c r="AH216" s="38">
        <f>[1]节奏总纲!AH216</f>
        <v>96.373373295354199</v>
      </c>
      <c r="AZ216" s="38">
        <v>213</v>
      </c>
      <c r="BA216" s="38">
        <v>43.120049409352191</v>
      </c>
      <c r="BB216" s="38">
        <v>44.617339394702242</v>
      </c>
      <c r="BC216" s="38">
        <v>46.561371072329244</v>
      </c>
      <c r="BD216" s="38">
        <v>49.309240289250788</v>
      </c>
      <c r="BE216" s="38">
        <v>50</v>
      </c>
    </row>
    <row r="217" spans="29:57" x14ac:dyDescent="0.15">
      <c r="AC217" s="38">
        <v>214</v>
      </c>
      <c r="AD217" s="38">
        <f>[1]节奏总纲!AD217</f>
        <v>77.473279951875909</v>
      </c>
      <c r="AE217" s="38">
        <f>[1]节奏总纲!AE217</f>
        <v>79.527861040922772</v>
      </c>
      <c r="AF217" s="38">
        <f>[1]节奏总纲!AF217</f>
        <v>82.502226899881776</v>
      </c>
      <c r="AG217" s="38">
        <f>[1]节奏总纲!AG217</f>
        <v>87.10568246405397</v>
      </c>
      <c r="AH217" s="38">
        <f>[1]节奏总纲!AH217</f>
        <v>96.434183405279569</v>
      </c>
      <c r="AZ217" s="38">
        <v>214</v>
      </c>
      <c r="BA217" s="38">
        <v>43.150006776099914</v>
      </c>
      <c r="BB217" s="38">
        <v>44.649658702582116</v>
      </c>
      <c r="BC217" s="38">
        <v>46.593477810360454</v>
      </c>
      <c r="BD217" s="38">
        <v>49.340229957745592</v>
      </c>
      <c r="BE217" s="38">
        <v>50</v>
      </c>
    </row>
    <row r="218" spans="29:57" x14ac:dyDescent="0.15">
      <c r="AC218" s="38">
        <v>215</v>
      </c>
      <c r="AD218" s="38">
        <f>[1]节奏总纲!AD218</f>
        <v>77.540284631526092</v>
      </c>
      <c r="AE218" s="38">
        <f>[1]节奏总纲!AE218</f>
        <v>79.594500272973193</v>
      </c>
      <c r="AF218" s="38">
        <f>[1]节奏总纲!AF218</f>
        <v>82.568115411681774</v>
      </c>
      <c r="AG218" s="38">
        <f>[1]节奏总纲!AG218</f>
        <v>87.180161360126306</v>
      </c>
      <c r="AH218" s="38">
        <f>[1]节奏总纲!AH218</f>
        <v>96.494993515204939</v>
      </c>
      <c r="AZ218" s="38">
        <v>215</v>
      </c>
      <c r="BA218" s="38">
        <v>43.179964142847631</v>
      </c>
      <c r="BB218" s="38">
        <v>44.681978010461997</v>
      </c>
      <c r="BC218" s="38">
        <v>46.625584548391664</v>
      </c>
      <c r="BD218" s="38">
        <v>49.371219626240396</v>
      </c>
      <c r="BE218" s="38">
        <v>50</v>
      </c>
    </row>
    <row r="219" spans="29:57" x14ac:dyDescent="0.15">
      <c r="AC219" s="38">
        <v>216</v>
      </c>
      <c r="AD219" s="38">
        <f>[1]节奏总纲!AD219</f>
        <v>77.607289311176274</v>
      </c>
      <c r="AE219" s="38">
        <f>[1]节奏总纲!AE219</f>
        <v>79.661139505023613</v>
      </c>
      <c r="AF219" s="38">
        <f>[1]节奏总纲!AF219</f>
        <v>82.634003923481771</v>
      </c>
      <c r="AG219" s="38">
        <f>[1]节奏总纲!AG219</f>
        <v>87.254640256198641</v>
      </c>
      <c r="AH219" s="38">
        <f>[1]节奏总纲!AH219</f>
        <v>96.555803625130309</v>
      </c>
      <c r="AZ219" s="38">
        <v>216</v>
      </c>
      <c r="BA219" s="38">
        <v>43.209921509595347</v>
      </c>
      <c r="BB219" s="38">
        <v>44.71429731834187</v>
      </c>
      <c r="BC219" s="38">
        <v>46.657691286422882</v>
      </c>
      <c r="BD219" s="38">
        <v>49.402209294735208</v>
      </c>
      <c r="BE219" s="38">
        <v>50</v>
      </c>
    </row>
    <row r="220" spans="29:57" x14ac:dyDescent="0.15">
      <c r="AC220" s="38">
        <v>217</v>
      </c>
      <c r="AD220" s="38">
        <f>[1]节奏总纲!AD220</f>
        <v>77.674293990826456</v>
      </c>
      <c r="AE220" s="38">
        <f>[1]节奏总纲!AE220</f>
        <v>79.727778737074033</v>
      </c>
      <c r="AF220" s="38">
        <f>[1]节奏总纲!AF220</f>
        <v>82.699892435281754</v>
      </c>
      <c r="AG220" s="38">
        <f>[1]节奏总纲!AG220</f>
        <v>87.329119152270991</v>
      </c>
      <c r="AH220" s="38">
        <f>[1]节奏总纲!AH220</f>
        <v>96.61661373505568</v>
      </c>
      <c r="AZ220" s="38">
        <v>217</v>
      </c>
      <c r="BA220" s="38">
        <v>43.239878876343063</v>
      </c>
      <c r="BB220" s="38">
        <v>44.746616626221751</v>
      </c>
      <c r="BC220" s="38">
        <v>46.689798024454092</v>
      </c>
      <c r="BD220" s="38">
        <v>49.433198963230012</v>
      </c>
      <c r="BE220" s="38">
        <v>50</v>
      </c>
    </row>
    <row r="221" spans="29:57" x14ac:dyDescent="0.15">
      <c r="AC221" s="38">
        <v>218</v>
      </c>
      <c r="AD221" s="38">
        <f>[1]节奏总纲!AD221</f>
        <v>77.741298670476638</v>
      </c>
      <c r="AE221" s="38">
        <f>[1]节奏总纲!AE221</f>
        <v>79.794417969124453</v>
      </c>
      <c r="AF221" s="38">
        <f>[1]节奏总纲!AF221</f>
        <v>82.765780947081751</v>
      </c>
      <c r="AG221" s="38">
        <f>[1]节奏总纲!AG221</f>
        <v>87.403598048343326</v>
      </c>
      <c r="AH221" s="38">
        <f>[1]节奏总纲!AH221</f>
        <v>96.67742384498105</v>
      </c>
      <c r="AZ221" s="38">
        <v>218</v>
      </c>
      <c r="BA221" s="38">
        <v>43.269836243090786</v>
      </c>
      <c r="BB221" s="38">
        <v>44.778935934101632</v>
      </c>
      <c r="BC221" s="38">
        <v>46.721904762485302</v>
      </c>
      <c r="BD221" s="38">
        <v>49.464188631724817</v>
      </c>
      <c r="BE221" s="38">
        <v>50</v>
      </c>
    </row>
    <row r="222" spans="29:57" x14ac:dyDescent="0.15">
      <c r="AC222" s="38">
        <v>219</v>
      </c>
      <c r="AD222" s="38">
        <f>[1]节奏总纲!AD222</f>
        <v>77.80830335012682</v>
      </c>
      <c r="AE222" s="38">
        <f>[1]节奏总纲!AE222</f>
        <v>79.861057201174873</v>
      </c>
      <c r="AF222" s="38">
        <f>[1]节奏总纲!AF222</f>
        <v>82.831669458881734</v>
      </c>
      <c r="AG222" s="38">
        <f>[1]节奏总纲!AG222</f>
        <v>87.478076944415662</v>
      </c>
      <c r="AH222" s="38">
        <f>[1]节奏总纲!AH222</f>
        <v>96.73823395490642</v>
      </c>
      <c r="AZ222" s="38">
        <v>219</v>
      </c>
      <c r="BA222" s="38">
        <v>43.299793609838503</v>
      </c>
      <c r="BB222" s="38">
        <v>44.811255241981506</v>
      </c>
      <c r="BC222" s="38">
        <v>46.754011500516519</v>
      </c>
      <c r="BD222" s="38">
        <v>49.495178300219621</v>
      </c>
      <c r="BE222" s="38">
        <v>50</v>
      </c>
    </row>
    <row r="223" spans="29:57" x14ac:dyDescent="0.15">
      <c r="AC223" s="38">
        <v>220</v>
      </c>
      <c r="AD223" s="38">
        <f>[1]节奏总纲!AD223</f>
        <v>77.875308029777003</v>
      </c>
      <c r="AE223" s="38">
        <f>[1]节奏总纲!AE223</f>
        <v>79.927696433225293</v>
      </c>
      <c r="AF223" s="38">
        <f>[1]节奏总纲!AF223</f>
        <v>82.897557970681731</v>
      </c>
      <c r="AG223" s="38">
        <f>[1]节奏总纲!AG223</f>
        <v>87.552555840488012</v>
      </c>
      <c r="AH223" s="38">
        <f>[1]节奏总纲!AH223</f>
        <v>96.79904406483179</v>
      </c>
      <c r="AZ223" s="38">
        <v>220</v>
      </c>
      <c r="BA223" s="38">
        <v>43.329750976586219</v>
      </c>
      <c r="BB223" s="38">
        <v>44.843574549861387</v>
      </c>
      <c r="BC223" s="38">
        <v>46.786118238547729</v>
      </c>
      <c r="BD223" s="38">
        <v>49.526167968714425</v>
      </c>
      <c r="BE223" s="38">
        <v>50</v>
      </c>
    </row>
    <row r="224" spans="29:57" x14ac:dyDescent="0.15">
      <c r="AC224" s="38">
        <v>221</v>
      </c>
      <c r="AD224" s="38">
        <f>[1]节奏总纲!AD224</f>
        <v>77.942312709427185</v>
      </c>
      <c r="AE224" s="38">
        <f>[1]节奏总纲!AE224</f>
        <v>79.994335665275713</v>
      </c>
      <c r="AF224" s="38">
        <f>[1]节奏总纲!AF224</f>
        <v>82.963446482481729</v>
      </c>
      <c r="AG224" s="38">
        <f>[1]节奏总纲!AG224</f>
        <v>87.627034736560347</v>
      </c>
      <c r="AH224" s="38">
        <f>[1]节奏总纲!AH224</f>
        <v>96.85985417475716</v>
      </c>
      <c r="AZ224" s="38">
        <v>221</v>
      </c>
      <c r="BA224" s="38">
        <v>43.359708343333942</v>
      </c>
      <c r="BB224" s="38">
        <v>44.875893857741268</v>
      </c>
      <c r="BC224" s="38">
        <v>46.818224976578939</v>
      </c>
      <c r="BD224" s="38">
        <v>49.55715763720923</v>
      </c>
      <c r="BE224" s="38">
        <v>50</v>
      </c>
    </row>
    <row r="225" spans="29:57" x14ac:dyDescent="0.15">
      <c r="AC225" s="38">
        <v>222</v>
      </c>
      <c r="AD225" s="38">
        <f>[1]节奏总纲!AD225</f>
        <v>78.008693431404168</v>
      </c>
      <c r="AE225" s="38">
        <f>[1]节奏总纲!AE225</f>
        <v>80.05990507131493</v>
      </c>
      <c r="AF225" s="38">
        <f>[1]节奏总纲!AF225</f>
        <v>83.028328094754301</v>
      </c>
      <c r="AG225" s="38">
        <f>[1]节奏总纲!AG225</f>
        <v>87.701513632632683</v>
      </c>
      <c r="AH225" s="38">
        <f>[1]节奏总纲!AH225</f>
        <v>96.920664284682516</v>
      </c>
      <c r="AZ225" s="38">
        <v>222</v>
      </c>
      <c r="BA225" s="38">
        <v>43.389665710081658</v>
      </c>
      <c r="BB225" s="38">
        <v>44.908213165621142</v>
      </c>
      <c r="BC225" s="38">
        <v>46.850331714610157</v>
      </c>
      <c r="BD225" s="38">
        <v>49.588147305704041</v>
      </c>
      <c r="BE225" s="38">
        <v>50</v>
      </c>
    </row>
    <row r="226" spans="29:57" x14ac:dyDescent="0.15">
      <c r="AC226" s="38">
        <v>223</v>
      </c>
      <c r="AD226" s="38">
        <f>[1]节奏总纲!AD226</f>
        <v>78.071211008105138</v>
      </c>
      <c r="AE226" s="38">
        <f>[1]节奏总纲!AE226</f>
        <v>80.125375094609936</v>
      </c>
      <c r="AF226" s="38">
        <f>[1]节奏总纲!AF226</f>
        <v>83.091955037632331</v>
      </c>
      <c r="AG226" s="38">
        <f>[1]节奏总纲!AG226</f>
        <v>87.775992528705018</v>
      </c>
      <c r="AH226" s="38">
        <f>[1]节奏总纲!AH226</f>
        <v>96.981474394607886</v>
      </c>
      <c r="AZ226" s="38">
        <v>223</v>
      </c>
      <c r="BA226" s="38">
        <v>43.419623076829374</v>
      </c>
      <c r="BB226" s="38">
        <v>44.940532473501023</v>
      </c>
      <c r="BC226" s="38">
        <v>46.882438452641367</v>
      </c>
      <c r="BD226" s="38">
        <v>49.619136974198845</v>
      </c>
      <c r="BE226" s="38">
        <v>50</v>
      </c>
    </row>
    <row r="227" spans="29:57" x14ac:dyDescent="0.15">
      <c r="AC227" s="38">
        <v>224</v>
      </c>
      <c r="AD227" s="38">
        <f>[1]节奏总纲!AD227</f>
        <v>78.133728584806107</v>
      </c>
      <c r="AE227" s="38">
        <f>[1]节奏总纲!AE227</f>
        <v>80.190845117904942</v>
      </c>
      <c r="AF227" s="38">
        <f>[1]节奏总纲!AF227</f>
        <v>83.155581980510348</v>
      </c>
      <c r="AG227" s="38">
        <f>[1]节奏总纲!AG227</f>
        <v>87.850471424777368</v>
      </c>
      <c r="AH227" s="38">
        <f>[1]节奏总纲!AH227</f>
        <v>97.03979962522213</v>
      </c>
      <c r="AZ227" s="38">
        <v>224</v>
      </c>
      <c r="BA227" s="38">
        <v>43.449580443577091</v>
      </c>
      <c r="BB227" s="38">
        <v>44.972851781380903</v>
      </c>
      <c r="BC227" s="38">
        <v>46.914545190672577</v>
      </c>
      <c r="BD227" s="38">
        <v>49.65012664269365</v>
      </c>
      <c r="BE227" s="38">
        <v>50</v>
      </c>
    </row>
    <row r="228" spans="29:57" x14ac:dyDescent="0.15">
      <c r="AC228" s="38">
        <v>225</v>
      </c>
      <c r="AD228" s="38">
        <f>[1]节奏总纲!AD228</f>
        <v>78.196246161507091</v>
      </c>
      <c r="AE228" s="38">
        <f>[1]节奏总纲!AE228</f>
        <v>80.256315141199948</v>
      </c>
      <c r="AF228" s="38">
        <f>[1]节奏总纲!AF228</f>
        <v>83.219208923388379</v>
      </c>
      <c r="AG228" s="38">
        <f>[1]节奏总纲!AG228</f>
        <v>87.924950320849703</v>
      </c>
      <c r="AH228" s="38">
        <f>[1]节奏总纲!AH228</f>
        <v>97.097036185315744</v>
      </c>
      <c r="AZ228" s="38">
        <v>225</v>
      </c>
      <c r="BA228" s="38">
        <v>43.479537810324814</v>
      </c>
      <c r="BB228" s="38">
        <v>45.004463376644416</v>
      </c>
      <c r="BC228" s="38">
        <v>46.946651928703794</v>
      </c>
      <c r="BD228" s="38">
        <v>49.681116311188454</v>
      </c>
      <c r="BE228" s="38">
        <v>50</v>
      </c>
    </row>
    <row r="229" spans="29:57" x14ac:dyDescent="0.15">
      <c r="AC229" s="38">
        <v>226</v>
      </c>
      <c r="AD229" s="38">
        <f>[1]节奏总纲!AD229</f>
        <v>78.25876373820806</v>
      </c>
      <c r="AE229" s="38">
        <f>[1]节奏总纲!AE229</f>
        <v>80.321785164494941</v>
      </c>
      <c r="AF229" s="38">
        <f>[1]节奏总纲!AF229</f>
        <v>83.282835866266396</v>
      </c>
      <c r="AG229" s="38">
        <f>[1]节奏总纲!AG229</f>
        <v>87.999429216922039</v>
      </c>
      <c r="AH229" s="38">
        <f>[1]节奏总纲!AH229</f>
        <v>97.154272745409358</v>
      </c>
      <c r="AZ229" s="38">
        <v>226</v>
      </c>
      <c r="BA229" s="38">
        <v>43.50949517707253</v>
      </c>
      <c r="BB229" s="38">
        <v>45.032359480672049</v>
      </c>
      <c r="BC229" s="38">
        <v>46.978758666735004</v>
      </c>
      <c r="BD229" s="38">
        <v>49.712105979683258</v>
      </c>
      <c r="BE229" s="38">
        <v>50</v>
      </c>
    </row>
    <row r="230" spans="29:57" x14ac:dyDescent="0.15">
      <c r="AC230" s="38">
        <v>227</v>
      </c>
      <c r="AD230" s="38">
        <f>[1]节奏总纲!AD230</f>
        <v>78.321281314909029</v>
      </c>
      <c r="AE230" s="38">
        <f>[1]节奏总纲!AE230</f>
        <v>80.387255187789947</v>
      </c>
      <c r="AF230" s="38">
        <f>[1]节奏总纲!AF230</f>
        <v>83.346462809144427</v>
      </c>
      <c r="AG230" s="38">
        <f>[1]节奏总纲!AG230</f>
        <v>88.069378113045531</v>
      </c>
      <c r="AH230" s="38">
        <f>[1]节奏总纲!AH230</f>
        <v>97.211509305502972</v>
      </c>
      <c r="AZ230" s="38">
        <v>227</v>
      </c>
      <c r="BA230" s="38">
        <v>43.539452543820246</v>
      </c>
      <c r="BB230" s="38">
        <v>45.060255584699682</v>
      </c>
      <c r="BC230" s="38">
        <v>47.009379755645142</v>
      </c>
      <c r="BD230" s="38">
        <v>49.743095648178063</v>
      </c>
      <c r="BE230" s="38">
        <v>50</v>
      </c>
    </row>
    <row r="231" spans="29:57" x14ac:dyDescent="0.15">
      <c r="AC231" s="38">
        <v>228</v>
      </c>
      <c r="AD231" s="38">
        <f>[1]节奏总纲!AD231</f>
        <v>78.383798891610013</v>
      </c>
      <c r="AE231" s="38">
        <f>[1]节奏总纲!AE231</f>
        <v>80.452725211084953</v>
      </c>
      <c r="AF231" s="38">
        <f>[1]节奏总纲!AF231</f>
        <v>83.410089752022458</v>
      </c>
      <c r="AG231" s="38">
        <f>[1]节奏总纲!AG231</f>
        <v>88.139292024548126</v>
      </c>
      <c r="AH231" s="38">
        <f>[1]节奏总纲!AH231</f>
        <v>97.268745865596571</v>
      </c>
      <c r="AZ231" s="38">
        <v>228</v>
      </c>
      <c r="BA231" s="38">
        <v>43.569409910567963</v>
      </c>
      <c r="BB231" s="38">
        <v>45.088151688727308</v>
      </c>
      <c r="BC231" s="38">
        <v>47.037096473409001</v>
      </c>
      <c r="BD231" s="38">
        <v>49.774085316672867</v>
      </c>
      <c r="BE231" s="38">
        <v>50</v>
      </c>
    </row>
    <row r="232" spans="29:57" x14ac:dyDescent="0.15">
      <c r="AC232" s="38">
        <v>229</v>
      </c>
      <c r="AD232" s="38">
        <f>[1]节奏总纲!AD232</f>
        <v>78.446316468310982</v>
      </c>
      <c r="AE232" s="38">
        <f>[1]节奏总纲!AE232</f>
        <v>80.518195234379959</v>
      </c>
      <c r="AF232" s="38">
        <f>[1]节奏总纲!AF232</f>
        <v>83.473716694900475</v>
      </c>
      <c r="AG232" s="38">
        <f>[1]节奏总纲!AG232</f>
        <v>88.209205936050708</v>
      </c>
      <c r="AH232" s="38">
        <f>[1]节奏总纲!AH232</f>
        <v>97.325982425690185</v>
      </c>
      <c r="AZ232" s="38">
        <v>229</v>
      </c>
      <c r="BA232" s="38">
        <v>43.599367277315686</v>
      </c>
      <c r="BB232" s="38">
        <v>45.116047792754941</v>
      </c>
      <c r="BC232" s="38">
        <v>47.06481319117286</v>
      </c>
      <c r="BD232" s="38">
        <v>49.805074985167678</v>
      </c>
      <c r="BE232" s="38">
        <v>50</v>
      </c>
    </row>
    <row r="233" spans="29:57" x14ac:dyDescent="0.15">
      <c r="AC233" s="38">
        <v>230</v>
      </c>
      <c r="AD233" s="38">
        <f>[1]节奏总纲!AD233</f>
        <v>78.508834045011952</v>
      </c>
      <c r="AE233" s="38">
        <f>[1]节奏总纲!AE233</f>
        <v>80.583665257674966</v>
      </c>
      <c r="AF233" s="38">
        <f>[1]节奏总纲!AF233</f>
        <v>83.537343637778505</v>
      </c>
      <c r="AG233" s="38">
        <f>[1]节奏总纲!AG233</f>
        <v>88.279119847553304</v>
      </c>
      <c r="AH233" s="38">
        <f>[1]节奏总纲!AH233</f>
        <v>97.383218985783799</v>
      </c>
      <c r="AZ233" s="38">
        <v>230</v>
      </c>
      <c r="BA233" s="38">
        <v>43.629324644063402</v>
      </c>
      <c r="BB233" s="38">
        <v>45.143943896782567</v>
      </c>
      <c r="BC233" s="38">
        <v>47.092529908936719</v>
      </c>
      <c r="BD233" s="38">
        <v>49.836064653662483</v>
      </c>
      <c r="BE233" s="38">
        <v>50</v>
      </c>
    </row>
    <row r="234" spans="29:57" x14ac:dyDescent="0.15">
      <c r="AC234" s="38">
        <v>231</v>
      </c>
      <c r="AD234" s="38">
        <f>[1]节奏总纲!AD234</f>
        <v>78.571351621712921</v>
      </c>
      <c r="AE234" s="38">
        <f>[1]节奏总纲!AE234</f>
        <v>80.649135280969972</v>
      </c>
      <c r="AF234" s="38">
        <f>[1]节奏总纲!AF234</f>
        <v>83.600970580656536</v>
      </c>
      <c r="AG234" s="38">
        <f>[1]节奏总纲!AG234</f>
        <v>88.349033759055899</v>
      </c>
      <c r="AH234" s="38">
        <f>[1]节奏总纲!AH234</f>
        <v>97.440455545877413</v>
      </c>
      <c r="AZ234" s="38">
        <v>231</v>
      </c>
      <c r="BA234" s="38">
        <v>43.659282010811118</v>
      </c>
      <c r="BB234" s="38">
        <v>45.171840000810199</v>
      </c>
      <c r="BC234" s="38">
        <v>47.120246626700578</v>
      </c>
      <c r="BD234" s="38">
        <v>49.867054322157287</v>
      </c>
      <c r="BE234" s="38">
        <v>50</v>
      </c>
    </row>
    <row r="235" spans="29:57" x14ac:dyDescent="0.15">
      <c r="AC235" s="38">
        <v>232</v>
      </c>
      <c r="AD235" s="38">
        <f>[1]节奏总纲!AD235</f>
        <v>78.633869198413905</v>
      </c>
      <c r="AE235" s="38">
        <f>[1]节奏总纲!AE235</f>
        <v>80.714605304264978</v>
      </c>
      <c r="AF235" s="38">
        <f>[1]节奏总纲!AF235</f>
        <v>83.664597523534553</v>
      </c>
      <c r="AG235" s="38">
        <f>[1]节奏总纲!AG235</f>
        <v>88.418947670558495</v>
      </c>
      <c r="AH235" s="38">
        <f>[1]节奏总纲!AH235</f>
        <v>97.497692105971026</v>
      </c>
      <c r="AZ235" s="38">
        <v>232</v>
      </c>
      <c r="BA235" s="38">
        <v>43.689239377558835</v>
      </c>
      <c r="BB235" s="38">
        <v>45.199736104837825</v>
      </c>
      <c r="BC235" s="38">
        <v>47.147963344464429</v>
      </c>
      <c r="BD235" s="38">
        <v>49.898043990652091</v>
      </c>
      <c r="BE235" s="38">
        <v>50</v>
      </c>
    </row>
    <row r="236" spans="29:57" x14ac:dyDescent="0.15">
      <c r="AC236" s="38">
        <v>233</v>
      </c>
      <c r="AD236" s="38">
        <f>[1]节奏总纲!AD236</f>
        <v>78.696386775114874</v>
      </c>
      <c r="AE236" s="38">
        <f>[1]节奏总纲!AE236</f>
        <v>80.78007532755997</v>
      </c>
      <c r="AF236" s="38">
        <f>[1]节奏总纲!AF236</f>
        <v>83.728224466412584</v>
      </c>
      <c r="AG236" s="38">
        <f>[1]节奏总纲!AG236</f>
        <v>88.488861582061077</v>
      </c>
      <c r="AH236" s="38">
        <f>[1]节奏总纲!AH236</f>
        <v>97.554928666064626</v>
      </c>
      <c r="AZ236" s="38">
        <v>233</v>
      </c>
      <c r="BA236" s="38">
        <v>43.719196744306558</v>
      </c>
      <c r="BB236" s="38">
        <v>45.227632208865458</v>
      </c>
      <c r="BC236" s="38">
        <v>47.175680062228288</v>
      </c>
      <c r="BD236" s="38">
        <v>49.929033659146896</v>
      </c>
      <c r="BE236" s="38">
        <v>50</v>
      </c>
    </row>
    <row r="237" spans="29:57" x14ac:dyDescent="0.15">
      <c r="AC237" s="38">
        <v>234</v>
      </c>
      <c r="AD237" s="38">
        <f>[1]节奏总纲!AD237</f>
        <v>78.758904351815843</v>
      </c>
      <c r="AE237" s="38">
        <f>[1]节奏总纲!AE237</f>
        <v>80.845545350854977</v>
      </c>
      <c r="AF237" s="38">
        <f>[1]节奏总纲!AF237</f>
        <v>83.791851409290615</v>
      </c>
      <c r="AG237" s="38">
        <f>[1]节奏总纲!AG237</f>
        <v>88.558775493563672</v>
      </c>
      <c r="AH237" s="38">
        <f>[1]节奏总纲!AH237</f>
        <v>97.61216522615824</v>
      </c>
      <c r="AZ237" s="38">
        <v>234</v>
      </c>
      <c r="BA237" s="38">
        <v>43.749154111054274</v>
      </c>
      <c r="BB237" s="38">
        <v>45.255528312893091</v>
      </c>
      <c r="BC237" s="38">
        <v>47.203396779992147</v>
      </c>
      <c r="BD237" s="38">
        <v>49.9600233276417</v>
      </c>
      <c r="BE237" s="38">
        <v>50</v>
      </c>
    </row>
    <row r="238" spans="29:57" x14ac:dyDescent="0.15">
      <c r="AC238" s="38">
        <v>235</v>
      </c>
      <c r="AD238" s="38">
        <f>[1]节奏总纲!AD238</f>
        <v>78.821421928516827</v>
      </c>
      <c r="AE238" s="38">
        <f>[1]节奏总纲!AE238</f>
        <v>80.911015374149983</v>
      </c>
      <c r="AF238" s="38">
        <f>[1]节奏总纲!AF238</f>
        <v>83.855478352168632</v>
      </c>
      <c r="AG238" s="38">
        <f>[1]节奏总纲!AG238</f>
        <v>88.628689405066268</v>
      </c>
      <c r="AH238" s="38">
        <f>[1]节奏总纲!AH238</f>
        <v>97.669401786251854</v>
      </c>
      <c r="AZ238" s="38">
        <v>235</v>
      </c>
      <c r="BA238" s="38">
        <v>43.77911147780199</v>
      </c>
      <c r="BB238" s="38">
        <v>45.283424416920717</v>
      </c>
      <c r="BC238" s="38">
        <v>47.231113497756006</v>
      </c>
      <c r="BD238" s="38">
        <v>49.991012996136504</v>
      </c>
      <c r="BE238" s="38">
        <v>50</v>
      </c>
    </row>
    <row r="239" spans="29:57" x14ac:dyDescent="0.15">
      <c r="AC239" s="38">
        <v>236</v>
      </c>
      <c r="AD239" s="38">
        <f>[1]节奏总纲!AD239</f>
        <v>78.883939505217796</v>
      </c>
      <c r="AE239" s="38">
        <f>[1]节奏总纲!AE239</f>
        <v>80.976485397444989</v>
      </c>
      <c r="AF239" s="38">
        <f>[1]节奏总纲!AF239</f>
        <v>83.919105295046663</v>
      </c>
      <c r="AG239" s="38">
        <f>[1]节奏总纲!AG239</f>
        <v>88.698603316568864</v>
      </c>
      <c r="AH239" s="38">
        <f>[1]节奏总纲!AH239</f>
        <v>97.726638346345467</v>
      </c>
      <c r="AZ239" s="38">
        <v>236</v>
      </c>
      <c r="BA239" s="38">
        <v>43.809068844549707</v>
      </c>
      <c r="BB239" s="38">
        <v>45.31132052094835</v>
      </c>
      <c r="BC239" s="38">
        <v>47.258830215519865</v>
      </c>
      <c r="BD239" s="38">
        <v>50</v>
      </c>
      <c r="BE239" s="38">
        <v>50</v>
      </c>
    </row>
    <row r="240" spans="29:57" x14ac:dyDescent="0.15">
      <c r="AC240" s="38">
        <v>237</v>
      </c>
      <c r="AD240" s="38">
        <f>[1]节奏总纲!AD240</f>
        <v>78.946457081918766</v>
      </c>
      <c r="AE240" s="38">
        <f>[1]节奏总纲!AE240</f>
        <v>81.038163244467697</v>
      </c>
      <c r="AF240" s="38">
        <f>[1]节奏总纲!AF240</f>
        <v>83.982732237924694</v>
      </c>
      <c r="AG240" s="38">
        <f>[1]节奏总纲!AG240</f>
        <v>88.768517228071445</v>
      </c>
      <c r="AH240" s="38">
        <f>[1]节奏总纲!AH240</f>
        <v>97.783874906439081</v>
      </c>
      <c r="AZ240" s="38">
        <v>237</v>
      </c>
      <c r="BA240" s="38">
        <v>43.83902621129743</v>
      </c>
      <c r="BB240" s="38">
        <v>45.339216624975975</v>
      </c>
      <c r="BC240" s="38">
        <v>47.286546933283724</v>
      </c>
      <c r="BD240" s="38">
        <v>50</v>
      </c>
      <c r="BE240" s="38">
        <v>50</v>
      </c>
    </row>
    <row r="241" spans="29:57" x14ac:dyDescent="0.15">
      <c r="AC241" s="38">
        <v>238</v>
      </c>
      <c r="AD241" s="38">
        <f>[1]节奏总纲!AD241</f>
        <v>79.008373652580005</v>
      </c>
      <c r="AE241" s="38">
        <f>[1]节奏总纲!AE241</f>
        <v>81.097715704203424</v>
      </c>
      <c r="AF241" s="38">
        <f>[1]节奏总纲!AF241</f>
        <v>84.043767921022209</v>
      </c>
      <c r="AG241" s="38">
        <f>[1]节奏总纲!AG241</f>
        <v>88.838431139574041</v>
      </c>
      <c r="AH241" s="38">
        <f>[1]节奏总纲!AH241</f>
        <v>97.841111466532681</v>
      </c>
      <c r="AZ241" s="38">
        <v>238</v>
      </c>
      <c r="BA241" s="38">
        <v>43.868983578045146</v>
      </c>
      <c r="BB241" s="38">
        <v>45.367112729003608</v>
      </c>
      <c r="BC241" s="38">
        <v>47.314263651047582</v>
      </c>
      <c r="BD241" s="38">
        <v>50</v>
      </c>
      <c r="BE241" s="38">
        <v>50</v>
      </c>
    </row>
    <row r="242" spans="29:57" x14ac:dyDescent="0.15">
      <c r="AC242" s="38">
        <v>239</v>
      </c>
      <c r="AD242" s="38">
        <f>[1]节奏总纲!AD242</f>
        <v>79.066704614192943</v>
      </c>
      <c r="AE242" s="38">
        <f>[1]节奏总纲!AE242</f>
        <v>81.157268163939136</v>
      </c>
      <c r="AF242" s="38">
        <f>[1]节奏总纲!AF242</f>
        <v>84.103838417578672</v>
      </c>
      <c r="AG242" s="38">
        <f>[1]节奏总纲!AG242</f>
        <v>88.908345051076637</v>
      </c>
      <c r="AH242" s="38">
        <f>[1]节奏总纲!AH242</f>
        <v>97.898348026626294</v>
      </c>
      <c r="AZ242" s="38">
        <v>239</v>
      </c>
      <c r="BA242" s="38">
        <v>43.898940944792862</v>
      </c>
      <c r="BB242" s="38">
        <v>45.395008833031234</v>
      </c>
      <c r="BC242" s="38">
        <v>47.341980368811441</v>
      </c>
      <c r="BD242" s="38">
        <v>50</v>
      </c>
      <c r="BE242" s="38">
        <v>50</v>
      </c>
    </row>
    <row r="243" spans="29:57" x14ac:dyDescent="0.15">
      <c r="AC243" s="38">
        <v>240</v>
      </c>
      <c r="AD243" s="38">
        <f>[1]节奏总纲!AD243</f>
        <v>79.125035575805882</v>
      </c>
      <c r="AE243" s="38">
        <f>[1]节奏总纲!AE243</f>
        <v>81.216820623674849</v>
      </c>
      <c r="AF243" s="38">
        <f>[1]节奏总纲!AF243</f>
        <v>84.163908914135135</v>
      </c>
      <c r="AG243" s="38">
        <f>[1]节奏总纲!AG243</f>
        <v>88.978258962579233</v>
      </c>
      <c r="AH243" s="38">
        <f>[1]节奏总纲!AH243</f>
        <v>97.955584586719908</v>
      </c>
      <c r="AZ243" s="38">
        <v>240</v>
      </c>
      <c r="BA243" s="38">
        <v>43.928898311540586</v>
      </c>
      <c r="BB243" s="38">
        <v>45.422904937058867</v>
      </c>
      <c r="BC243" s="38">
        <v>47.3696970865753</v>
      </c>
      <c r="BD243" s="38">
        <v>50</v>
      </c>
      <c r="BE243" s="38">
        <v>50</v>
      </c>
    </row>
    <row r="244" spans="29:57" x14ac:dyDescent="0.15">
      <c r="AC244" s="38">
        <v>241</v>
      </c>
      <c r="AD244" s="38">
        <f>[1]节奏总纲!AD244</f>
        <v>79.18336653741882</v>
      </c>
      <c r="AE244" s="38">
        <f>[1]节奏总纲!AE244</f>
        <v>81.276373083410562</v>
      </c>
      <c r="AF244" s="38">
        <f>[1]节奏总纲!AF244</f>
        <v>84.223979410691598</v>
      </c>
      <c r="AG244" s="38">
        <f>[1]节奏总纲!AG244</f>
        <v>89.047272179270863</v>
      </c>
      <c r="AH244" s="38">
        <f>[1]节奏总纲!AH244</f>
        <v>98.013314854852808</v>
      </c>
      <c r="AZ244" s="38">
        <v>241</v>
      </c>
      <c r="BA244" s="38">
        <v>43.958855678288302</v>
      </c>
      <c r="BB244" s="38">
        <v>45.450801041086493</v>
      </c>
      <c r="BC244" s="38">
        <v>47.397413804339159</v>
      </c>
      <c r="BD244" s="38">
        <v>50</v>
      </c>
      <c r="BE244" s="38">
        <v>50</v>
      </c>
    </row>
    <row r="245" spans="29:57" x14ac:dyDescent="0.15">
      <c r="AC245" s="38">
        <v>242</v>
      </c>
      <c r="AD245" s="38">
        <f>[1]节奏总纲!AD245</f>
        <v>79.241697499031773</v>
      </c>
      <c r="AE245" s="38">
        <f>[1]节奏总纲!AE245</f>
        <v>81.335925543146274</v>
      </c>
      <c r="AF245" s="38">
        <f>[1]节奏总纲!AF245</f>
        <v>84.284049907248061</v>
      </c>
      <c r="AG245" s="38">
        <f>[1]节奏总纲!AG245</f>
        <v>89.11587890081428</v>
      </c>
      <c r="AH245" s="38">
        <f>[1]节奏总纲!AH245</f>
        <v>98.072755441643167</v>
      </c>
      <c r="AZ245" s="38">
        <v>242</v>
      </c>
      <c r="BA245" s="38">
        <v>43.988813045036018</v>
      </c>
      <c r="BB245" s="38">
        <v>45.478697145114126</v>
      </c>
      <c r="BC245" s="38">
        <v>47.425130522103018</v>
      </c>
      <c r="BD245" s="38">
        <v>50</v>
      </c>
      <c r="BE245" s="38">
        <v>50</v>
      </c>
    </row>
    <row r="246" spans="29:57" x14ac:dyDescent="0.15">
      <c r="AC246" s="38">
        <v>243</v>
      </c>
      <c r="AD246" s="38">
        <f>[1]节奏总纲!AD246</f>
        <v>79.300028460644711</v>
      </c>
      <c r="AE246" s="38">
        <f>[1]节奏总纲!AE246</f>
        <v>81.395478002882001</v>
      </c>
      <c r="AF246" s="38">
        <f>[1]节奏总纲!AF246</f>
        <v>84.344120403804524</v>
      </c>
      <c r="AG246" s="38">
        <f>[1]节奏总纲!AG246</f>
        <v>89.184485622357698</v>
      </c>
      <c r="AH246" s="38">
        <f>[1]节奏总纲!AH246</f>
        <v>98.132196028433526</v>
      </c>
      <c r="AZ246" s="38">
        <v>243</v>
      </c>
      <c r="BA246" s="38">
        <v>44.016200268136501</v>
      </c>
      <c r="BB246" s="38">
        <v>45.506593249141758</v>
      </c>
      <c r="BC246" s="38">
        <v>47.452847239866877</v>
      </c>
      <c r="BD246" s="38">
        <v>50</v>
      </c>
      <c r="BE246" s="38">
        <v>50</v>
      </c>
    </row>
    <row r="247" spans="29:57" x14ac:dyDescent="0.15">
      <c r="AC247" s="38">
        <v>244</v>
      </c>
      <c r="AD247" s="38">
        <f>[1]节奏总纲!AD247</f>
        <v>79.358359422257649</v>
      </c>
      <c r="AE247" s="38">
        <f>[1]节奏总纲!AE247</f>
        <v>81.455030462617714</v>
      </c>
      <c r="AF247" s="38">
        <f>[1]节奏总纲!AF247</f>
        <v>84.404190900360987</v>
      </c>
      <c r="AG247" s="38">
        <f>[1]节奏总纲!AG247</f>
        <v>89.253092343901116</v>
      </c>
      <c r="AH247" s="38">
        <f>[1]节奏总纲!AH247</f>
        <v>98.191636615223871</v>
      </c>
      <c r="AZ247" s="38">
        <v>244</v>
      </c>
      <c r="BA247" s="38">
        <v>44.042055714440401</v>
      </c>
      <c r="BB247" s="38">
        <v>45.534489353169384</v>
      </c>
      <c r="BC247" s="38">
        <v>47.480563957630736</v>
      </c>
      <c r="BD247" s="38">
        <v>50</v>
      </c>
      <c r="BE247" s="38">
        <v>50</v>
      </c>
    </row>
    <row r="248" spans="29:57" x14ac:dyDescent="0.15">
      <c r="AC248" s="38">
        <v>245</v>
      </c>
      <c r="AD248" s="38">
        <f>[1]节奏总纲!AD248</f>
        <v>79.416690383870588</v>
      </c>
      <c r="AE248" s="38">
        <f>[1]节奏总纲!AE248</f>
        <v>81.514582922353426</v>
      </c>
      <c r="AF248" s="38">
        <f>[1]节奏总纲!AF248</f>
        <v>84.46426139691745</v>
      </c>
      <c r="AG248" s="38">
        <f>[1]节奏总纲!AG248</f>
        <v>89.321699065444534</v>
      </c>
      <c r="AH248" s="38">
        <f>[1]节奏总纲!AH248</f>
        <v>98.25107720201423</v>
      </c>
      <c r="AZ248" s="38">
        <v>245</v>
      </c>
      <c r="BA248" s="38">
        <v>44.067911160744309</v>
      </c>
      <c r="BB248" s="38">
        <v>45.562385457197017</v>
      </c>
      <c r="BC248" s="38">
        <v>47.508280675394595</v>
      </c>
      <c r="BD248" s="38">
        <v>50</v>
      </c>
      <c r="BE248" s="38">
        <v>50</v>
      </c>
    </row>
    <row r="249" spans="29:57" x14ac:dyDescent="0.15">
      <c r="AC249" s="38">
        <v>246</v>
      </c>
      <c r="AD249" s="38">
        <f>[1]节奏总纲!AD249</f>
        <v>79.475021345483526</v>
      </c>
      <c r="AE249" s="38">
        <f>[1]节奏总纲!AE249</f>
        <v>81.574135382089139</v>
      </c>
      <c r="AF249" s="38">
        <f>[1]节奏总纲!AF249</f>
        <v>84.524331893473914</v>
      </c>
      <c r="AG249" s="38">
        <f>[1]节奏总纲!AG249</f>
        <v>89.390305786987952</v>
      </c>
      <c r="AH249" s="38">
        <f>[1]节奏总纲!AH249</f>
        <v>98.310517788804589</v>
      </c>
      <c r="AZ249" s="38">
        <v>246</v>
      </c>
      <c r="BA249" s="38">
        <v>44.093766607048209</v>
      </c>
      <c r="BB249" s="38">
        <v>45.590281561224643</v>
      </c>
      <c r="BC249" s="38">
        <v>47.535997393158453</v>
      </c>
      <c r="BD249" s="38">
        <v>50</v>
      </c>
      <c r="BE249" s="38">
        <v>50</v>
      </c>
    </row>
    <row r="250" spans="29:57" x14ac:dyDescent="0.15">
      <c r="AC250" s="38">
        <v>247</v>
      </c>
      <c r="AD250" s="38">
        <f>[1]节奏总纲!AD250</f>
        <v>79.533352307096465</v>
      </c>
      <c r="AE250" s="38">
        <f>[1]节奏总纲!AE250</f>
        <v>81.633687841824852</v>
      </c>
      <c r="AF250" s="38">
        <f>[1]节奏总纲!AF250</f>
        <v>84.584402390030377</v>
      </c>
      <c r="AG250" s="38">
        <f>[1]节奏总纲!AG250</f>
        <v>89.45891250853137</v>
      </c>
      <c r="AH250" s="38">
        <f>[1]节奏总纲!AH250</f>
        <v>98.369958375594933</v>
      </c>
      <c r="AZ250" s="38">
        <v>247</v>
      </c>
      <c r="BA250" s="38">
        <v>44.11962205335211</v>
      </c>
      <c r="BB250" s="38">
        <v>45.618177665252276</v>
      </c>
      <c r="BC250" s="38">
        <v>47.563714110922312</v>
      </c>
      <c r="BD250" s="38">
        <v>50</v>
      </c>
      <c r="BE250" s="38">
        <v>50</v>
      </c>
    </row>
    <row r="251" spans="29:57" x14ac:dyDescent="0.15">
      <c r="AC251" s="38">
        <v>248</v>
      </c>
      <c r="AD251" s="38">
        <f>[1]节奏总纲!AD251</f>
        <v>79.591683268709417</v>
      </c>
      <c r="AE251" s="38">
        <f>[1]节奏总纲!AE251</f>
        <v>81.693240301560579</v>
      </c>
      <c r="AF251" s="38">
        <f>[1]节奏总纲!AF251</f>
        <v>84.64447288658684</v>
      </c>
      <c r="AG251" s="38">
        <f>[1]节奏总纲!AG251</f>
        <v>89.527519230074788</v>
      </c>
      <c r="AH251" s="38">
        <f>[1]节奏总纲!AH251</f>
        <v>98.429398962385292</v>
      </c>
      <c r="AZ251" s="38">
        <v>248</v>
      </c>
      <c r="BA251" s="38">
        <v>44.145477499656018</v>
      </c>
      <c r="BB251" s="38">
        <v>45.646073769279901</v>
      </c>
      <c r="BC251" s="38">
        <v>47.591430828686171</v>
      </c>
      <c r="BD251" s="38">
        <v>50</v>
      </c>
      <c r="BE251" s="38">
        <v>50</v>
      </c>
    </row>
    <row r="252" spans="29:57" x14ac:dyDescent="0.15">
      <c r="AC252" s="38">
        <v>249</v>
      </c>
      <c r="AD252" s="38">
        <f>[1]节奏总纲!AD252</f>
        <v>79.650014230322356</v>
      </c>
      <c r="AE252" s="38">
        <f>[1]节奏总纲!AE252</f>
        <v>81.752792761296291</v>
      </c>
      <c r="AF252" s="38">
        <f>[1]节奏总纲!AF252</f>
        <v>84.704543383143317</v>
      </c>
      <c r="AG252" s="38">
        <f>[1]节奏总纲!AG252</f>
        <v>89.596125951618205</v>
      </c>
      <c r="AH252" s="38">
        <f>[1]节奏总纲!AH252</f>
        <v>98.488839549175651</v>
      </c>
      <c r="AZ252" s="38">
        <v>249</v>
      </c>
      <c r="BA252" s="38">
        <v>44.171332945959918</v>
      </c>
      <c r="BB252" s="38">
        <v>45.673969873307534</v>
      </c>
      <c r="BC252" s="38">
        <v>47.61914754645003</v>
      </c>
      <c r="BD252" s="38">
        <v>50</v>
      </c>
      <c r="BE252" s="38">
        <v>50</v>
      </c>
    </row>
    <row r="253" spans="29:57" x14ac:dyDescent="0.15">
      <c r="AC253" s="38">
        <v>250</v>
      </c>
      <c r="AD253" s="38">
        <f>[1]节奏总纲!AD253</f>
        <v>79.708345191935294</v>
      </c>
      <c r="AE253" s="38">
        <f>[1]节奏总纲!AE253</f>
        <v>81.812345221032004</v>
      </c>
      <c r="AF253" s="38">
        <f>[1]节奏总纲!AF253</f>
        <v>84.76461387969978</v>
      </c>
      <c r="AG253" s="38">
        <f>[1]节奏总纲!AG253</f>
        <v>89.664732673161623</v>
      </c>
      <c r="AH253" s="38">
        <f>[1]节奏总纲!AH253</f>
        <v>98.548280135965996</v>
      </c>
      <c r="AZ253" s="38">
        <v>250</v>
      </c>
      <c r="BA253" s="38">
        <v>44.197188392263818</v>
      </c>
      <c r="BB253" s="38">
        <v>45.701865977335167</v>
      </c>
      <c r="BC253" s="38">
        <v>47.646864264213889</v>
      </c>
      <c r="BD253" s="38">
        <v>50</v>
      </c>
      <c r="BE253" s="38">
        <v>50</v>
      </c>
    </row>
    <row r="254" spans="29:57" x14ac:dyDescent="0.15">
      <c r="AC254" s="38">
        <v>251</v>
      </c>
      <c r="AD254" s="38">
        <f>[1]节奏总纲!AD254</f>
        <v>79.766676153548232</v>
      </c>
      <c r="AE254" s="38">
        <f>[1]节奏总纲!AE254</f>
        <v>81.871897680767717</v>
      </c>
      <c r="AF254" s="38">
        <f>[1]节奏总纲!AF254</f>
        <v>84.824684376256243</v>
      </c>
      <c r="AG254" s="38">
        <f>[1]节奏总纲!AG254</f>
        <v>89.733339394705041</v>
      </c>
      <c r="AH254" s="38">
        <f>[1]节奏总纲!AH254</f>
        <v>98.607720722756355</v>
      </c>
      <c r="AZ254" s="38">
        <v>251</v>
      </c>
      <c r="BA254" s="38">
        <v>44.223043838567726</v>
      </c>
      <c r="BB254" s="38">
        <v>45.729762081362793</v>
      </c>
      <c r="BC254" s="38">
        <v>47.674580981977748</v>
      </c>
      <c r="BD254" s="38">
        <v>50</v>
      </c>
      <c r="BE254" s="38">
        <v>50</v>
      </c>
    </row>
    <row r="255" spans="29:57" x14ac:dyDescent="0.15">
      <c r="AC255" s="38">
        <v>252</v>
      </c>
      <c r="AD255" s="38">
        <f>[1]节奏总纲!AD255</f>
        <v>79.825007115161171</v>
      </c>
      <c r="AE255" s="38">
        <f>[1]节奏总纲!AE255</f>
        <v>81.931450140503429</v>
      </c>
      <c r="AF255" s="38">
        <f>[1]节奏总纲!AF255</f>
        <v>84.884754872812707</v>
      </c>
      <c r="AG255" s="38">
        <f>[1]节奏总纲!AG255</f>
        <v>89.801946116248459</v>
      </c>
      <c r="AH255" s="38">
        <f>[1]节奏总纲!AH255</f>
        <v>98.667161309546714</v>
      </c>
      <c r="AZ255" s="38">
        <v>252</v>
      </c>
      <c r="BA255" s="38">
        <v>44.248899284871626</v>
      </c>
      <c r="BB255" s="38">
        <v>45.757658185390426</v>
      </c>
      <c r="BC255" s="38">
        <v>47.7022976997416</v>
      </c>
      <c r="BD255" s="38">
        <v>50</v>
      </c>
      <c r="BE255" s="38">
        <v>50</v>
      </c>
    </row>
    <row r="256" spans="29:57" x14ac:dyDescent="0.15">
      <c r="AC256" s="38">
        <v>253</v>
      </c>
      <c r="AD256" s="38">
        <f>[1]节奏总纲!AD256</f>
        <v>79.883338076774123</v>
      </c>
      <c r="AE256" s="38">
        <f>[1]节奏总纲!AE256</f>
        <v>81.991002600239142</v>
      </c>
      <c r="AF256" s="38">
        <f>[1]节奏总纲!AF256</f>
        <v>84.94482536936917</v>
      </c>
      <c r="AG256" s="38">
        <f>[1]节奏总纲!AG256</f>
        <v>89.870552837791877</v>
      </c>
      <c r="AH256" s="38">
        <f>[1]节奏总纲!AH256</f>
        <v>98.726601896337058</v>
      </c>
      <c r="AZ256" s="38">
        <v>253</v>
      </c>
      <c r="BA256" s="38">
        <v>44.274754731175527</v>
      </c>
      <c r="BB256" s="38">
        <v>45.785554289418052</v>
      </c>
      <c r="BC256" s="38">
        <v>47.730014417505458</v>
      </c>
      <c r="BD256" s="38">
        <v>50</v>
      </c>
      <c r="BE256" s="38">
        <v>50</v>
      </c>
    </row>
    <row r="257" spans="29:57" x14ac:dyDescent="0.15">
      <c r="AC257" s="38">
        <v>254</v>
      </c>
      <c r="AD257" s="38">
        <f>[1]节奏总纲!AD257</f>
        <v>79.941669038387062</v>
      </c>
      <c r="AE257" s="38">
        <f>[1]节奏总纲!AE257</f>
        <v>82.046165327855846</v>
      </c>
      <c r="AF257" s="38">
        <f>[1]节奏总纲!AF257</f>
        <v>85.004450307848032</v>
      </c>
      <c r="AG257" s="38">
        <f>[1]节奏总纲!AG257</f>
        <v>89.939159559335295</v>
      </c>
      <c r="AH257" s="38">
        <f>[1]节奏总纲!AH257</f>
        <v>98.786042483127417</v>
      </c>
      <c r="AZ257" s="38">
        <v>254</v>
      </c>
      <c r="BA257" s="38">
        <v>44.300610177479435</v>
      </c>
      <c r="BB257" s="38">
        <v>45.813450393445684</v>
      </c>
      <c r="BC257" s="38">
        <v>47.757731135269317</v>
      </c>
      <c r="BD257" s="38">
        <v>50</v>
      </c>
      <c r="BE257" s="38">
        <v>50</v>
      </c>
    </row>
    <row r="258" spans="29:57" x14ac:dyDescent="0.15">
      <c r="AC258" s="38">
        <v>255</v>
      </c>
      <c r="AD258" s="38">
        <f>[1]节奏总纲!AD258</f>
        <v>80</v>
      </c>
      <c r="AE258" s="38">
        <f>[1]节奏总纲!AE258</f>
        <v>82.100546804797787</v>
      </c>
      <c r="AF258" s="38">
        <f>[1]节奏总纲!AF258</f>
        <v>85.059053968634842</v>
      </c>
      <c r="AG258" s="38">
        <f>[1]节奏总纲!AG258</f>
        <v>90.006385600230558</v>
      </c>
      <c r="AH258" s="38">
        <f>[1]节奏总纲!AH258</f>
        <v>98.845483069917776</v>
      </c>
      <c r="AZ258" s="38">
        <v>255</v>
      </c>
      <c r="BA258" s="38">
        <v>44.326465623783335</v>
      </c>
      <c r="BB258" s="38">
        <v>45.84134649747331</v>
      </c>
      <c r="BC258" s="38">
        <v>47.785447853033176</v>
      </c>
      <c r="BD258" s="38">
        <v>50</v>
      </c>
      <c r="BE258" s="38">
        <v>50</v>
      </c>
    </row>
    <row r="259" spans="29:57" x14ac:dyDescent="0.15">
      <c r="AC259" s="38">
        <v>256</v>
      </c>
      <c r="AD259" s="38">
        <f>[1]节奏总纲!AD259</f>
        <v>80.054424711612938</v>
      </c>
      <c r="AE259" s="38">
        <f>[1]节奏总纲!AE259</f>
        <v>82.154928281739714</v>
      </c>
      <c r="AF259" s="38">
        <f>[1]节奏总纲!AF259</f>
        <v>85.113657629421638</v>
      </c>
      <c r="AG259" s="38">
        <f>[1]节奏总纲!AG259</f>
        <v>90.062795496260307</v>
      </c>
      <c r="AH259" s="38">
        <f>[1]节奏总纲!AH259</f>
        <v>98.904923656708121</v>
      </c>
      <c r="AZ259" s="38">
        <v>256</v>
      </c>
      <c r="BA259" s="38">
        <v>44.352321070087235</v>
      </c>
      <c r="BB259" s="38">
        <v>45.869242601500943</v>
      </c>
      <c r="BC259" s="38">
        <v>47.813164570797035</v>
      </c>
      <c r="BD259" s="38">
        <v>50</v>
      </c>
      <c r="BE259" s="38">
        <v>50</v>
      </c>
    </row>
    <row r="260" spans="29:57" x14ac:dyDescent="0.15">
      <c r="AC260" s="38">
        <v>257</v>
      </c>
      <c r="AD260" s="38">
        <f>[1]节奏总纲!AD260</f>
        <v>80.108849423225877</v>
      </c>
      <c r="AE260" s="38">
        <f>[1]节奏总纲!AE260</f>
        <v>82.209309758681655</v>
      </c>
      <c r="AF260" s="38">
        <f>[1]节奏总纲!AF260</f>
        <v>85.168261290208434</v>
      </c>
      <c r="AG260" s="38">
        <f>[1]节奏总纲!AG260</f>
        <v>90.119205392290041</v>
      </c>
      <c r="AH260" s="38">
        <f>[1]节奏总纲!AH260</f>
        <v>98.96436424349848</v>
      </c>
      <c r="AZ260" s="38">
        <v>257</v>
      </c>
      <c r="BA260" s="38">
        <v>44.378176516391136</v>
      </c>
      <c r="BB260" s="38">
        <v>45.897138705528576</v>
      </c>
      <c r="BC260" s="38">
        <v>47.840881288560894</v>
      </c>
      <c r="BD260" s="38">
        <v>50</v>
      </c>
      <c r="BE260" s="38">
        <v>50</v>
      </c>
    </row>
    <row r="261" spans="29:57" x14ac:dyDescent="0.15">
      <c r="AC261" s="38">
        <v>258</v>
      </c>
      <c r="AD261" s="38">
        <f>[1]节奏总纲!AD261</f>
        <v>80.163274134838829</v>
      </c>
      <c r="AE261" s="38">
        <f>[1]节奏总纲!AE261</f>
        <v>82.263691235623583</v>
      </c>
      <c r="AF261" s="38">
        <f>[1]节奏总纲!AF261</f>
        <v>85.222864950995231</v>
      </c>
      <c r="AG261" s="38">
        <f>[1]节奏总纲!AG261</f>
        <v>90.175615288319776</v>
      </c>
      <c r="AH261" s="38">
        <f>[1]节奏总纲!AH261</f>
        <v>99.023313221876677</v>
      </c>
      <c r="AZ261" s="38">
        <v>258</v>
      </c>
      <c r="BA261" s="38">
        <v>44.404031962695043</v>
      </c>
      <c r="BB261" s="38">
        <v>45.925034809556202</v>
      </c>
      <c r="BC261" s="38">
        <v>47.868598006324753</v>
      </c>
      <c r="BD261" s="38">
        <v>50</v>
      </c>
      <c r="BE261" s="38">
        <v>50</v>
      </c>
    </row>
    <row r="262" spans="29:57" x14ac:dyDescent="0.15">
      <c r="AC262" s="38">
        <v>259</v>
      </c>
      <c r="AD262" s="38">
        <f>[1]节奏总纲!AD262</f>
        <v>80.217698846451768</v>
      </c>
      <c r="AE262" s="38">
        <f>[1]节奏总纲!AE262</f>
        <v>82.318072712565524</v>
      </c>
      <c r="AF262" s="38">
        <f>[1]节奏总纲!AF262</f>
        <v>85.277468611782027</v>
      </c>
      <c r="AG262" s="38">
        <f>[1]节奏总纲!AG262</f>
        <v>90.23202518434951</v>
      </c>
      <c r="AH262" s="38">
        <f>[1]节奏总纲!AH262</f>
        <v>99.081526263999208</v>
      </c>
      <c r="AZ262" s="38">
        <v>259</v>
      </c>
      <c r="BA262" s="38">
        <v>44.429887408998944</v>
      </c>
      <c r="BB262" s="38">
        <v>45.952930913583835</v>
      </c>
      <c r="BC262" s="38">
        <v>47.896314724088612</v>
      </c>
      <c r="BD262" s="38">
        <v>50</v>
      </c>
      <c r="BE262" s="38">
        <v>50</v>
      </c>
    </row>
    <row r="263" spans="29:57" x14ac:dyDescent="0.15">
      <c r="AC263" s="38">
        <v>260</v>
      </c>
      <c r="AD263" s="38">
        <f>[1]节奏总纲!AD263</f>
        <v>80.272123558064706</v>
      </c>
      <c r="AE263" s="38">
        <f>[1]节奏总纲!AE263</f>
        <v>82.372454189507465</v>
      </c>
      <c r="AF263" s="38">
        <f>[1]节奏总纲!AF263</f>
        <v>85.332072272568837</v>
      </c>
      <c r="AG263" s="38">
        <f>[1]节奏总纲!AG263</f>
        <v>90.288435080379244</v>
      </c>
      <c r="AH263" s="38">
        <f>[1]节奏总纲!AH263</f>
        <v>99.139739306121726</v>
      </c>
      <c r="AZ263" s="38">
        <v>260</v>
      </c>
      <c r="BA263" s="38">
        <v>44.455742855302844</v>
      </c>
      <c r="BB263" s="38">
        <v>45.98082701761146</v>
      </c>
      <c r="BC263" s="38">
        <v>47.92403144185247</v>
      </c>
      <c r="BD263" s="38">
        <v>50</v>
      </c>
      <c r="BE263" s="38">
        <v>50</v>
      </c>
    </row>
    <row r="264" spans="29:57" x14ac:dyDescent="0.15">
      <c r="AC264" s="38">
        <v>261</v>
      </c>
      <c r="AD264" s="38">
        <f>[1]节奏总纲!AD264</f>
        <v>80.326548269677644</v>
      </c>
      <c r="AE264" s="38">
        <f>[1]节奏总纲!AE264</f>
        <v>82.426835666449392</v>
      </c>
      <c r="AF264" s="38">
        <f>[1]节奏总纲!AF264</f>
        <v>85.386675933355633</v>
      </c>
      <c r="AG264" s="38">
        <f>[1]节奏总纲!AG264</f>
        <v>90.344844976408993</v>
      </c>
      <c r="AH264" s="38">
        <f>[1]节奏总纲!AH264</f>
        <v>99.197952348244257</v>
      </c>
      <c r="AZ264" s="38">
        <v>261</v>
      </c>
      <c r="BA264" s="38">
        <v>44.481598301606752</v>
      </c>
      <c r="BB264" s="38">
        <v>46.007529841290832</v>
      </c>
      <c r="BC264" s="38">
        <v>47.951748159616329</v>
      </c>
      <c r="BD264" s="38">
        <v>50</v>
      </c>
      <c r="BE264" s="38">
        <v>50</v>
      </c>
    </row>
    <row r="265" spans="29:57" x14ac:dyDescent="0.15">
      <c r="AC265" s="38">
        <v>262</v>
      </c>
      <c r="AD265" s="38">
        <f>[1]节奏总纲!AD265</f>
        <v>80.380972981290597</v>
      </c>
      <c r="AE265" s="38">
        <f>[1]节奏总纲!AE265</f>
        <v>82.481217143391333</v>
      </c>
      <c r="AF265" s="38">
        <f>[1]节奏总纲!AF265</f>
        <v>85.441279594142429</v>
      </c>
      <c r="AG265" s="38">
        <f>[1]节奏总纲!AG265</f>
        <v>90.401254872438727</v>
      </c>
      <c r="AH265" s="38">
        <f>[1]节奏总纲!AH265</f>
        <v>99.256165390366789</v>
      </c>
      <c r="AZ265" s="38">
        <v>262</v>
      </c>
      <c r="BA265" s="38">
        <v>44.507453747910652</v>
      </c>
      <c r="BB265" s="38">
        <v>46.031609894814238</v>
      </c>
      <c r="BC265" s="38">
        <v>47.979464877380188</v>
      </c>
      <c r="BD265" s="38">
        <v>50</v>
      </c>
      <c r="BE265" s="38">
        <v>50</v>
      </c>
    </row>
    <row r="266" spans="29:57" x14ac:dyDescent="0.15">
      <c r="AC266" s="38">
        <v>263</v>
      </c>
      <c r="AD266" s="38">
        <f>[1]节奏总纲!AD266</f>
        <v>80.435397692903535</v>
      </c>
      <c r="AE266" s="38">
        <f>[1]节奏总纲!AE266</f>
        <v>82.535598620333275</v>
      </c>
      <c r="AF266" s="38">
        <f>[1]节奏总纲!AF266</f>
        <v>85.495883254929225</v>
      </c>
      <c r="AG266" s="38">
        <f>[1]节奏总纲!AG266</f>
        <v>90.457664768468462</v>
      </c>
      <c r="AH266" s="38">
        <f>[1]节奏总纲!AH266</f>
        <v>99.314378432489306</v>
      </c>
      <c r="AZ266" s="38">
        <v>263</v>
      </c>
      <c r="BA266" s="38">
        <v>44.533309194214553</v>
      </c>
      <c r="BB266" s="38">
        <v>46.055689948337651</v>
      </c>
      <c r="BC266" s="38">
        <v>48.006200084618079</v>
      </c>
      <c r="BD266" s="38">
        <v>50</v>
      </c>
      <c r="BE266" s="38">
        <v>50</v>
      </c>
    </row>
    <row r="267" spans="29:57" x14ac:dyDescent="0.15">
      <c r="AC267" s="38">
        <v>264</v>
      </c>
      <c r="AD267" s="38">
        <f>[1]节奏总纲!AD267</f>
        <v>80.489822404516474</v>
      </c>
      <c r="AE267" s="38">
        <f>[1]节奏总纲!AE267</f>
        <v>82.589980097275202</v>
      </c>
      <c r="AF267" s="38">
        <f>[1]节奏总纲!AF267</f>
        <v>85.550486915716021</v>
      </c>
      <c r="AG267" s="38">
        <f>[1]节奏总纲!AG267</f>
        <v>90.514074664498196</v>
      </c>
      <c r="AH267" s="38">
        <f>[1]节奏总纲!AH267</f>
        <v>99.372591474611838</v>
      </c>
      <c r="AZ267" s="38">
        <v>264</v>
      </c>
      <c r="BA267" s="38">
        <v>44.55916464051846</v>
      </c>
      <c r="BB267" s="38">
        <v>46.079770001861057</v>
      </c>
      <c r="BC267" s="38">
        <v>48.030128751164241</v>
      </c>
      <c r="BD267" s="38">
        <v>50</v>
      </c>
      <c r="BE267" s="38">
        <v>50</v>
      </c>
    </row>
    <row r="268" spans="29:57" x14ac:dyDescent="0.15">
      <c r="AC268" s="38">
        <v>265</v>
      </c>
      <c r="AD268" s="38">
        <f>[1]节奏总纲!AD268</f>
        <v>80.544247116129412</v>
      </c>
      <c r="AE268" s="38">
        <f>[1]节奏总纲!AE268</f>
        <v>82.644361574217143</v>
      </c>
      <c r="AF268" s="38">
        <f>[1]节奏总纲!AF268</f>
        <v>85.605090576502832</v>
      </c>
      <c r="AG268" s="38">
        <f>[1]节奏总纲!AG268</f>
        <v>90.57048456052793</v>
      </c>
      <c r="AH268" s="38">
        <f>[1]节奏总纲!AH268</f>
        <v>99.430804516734369</v>
      </c>
      <c r="AZ268" s="38">
        <v>265</v>
      </c>
      <c r="BA268" s="38">
        <v>44.585020086822361</v>
      </c>
      <c r="BB268" s="38">
        <v>46.10385005538447</v>
      </c>
      <c r="BC268" s="38">
        <v>48.054057417710396</v>
      </c>
      <c r="BD268" s="38">
        <v>50</v>
      </c>
      <c r="BE268" s="38">
        <v>50</v>
      </c>
    </row>
    <row r="269" spans="29:57" x14ac:dyDescent="0.15">
      <c r="AC269" s="38">
        <v>266</v>
      </c>
      <c r="AD269" s="38">
        <f>[1]节奏总纲!AD269</f>
        <v>80.598671827742351</v>
      </c>
      <c r="AE269" s="38">
        <f>[1]节奏总纲!AE269</f>
        <v>82.698743051159084</v>
      </c>
      <c r="AF269" s="38">
        <f>[1]节奏总纲!AF269</f>
        <v>85.659694237289628</v>
      </c>
      <c r="AG269" s="38">
        <f>[1]节奏总纲!AG269</f>
        <v>90.626894456557665</v>
      </c>
      <c r="AH269" s="38">
        <f>[1]节奏总纲!AH269</f>
        <v>99.489017558856887</v>
      </c>
      <c r="AZ269" s="38">
        <v>266</v>
      </c>
      <c r="BA269" s="38">
        <v>44.610875533126261</v>
      </c>
      <c r="BB269" s="38">
        <v>46.127930108907876</v>
      </c>
      <c r="BC269" s="38">
        <v>48.077986084256551</v>
      </c>
      <c r="BD269" s="38">
        <v>50</v>
      </c>
      <c r="BE269" s="38">
        <v>50</v>
      </c>
    </row>
    <row r="270" spans="29:57" x14ac:dyDescent="0.15">
      <c r="AC270" s="38">
        <v>267</v>
      </c>
      <c r="AD270" s="38">
        <f>[1]节奏总纲!AD270</f>
        <v>80.653096539355303</v>
      </c>
      <c r="AE270" s="38">
        <f>[1]节奏总纲!AE270</f>
        <v>82.753124528101011</v>
      </c>
      <c r="AF270" s="38">
        <f>[1]节奏总纲!AF270</f>
        <v>85.714297898076424</v>
      </c>
      <c r="AG270" s="38">
        <f>[1]节奏总纲!AG270</f>
        <v>90.683304352587413</v>
      </c>
      <c r="AH270" s="38">
        <f>[1]节奏总纲!AH270</f>
        <v>99.547230600979418</v>
      </c>
      <c r="AZ270" s="38">
        <v>267</v>
      </c>
      <c r="BA270" s="38">
        <v>44.636730979430169</v>
      </c>
      <c r="BB270" s="38">
        <v>46.152010162431289</v>
      </c>
      <c r="BC270" s="38">
        <v>48.101914750802706</v>
      </c>
      <c r="BD270" s="38">
        <v>50</v>
      </c>
      <c r="BE270" s="38">
        <v>50</v>
      </c>
    </row>
    <row r="271" spans="29:57" x14ac:dyDescent="0.15">
      <c r="AC271" s="38">
        <v>268</v>
      </c>
      <c r="AD271" s="38">
        <f>[1]节奏总纲!AD271</f>
        <v>80.707521250968242</v>
      </c>
      <c r="AE271" s="38">
        <f>[1]节奏总纲!AE271</f>
        <v>82.807506005042953</v>
      </c>
      <c r="AF271" s="38">
        <f>[1]节奏总纲!AF271</f>
        <v>85.76890155886322</v>
      </c>
      <c r="AG271" s="38">
        <f>[1]节奏总纲!AG271</f>
        <v>90.739714248617148</v>
      </c>
      <c r="AH271" s="38">
        <f>[1]节奏总纲!AH271</f>
        <v>99.605443643101935</v>
      </c>
      <c r="AZ271" s="38">
        <v>268</v>
      </c>
      <c r="BA271" s="38">
        <v>44.662586425734069</v>
      </c>
      <c r="BB271" s="38">
        <v>46.176090215954694</v>
      </c>
      <c r="BC271" s="38">
        <v>48.125843417348868</v>
      </c>
      <c r="BD271" s="38">
        <v>50</v>
      </c>
      <c r="BE271" s="38">
        <v>50</v>
      </c>
    </row>
    <row r="272" spans="29:57" x14ac:dyDescent="0.15">
      <c r="AC272" s="38">
        <v>269</v>
      </c>
      <c r="AD272" s="38">
        <f>[1]节奏总纲!AD272</f>
        <v>80.76194596258118</v>
      </c>
      <c r="AE272" s="38">
        <f>[1]节奏总纲!AE272</f>
        <v>82.861887481984894</v>
      </c>
      <c r="AF272" s="38">
        <f>[1]节奏总纲!AF272</f>
        <v>85.823505219650016</v>
      </c>
      <c r="AG272" s="38">
        <f>[1]节奏总纲!AG272</f>
        <v>90.796124144646882</v>
      </c>
      <c r="AH272" s="38">
        <f>[1]节奏总纲!AH272</f>
        <v>99.663656685224467</v>
      </c>
      <c r="AZ272" s="38">
        <v>269</v>
      </c>
      <c r="BA272" s="38">
        <v>44.68844187203797</v>
      </c>
      <c r="BB272" s="38">
        <v>46.200170269478107</v>
      </c>
      <c r="BC272" s="38">
        <v>48.149772083895023</v>
      </c>
      <c r="BD272" s="38">
        <v>50</v>
      </c>
      <c r="BE272" s="38">
        <v>50</v>
      </c>
    </row>
    <row r="273" spans="29:57" x14ac:dyDescent="0.15">
      <c r="AC273" s="38">
        <v>270</v>
      </c>
      <c r="AD273" s="38">
        <f>[1]节奏总纲!AD273</f>
        <v>80.816370674194118</v>
      </c>
      <c r="AE273" s="38">
        <f>[1]节奏总纲!AE273</f>
        <v>82.916268958926821</v>
      </c>
      <c r="AF273" s="38">
        <f>[1]节奏总纲!AF273</f>
        <v>85.878108880436827</v>
      </c>
      <c r="AG273" s="38">
        <f>[1]节奏总纲!AG273</f>
        <v>90.852534040676616</v>
      </c>
      <c r="AH273" s="38">
        <f>[1]节奏总纲!AH273</f>
        <v>99.721869727346999</v>
      </c>
      <c r="AZ273" s="38">
        <v>270</v>
      </c>
      <c r="BA273" s="38">
        <v>44.714297318341877</v>
      </c>
      <c r="BB273" s="38">
        <v>46.224250323001513</v>
      </c>
      <c r="BC273" s="38">
        <v>48.173700750441178</v>
      </c>
      <c r="BD273" s="38">
        <v>50</v>
      </c>
      <c r="BE273" s="38">
        <v>50</v>
      </c>
    </row>
    <row r="274" spans="29:57" x14ac:dyDescent="0.15">
      <c r="AC274" s="38">
        <v>271</v>
      </c>
      <c r="AD274" s="38">
        <f>[1]节奏总纲!AD274</f>
        <v>80.870795385807057</v>
      </c>
      <c r="AE274" s="38">
        <f>[1]节奏总纲!AE274</f>
        <v>82.970650435868762</v>
      </c>
      <c r="AF274" s="38">
        <f>[1]节奏总纲!AF274</f>
        <v>85.932712541223623</v>
      </c>
      <c r="AG274" s="38">
        <f>[1]节奏总纲!AG274</f>
        <v>90.908943936706351</v>
      </c>
      <c r="AH274" s="38">
        <f>[1]节奏总纲!AH274</f>
        <v>99.780082769469516</v>
      </c>
      <c r="AZ274" s="38">
        <v>271</v>
      </c>
      <c r="BA274" s="38">
        <v>44.740152764645778</v>
      </c>
      <c r="BB274" s="38">
        <v>46.248330376524919</v>
      </c>
      <c r="BC274" s="38">
        <v>48.19762941698734</v>
      </c>
      <c r="BD274" s="38">
        <v>50</v>
      </c>
      <c r="BE274" s="38">
        <v>50</v>
      </c>
    </row>
    <row r="275" spans="29:57" x14ac:dyDescent="0.15">
      <c r="AC275" s="38">
        <v>272</v>
      </c>
      <c r="AD275" s="38">
        <f>[1]节奏总纲!AD275</f>
        <v>80.925220097420009</v>
      </c>
      <c r="AE275" s="38">
        <f>[1]节奏总纲!AE275</f>
        <v>83.023342162088809</v>
      </c>
      <c r="AF275" s="38">
        <f>[1]节奏总纲!AF275</f>
        <v>85.987316202010419</v>
      </c>
      <c r="AG275" s="38">
        <f>[1]节奏总纲!AG275</f>
        <v>90.965353832736099</v>
      </c>
      <c r="AH275" s="38">
        <f>[1]节奏总纲!AH275</f>
        <v>99.838295811592047</v>
      </c>
      <c r="AZ275" s="38">
        <v>272</v>
      </c>
      <c r="BA275" s="38">
        <v>44.766008210949678</v>
      </c>
      <c r="BB275" s="38">
        <v>46.272410430048332</v>
      </c>
      <c r="BC275" s="38">
        <v>48.221558083533495</v>
      </c>
      <c r="BD275" s="38">
        <v>50</v>
      </c>
      <c r="BE275" s="38">
        <v>50</v>
      </c>
    </row>
    <row r="276" spans="29:57" x14ac:dyDescent="0.15">
      <c r="AC276" s="38">
        <v>273</v>
      </c>
      <c r="AD276" s="38">
        <f>[1]节奏总纲!AD276</f>
        <v>80.979644809032948</v>
      </c>
      <c r="AE276" s="38">
        <f>[1]节奏总纲!AE276</f>
        <v>83.07405267945947</v>
      </c>
      <c r="AF276" s="38">
        <f>[1]节奏总纲!AF276</f>
        <v>86.038061368689995</v>
      </c>
      <c r="AG276" s="38">
        <f>[1]节奏总纲!AG276</f>
        <v>91.020352770869948</v>
      </c>
      <c r="AH276" s="38">
        <f>[1]节奏总纲!AH276</f>
        <v>99.896508853714579</v>
      </c>
      <c r="AZ276" s="38">
        <v>273</v>
      </c>
      <c r="BA276" s="38">
        <v>44.791863657253586</v>
      </c>
      <c r="BB276" s="38">
        <v>46.296490483571738</v>
      </c>
      <c r="BC276" s="38">
        <v>48.24548675007965</v>
      </c>
      <c r="BD276" s="38">
        <v>50</v>
      </c>
      <c r="BE276" s="38">
        <v>50</v>
      </c>
    </row>
    <row r="277" spans="29:57" x14ac:dyDescent="0.15">
      <c r="AC277" s="38">
        <v>274</v>
      </c>
      <c r="AD277" s="38">
        <f>[1]节奏总纲!AD277</f>
        <v>81.031787986768464</v>
      </c>
      <c r="AE277" s="38">
        <f>[1]节奏总纲!AE277</f>
        <v>83.124763196830131</v>
      </c>
      <c r="AF277" s="38">
        <f>[1]节奏总纲!AF277</f>
        <v>86.087639061133402</v>
      </c>
      <c r="AG277" s="38">
        <f>[1]节奏总纲!AG277</f>
        <v>91.073105573528181</v>
      </c>
      <c r="AH277" s="38">
        <f>[1]节奏总纲!AH277</f>
        <v>99.954721895837096</v>
      </c>
      <c r="AZ277" s="38">
        <v>274</v>
      </c>
      <c r="BA277" s="38">
        <v>44.817719103557486</v>
      </c>
      <c r="BB277" s="38">
        <v>46.320570537095151</v>
      </c>
      <c r="BC277" s="38">
        <v>48.269415416625804</v>
      </c>
      <c r="BD277" s="38">
        <v>50</v>
      </c>
      <c r="BE277" s="38">
        <v>50</v>
      </c>
    </row>
    <row r="278" spans="29:57" x14ac:dyDescent="0.15">
      <c r="AC278" s="38">
        <v>275</v>
      </c>
      <c r="AD278" s="38">
        <f>[1]节奏总纲!AD278</f>
        <v>81.082568038258216</v>
      </c>
      <c r="AE278" s="38">
        <f>[1]节奏总纲!AE278</f>
        <v>83.175473714200777</v>
      </c>
      <c r="AF278" s="38">
        <f>[1]节奏总纲!AF278</f>
        <v>86.137216753576809</v>
      </c>
      <c r="AG278" s="38">
        <f>[1]节奏总纲!AG278</f>
        <v>91.125858376186414</v>
      </c>
      <c r="AH278" s="38">
        <f>[1]节奏总纲!AH278</f>
        <v>100.01191770041967</v>
      </c>
      <c r="AZ278" s="38">
        <v>275</v>
      </c>
      <c r="BA278" s="38">
        <v>44.843574549861387</v>
      </c>
      <c r="BB278" s="38">
        <v>46.344650590618556</v>
      </c>
      <c r="BC278" s="38">
        <v>48.293344083171966</v>
      </c>
      <c r="BD278" s="38">
        <v>50</v>
      </c>
      <c r="BE278" s="38">
        <v>50</v>
      </c>
    </row>
    <row r="279" spans="29:57" x14ac:dyDescent="0.15">
      <c r="AC279" s="38">
        <v>276</v>
      </c>
      <c r="AD279" s="38">
        <f>[1]节奏总纲!AD279</f>
        <v>81.133348089747955</v>
      </c>
      <c r="AE279" s="38">
        <f>[1]节奏总纲!AE279</f>
        <v>83.226184231571438</v>
      </c>
      <c r="AF279" s="38">
        <f>[1]节奏总纲!AF279</f>
        <v>86.186794446020215</v>
      </c>
      <c r="AG279" s="38">
        <f>[1]节奏总纲!AG279</f>
        <v>91.178611178844633</v>
      </c>
      <c r="AH279" s="38">
        <f>[1]节奏总纲!AH279</f>
        <v>100.06555271580974</v>
      </c>
      <c r="AZ279" s="38">
        <v>276</v>
      </c>
      <c r="BA279" s="38">
        <v>44.869429996165294</v>
      </c>
      <c r="BB279" s="38">
        <v>46.368730644141969</v>
      </c>
      <c r="BC279" s="38">
        <v>48.317272749718121</v>
      </c>
      <c r="BD279" s="38">
        <v>50</v>
      </c>
      <c r="BE279" s="38">
        <v>50</v>
      </c>
    </row>
    <row r="280" spans="29:57" x14ac:dyDescent="0.15">
      <c r="AC280" s="38">
        <v>277</v>
      </c>
      <c r="AD280" s="38">
        <f>[1]节奏总纲!AD280</f>
        <v>81.184128141237707</v>
      </c>
      <c r="AE280" s="38">
        <f>[1]节奏总纲!AE280</f>
        <v>83.276894748942098</v>
      </c>
      <c r="AF280" s="38">
        <f>[1]节奏总纲!AF280</f>
        <v>86.236372138463622</v>
      </c>
      <c r="AG280" s="38">
        <f>[1]节奏总纲!AG280</f>
        <v>91.231363981502867</v>
      </c>
      <c r="AH280" s="38">
        <f>[1]节奏总纲!AH280</f>
        <v>100.11918773119983</v>
      </c>
      <c r="AZ280" s="38">
        <v>277</v>
      </c>
      <c r="BA280" s="38">
        <v>44.895285442469195</v>
      </c>
      <c r="BB280" s="38">
        <v>46.392810697665375</v>
      </c>
      <c r="BC280" s="38">
        <v>48.341201416264276</v>
      </c>
      <c r="BD280" s="38">
        <v>50</v>
      </c>
      <c r="BE280" s="38">
        <v>50</v>
      </c>
    </row>
    <row r="281" spans="29:57" x14ac:dyDescent="0.15">
      <c r="AC281" s="38">
        <v>278</v>
      </c>
      <c r="AD281" s="38">
        <f>[1]节奏总纲!AD281</f>
        <v>81.23490819272746</v>
      </c>
      <c r="AE281" s="38">
        <f>[1]节奏总纲!AE281</f>
        <v>83.327605266312744</v>
      </c>
      <c r="AF281" s="38">
        <f>[1]节奏总纲!AF281</f>
        <v>86.285949830907029</v>
      </c>
      <c r="AG281" s="38">
        <f>[1]节奏总纲!AG281</f>
        <v>91.2841167841611</v>
      </c>
      <c r="AH281" s="38">
        <f>[1]节奏总纲!AH281</f>
        <v>100.1728227465899</v>
      </c>
      <c r="AZ281" s="38">
        <v>278</v>
      </c>
      <c r="BA281" s="38">
        <v>44.921140888773095</v>
      </c>
      <c r="BB281" s="38">
        <v>46.416890751188788</v>
      </c>
      <c r="BC281" s="38">
        <v>48.365130082810438</v>
      </c>
      <c r="BD281" s="38">
        <v>50</v>
      </c>
      <c r="BE281" s="38">
        <v>50</v>
      </c>
    </row>
    <row r="282" spans="29:57" x14ac:dyDescent="0.15">
      <c r="AC282" s="38">
        <v>279</v>
      </c>
      <c r="AD282" s="38">
        <f>[1]节奏总纲!AD282</f>
        <v>81.285688244217212</v>
      </c>
      <c r="AE282" s="38">
        <f>[1]节奏总纲!AE282</f>
        <v>83.378315783683405</v>
      </c>
      <c r="AF282" s="38">
        <f>[1]节奏总纲!AF282</f>
        <v>86.335527523350422</v>
      </c>
      <c r="AG282" s="38">
        <f>[1]节奏总纲!AG282</f>
        <v>91.336869586819319</v>
      </c>
      <c r="AH282" s="38">
        <f>[1]节奏总纲!AH282</f>
        <v>100.22645776197997</v>
      </c>
      <c r="AZ282" s="38">
        <v>279</v>
      </c>
      <c r="BA282" s="38">
        <v>44.946996335076996</v>
      </c>
      <c r="BB282" s="38">
        <v>46.440970804712194</v>
      </c>
      <c r="BC282" s="38">
        <v>48.389058749356593</v>
      </c>
      <c r="BD282" s="38">
        <v>50</v>
      </c>
      <c r="BE282" s="38">
        <v>50</v>
      </c>
    </row>
    <row r="283" spans="29:57" x14ac:dyDescent="0.15">
      <c r="AC283" s="38">
        <v>280</v>
      </c>
      <c r="AD283" s="38">
        <f>[1]节奏总纲!AD283</f>
        <v>81.336468295706965</v>
      </c>
      <c r="AE283" s="38">
        <f>[1]节奏总纲!AE283</f>
        <v>83.429026301054066</v>
      </c>
      <c r="AF283" s="38">
        <f>[1]节奏总纲!AF283</f>
        <v>86.385105215793828</v>
      </c>
      <c r="AG283" s="38">
        <f>[1]节奏总纲!AG283</f>
        <v>91.389622389477552</v>
      </c>
      <c r="AH283" s="38">
        <f>[1]节奏总纲!AH283</f>
        <v>100.28009277737006</v>
      </c>
      <c r="AZ283" s="38">
        <v>280</v>
      </c>
      <c r="BA283" s="38">
        <v>44.972851781380903</v>
      </c>
      <c r="BB283" s="38">
        <v>46.465050858235607</v>
      </c>
      <c r="BC283" s="38">
        <v>48.412987415902748</v>
      </c>
      <c r="BD283" s="38">
        <v>50</v>
      </c>
      <c r="BE283" s="38">
        <v>50</v>
      </c>
    </row>
    <row r="284" spans="29:57" x14ac:dyDescent="0.15">
      <c r="AC284" s="38">
        <v>281</v>
      </c>
      <c r="AD284" s="38">
        <f>[1]节奏总纲!AD284</f>
        <v>81.387248347196717</v>
      </c>
      <c r="AE284" s="38">
        <f>[1]节奏总纲!AE284</f>
        <v>83.479736818424712</v>
      </c>
      <c r="AF284" s="38">
        <f>[1]节奏总纲!AF284</f>
        <v>86.434682908237235</v>
      </c>
      <c r="AG284" s="38">
        <f>[1]节奏总纲!AG284</f>
        <v>91.442375192135771</v>
      </c>
      <c r="AH284" s="38">
        <f>[1]节奏总纲!AH284</f>
        <v>100.33372779276013</v>
      </c>
      <c r="AZ284" s="38">
        <v>281</v>
      </c>
      <c r="BA284" s="38">
        <v>44.998707227684804</v>
      </c>
      <c r="BB284" s="38">
        <v>46.489130911759013</v>
      </c>
      <c r="BC284" s="38">
        <v>48.43691608244891</v>
      </c>
      <c r="BD284" s="38">
        <v>50</v>
      </c>
      <c r="BE284" s="38">
        <v>50</v>
      </c>
    </row>
    <row r="285" spans="29:57" x14ac:dyDescent="0.15">
      <c r="AC285" s="38">
        <v>282</v>
      </c>
      <c r="AD285" s="38">
        <f>[1]节奏总纲!AD285</f>
        <v>81.43802839868647</v>
      </c>
      <c r="AE285" s="38">
        <f>[1]节奏总纲!AE285</f>
        <v>83.530447335795373</v>
      </c>
      <c r="AF285" s="38">
        <f>[1]节奏总纲!AF285</f>
        <v>86.484260600680642</v>
      </c>
      <c r="AG285" s="38">
        <f>[1]节奏总纲!AG285</f>
        <v>91.495127994794004</v>
      </c>
      <c r="AH285" s="38">
        <f>[1]节奏总纲!AH285</f>
        <v>100.3873628081502</v>
      </c>
      <c r="AZ285" s="38">
        <v>282</v>
      </c>
      <c r="BA285" s="38">
        <v>45.021201039060998</v>
      </c>
      <c r="BB285" s="38">
        <v>46.513210965282425</v>
      </c>
      <c r="BC285" s="38">
        <v>48.460844748995065</v>
      </c>
      <c r="BD285" s="38">
        <v>50</v>
      </c>
      <c r="BE285" s="38">
        <v>50</v>
      </c>
    </row>
    <row r="286" spans="29:57" x14ac:dyDescent="0.15">
      <c r="AC286" s="38">
        <v>283</v>
      </c>
      <c r="AD286" s="38">
        <f>[1]节奏总纲!AD286</f>
        <v>81.488808450176222</v>
      </c>
      <c r="AE286" s="38">
        <f>[1]节奏总纲!AE286</f>
        <v>83.581157853166033</v>
      </c>
      <c r="AF286" s="38">
        <f>[1]节奏总纲!AF286</f>
        <v>86.533838293124049</v>
      </c>
      <c r="AG286" s="38">
        <f>[1]节奏总纲!AG286</f>
        <v>91.547880797452237</v>
      </c>
      <c r="AH286" s="38">
        <f>[1]节奏总纲!AH286</f>
        <v>100.44099782354027</v>
      </c>
      <c r="AZ286" s="38">
        <v>283</v>
      </c>
      <c r="BA286" s="38">
        <v>45.043517922283101</v>
      </c>
      <c r="BB286" s="38">
        <v>46.537291018805831</v>
      </c>
      <c r="BC286" s="38">
        <v>48.48477341554122</v>
      </c>
      <c r="BD286" s="38">
        <v>50</v>
      </c>
      <c r="BE286" s="38">
        <v>50</v>
      </c>
    </row>
    <row r="287" spans="29:57" x14ac:dyDescent="0.15">
      <c r="AC287" s="38">
        <v>284</v>
      </c>
      <c r="AD287" s="38">
        <f>[1]节奏总纲!AD287</f>
        <v>81.539588501665975</v>
      </c>
      <c r="AE287" s="38">
        <f>[1]节奏总纲!AE287</f>
        <v>83.631868370536679</v>
      </c>
      <c r="AF287" s="38">
        <f>[1]节奏总纲!AF287</f>
        <v>86.583415985567456</v>
      </c>
      <c r="AG287" s="38">
        <f>[1]节奏总纲!AG287</f>
        <v>91.600633600110456</v>
      </c>
      <c r="AH287" s="38">
        <f>[1]节奏总纲!AH287</f>
        <v>100.49463283893036</v>
      </c>
      <c r="AZ287" s="38">
        <v>284</v>
      </c>
      <c r="BA287" s="38">
        <v>45.065834805505204</v>
      </c>
      <c r="BB287" s="38">
        <v>46.561371072329244</v>
      </c>
      <c r="BC287" s="38">
        <v>48.508702082087382</v>
      </c>
      <c r="BD287" s="38">
        <v>50</v>
      </c>
      <c r="BE287" s="38">
        <v>50</v>
      </c>
    </row>
    <row r="288" spans="29:57" x14ac:dyDescent="0.15">
      <c r="AC288" s="38">
        <v>285</v>
      </c>
      <c r="AD288" s="38">
        <f>[1]节奏总纲!AD288</f>
        <v>81.590368553155727</v>
      </c>
      <c r="AE288" s="38">
        <f>[1]节奏总纲!AE288</f>
        <v>83.68257888790734</v>
      </c>
      <c r="AF288" s="38">
        <f>[1]节奏总纲!AF288</f>
        <v>86.632993678010848</v>
      </c>
      <c r="AG288" s="38">
        <f>[1]节奏总纲!AG288</f>
        <v>91.653386402768689</v>
      </c>
      <c r="AH288" s="38">
        <f>[1]节奏总纲!AH288</f>
        <v>100.54826785432043</v>
      </c>
      <c r="AZ288" s="38">
        <v>285</v>
      </c>
      <c r="BA288" s="38">
        <v>45.088151688727308</v>
      </c>
      <c r="BB288" s="38">
        <v>46.58545112585265</v>
      </c>
      <c r="BC288" s="38">
        <v>48.532630748633537</v>
      </c>
      <c r="BD288" s="38">
        <v>50</v>
      </c>
      <c r="BE288" s="38">
        <v>50</v>
      </c>
    </row>
    <row r="289" spans="29:57" x14ac:dyDescent="0.15">
      <c r="AC289" s="38">
        <v>286</v>
      </c>
      <c r="AD289" s="38">
        <f>[1]节奏总纲!AD289</f>
        <v>81.64114860464548</v>
      </c>
      <c r="AE289" s="38">
        <f>[1]节奏总纲!AE289</f>
        <v>83.733289405278001</v>
      </c>
      <c r="AF289" s="38">
        <f>[1]节奏总纲!AF289</f>
        <v>86.682571370454255</v>
      </c>
      <c r="AG289" s="38">
        <f>[1]节奏总纲!AG289</f>
        <v>91.706139205426922</v>
      </c>
      <c r="AH289" s="38">
        <f>[1]节奏总纲!AH289</f>
        <v>100.6019028697105</v>
      </c>
      <c r="AZ289" s="38">
        <v>286</v>
      </c>
      <c r="BA289" s="38">
        <v>45.110468571949411</v>
      </c>
      <c r="BB289" s="38">
        <v>46.609531179376063</v>
      </c>
      <c r="BC289" s="38">
        <v>48.556559415179692</v>
      </c>
      <c r="BD289" s="38">
        <v>50</v>
      </c>
      <c r="BE289" s="38">
        <v>50</v>
      </c>
    </row>
    <row r="290" spans="29:57" x14ac:dyDescent="0.15">
      <c r="AC290" s="38">
        <v>287</v>
      </c>
      <c r="AD290" s="38">
        <f>[1]节奏总纲!AD290</f>
        <v>81.691928656135218</v>
      </c>
      <c r="AE290" s="38">
        <f>[1]节奏总纲!AE290</f>
        <v>83.783999922648647</v>
      </c>
      <c r="AF290" s="38">
        <f>[1]节奏总纲!AF290</f>
        <v>86.732149062897662</v>
      </c>
      <c r="AG290" s="38">
        <f>[1]节奏总纲!AG290</f>
        <v>91.758892008085141</v>
      </c>
      <c r="AH290" s="38">
        <f>[1]节奏总纲!AH290</f>
        <v>100.65553788510059</v>
      </c>
      <c r="AZ290" s="38">
        <v>287</v>
      </c>
      <c r="BA290" s="38">
        <v>45.132785455171515</v>
      </c>
      <c r="BB290" s="38">
        <v>46.633611232899469</v>
      </c>
      <c r="BC290" s="38">
        <v>48.580488081725846</v>
      </c>
      <c r="BD290" s="38">
        <v>50</v>
      </c>
      <c r="BE290" s="38">
        <v>50</v>
      </c>
    </row>
    <row r="291" spans="29:57" x14ac:dyDescent="0.15">
      <c r="AC291" s="38">
        <v>288</v>
      </c>
      <c r="AD291" s="38">
        <f>[1]节奏总纲!AD291</f>
        <v>81.742708707624971</v>
      </c>
      <c r="AE291" s="38">
        <f>[1]节奏总纲!AE291</f>
        <v>83.834710440019307</v>
      </c>
      <c r="AF291" s="38">
        <f>[1]节奏总纲!AF291</f>
        <v>86.781726755341069</v>
      </c>
      <c r="AG291" s="38">
        <f>[1]节奏总纲!AG291</f>
        <v>91.811644810743374</v>
      </c>
      <c r="AH291" s="38">
        <f>[1]节奏总纲!AH291</f>
        <v>100.70917290049066</v>
      </c>
      <c r="AZ291" s="38">
        <v>288</v>
      </c>
      <c r="BA291" s="38">
        <v>45.155102338393618</v>
      </c>
      <c r="BB291" s="38">
        <v>46.657691286422882</v>
      </c>
      <c r="BC291" s="38">
        <v>48.604416748272008</v>
      </c>
      <c r="BD291" s="38">
        <v>50</v>
      </c>
      <c r="BE291" s="38">
        <v>50</v>
      </c>
    </row>
    <row r="292" spans="29:57" x14ac:dyDescent="0.15">
      <c r="AC292" s="38">
        <v>289</v>
      </c>
      <c r="AD292" s="38">
        <f>[1]节奏总纲!AD292</f>
        <v>81.793488759114723</v>
      </c>
      <c r="AE292" s="38">
        <f>[1]节奏总纲!AE292</f>
        <v>83.885420957389968</v>
      </c>
      <c r="AF292" s="38">
        <f>[1]节奏总纲!AF292</f>
        <v>86.831304447784476</v>
      </c>
      <c r="AG292" s="38">
        <f>[1]节奏总纲!AG292</f>
        <v>91.864397613401607</v>
      </c>
      <c r="AH292" s="38">
        <f>[1]节奏总纲!AH292</f>
        <v>100.76280791588073</v>
      </c>
      <c r="AZ292" s="38">
        <v>289</v>
      </c>
      <c r="BA292" s="38">
        <v>45.177419221615722</v>
      </c>
      <c r="BB292" s="38">
        <v>46.681771339946287</v>
      </c>
      <c r="BC292" s="38">
        <v>48.628345414818163</v>
      </c>
      <c r="BD292" s="38">
        <v>50</v>
      </c>
      <c r="BE292" s="38">
        <v>50</v>
      </c>
    </row>
    <row r="293" spans="29:57" x14ac:dyDescent="0.15">
      <c r="AC293" s="38">
        <v>290</v>
      </c>
      <c r="AD293" s="38">
        <f>[1]节奏总纲!AD293</f>
        <v>81.844268810604476</v>
      </c>
      <c r="AE293" s="38">
        <f>[1]节奏总纲!AE293</f>
        <v>83.936131474760614</v>
      </c>
      <c r="AF293" s="38">
        <f>[1]节奏总纲!AF293</f>
        <v>86.880882140227882</v>
      </c>
      <c r="AG293" s="38">
        <f>[1]节奏总纲!AG293</f>
        <v>91.917150416059826</v>
      </c>
      <c r="AH293" s="38">
        <f>[1]节奏总纲!AH293</f>
        <v>100.8164429312708</v>
      </c>
      <c r="AZ293" s="38">
        <v>290</v>
      </c>
      <c r="BA293" s="38">
        <v>45.199736104837825</v>
      </c>
      <c r="BB293" s="38">
        <v>46.7058513934697</v>
      </c>
      <c r="BC293" s="38">
        <v>48.652274081364318</v>
      </c>
      <c r="BD293" s="38">
        <v>50</v>
      </c>
      <c r="BE293" s="38">
        <v>50</v>
      </c>
    </row>
    <row r="294" spans="29:57" x14ac:dyDescent="0.15">
      <c r="AC294" s="38">
        <v>291</v>
      </c>
      <c r="AD294" s="38">
        <f>[1]节奏总纲!AD294</f>
        <v>81.895048862094228</v>
      </c>
      <c r="AE294" s="38">
        <f>[1]节奏总纲!AE294</f>
        <v>83.986841992131275</v>
      </c>
      <c r="AF294" s="38">
        <f>[1]节奏总纲!AF294</f>
        <v>86.930459832671289</v>
      </c>
      <c r="AG294" s="38">
        <f>[1]节奏总纲!AG294</f>
        <v>91.969903218718059</v>
      </c>
      <c r="AH294" s="38">
        <f>[1]节奏总纲!AH294</f>
        <v>100.87007794666089</v>
      </c>
      <c r="AZ294" s="38">
        <v>291</v>
      </c>
      <c r="BA294" s="38">
        <v>45.222052988059936</v>
      </c>
      <c r="BB294" s="38">
        <v>46.729931446993106</v>
      </c>
      <c r="BC294" s="38">
        <v>48.67620274791048</v>
      </c>
      <c r="BD294" s="38">
        <v>50</v>
      </c>
      <c r="BE294" s="38">
        <v>50</v>
      </c>
    </row>
    <row r="295" spans="29:57" x14ac:dyDescent="0.15">
      <c r="AC295" s="38">
        <v>292</v>
      </c>
      <c r="AD295" s="38">
        <f>[1]节奏总纲!AD295</f>
        <v>81.945828913583981</v>
      </c>
      <c r="AE295" s="38">
        <f>[1]节奏总纲!AE295</f>
        <v>84.036191564035917</v>
      </c>
      <c r="AF295" s="38">
        <f>[1]节奏总纲!AF295</f>
        <v>86.980037525114682</v>
      </c>
      <c r="AG295" s="38">
        <f>[1]节奏总纲!AG295</f>
        <v>92.021521414287719</v>
      </c>
      <c r="AH295" s="38">
        <f>[1]节奏总纲!AH295</f>
        <v>100.92371296205096</v>
      </c>
      <c r="AZ295" s="38">
        <v>292</v>
      </c>
      <c r="BA295" s="38">
        <v>45.244369871282039</v>
      </c>
      <c r="BB295" s="38">
        <v>46.754011500516519</v>
      </c>
      <c r="BC295" s="38">
        <v>48.700131414456635</v>
      </c>
      <c r="BD295" s="38">
        <v>50</v>
      </c>
      <c r="BE295" s="38">
        <v>50</v>
      </c>
    </row>
    <row r="296" spans="29:57" x14ac:dyDescent="0.15">
      <c r="AC296" s="38">
        <v>293</v>
      </c>
      <c r="AD296" s="38">
        <f>[1]节奏总纲!AD296</f>
        <v>81.996608965073733</v>
      </c>
      <c r="AE296" s="38">
        <f>[1]节奏总纲!AE296</f>
        <v>84.085064274836242</v>
      </c>
      <c r="AF296" s="38">
        <f>[1]节奏总纲!AF296</f>
        <v>87.029133791498197</v>
      </c>
      <c r="AG296" s="38">
        <f>[1]节奏总纲!AG296</f>
        <v>92.071632371634976</v>
      </c>
      <c r="AH296" s="38">
        <f>[1]节奏总纲!AH296</f>
        <v>100.97734797744103</v>
      </c>
      <c r="AZ296" s="38">
        <v>293</v>
      </c>
      <c r="BA296" s="38">
        <v>45.266686754504143</v>
      </c>
      <c r="BB296" s="38">
        <v>46.778091554039925</v>
      </c>
      <c r="BC296" s="38">
        <v>48.72406008100279</v>
      </c>
      <c r="BD296" s="38">
        <v>50</v>
      </c>
      <c r="BE296" s="38">
        <v>50</v>
      </c>
    </row>
    <row r="297" spans="29:57" x14ac:dyDescent="0.15">
      <c r="AC297" s="38">
        <v>294</v>
      </c>
      <c r="AD297" s="38">
        <f>[1]节奏总纲!AD297</f>
        <v>82.044215515890215</v>
      </c>
      <c r="AE297" s="38">
        <f>[1]节奏总纲!AE297</f>
        <v>84.133936985636566</v>
      </c>
      <c r="AF297" s="38">
        <f>[1]节奏总纲!AF297</f>
        <v>87.077905547159801</v>
      </c>
      <c r="AG297" s="38">
        <f>[1]节奏总纲!AG297</f>
        <v>92.121743328982234</v>
      </c>
      <c r="AH297" s="38">
        <f>[1]节奏总纲!AH297</f>
        <v>101.02868392415382</v>
      </c>
      <c r="AZ297" s="38">
        <v>294</v>
      </c>
      <c r="BA297" s="38">
        <v>45.289003637726246</v>
      </c>
      <c r="BB297" s="38">
        <v>46.802171607563338</v>
      </c>
      <c r="BC297" s="38">
        <v>48.747988747548945</v>
      </c>
      <c r="BD297" s="38">
        <v>50</v>
      </c>
      <c r="BE297" s="38">
        <v>50</v>
      </c>
    </row>
    <row r="298" spans="29:57" x14ac:dyDescent="0.15">
      <c r="AC298" s="38">
        <v>295</v>
      </c>
      <c r="AD298" s="38">
        <f>[1]节奏总纲!AD298</f>
        <v>82.091594979242089</v>
      </c>
      <c r="AE298" s="38">
        <f>[1]节奏总纲!AE298</f>
        <v>84.182809696436891</v>
      </c>
      <c r="AF298" s="38">
        <f>[1]节奏总纲!AF298</f>
        <v>87.126677302821392</v>
      </c>
      <c r="AG298" s="38">
        <f>[1]节奏总纲!AG298</f>
        <v>92.171854286329506</v>
      </c>
      <c r="AH298" s="38">
        <f>[1]节奏总纲!AH298</f>
        <v>101.07833899530283</v>
      </c>
      <c r="AZ298" s="38">
        <v>295</v>
      </c>
      <c r="BA298" s="38">
        <v>45.31132052094835</v>
      </c>
      <c r="BB298" s="38">
        <v>46.826251661086744</v>
      </c>
      <c r="BC298" s="38">
        <v>48.771917414095107</v>
      </c>
      <c r="BD298" s="38">
        <v>50</v>
      </c>
      <c r="BE298" s="38">
        <v>50</v>
      </c>
    </row>
    <row r="299" spans="29:57" x14ac:dyDescent="0.15">
      <c r="AC299" s="38">
        <v>296</v>
      </c>
      <c r="AD299" s="38">
        <f>[1]节奏总纲!AD299</f>
        <v>82.138974442593963</v>
      </c>
      <c r="AE299" s="38">
        <f>[1]节奏总纲!AE299</f>
        <v>84.23168240723723</v>
      </c>
      <c r="AF299" s="38">
        <f>[1]节奏总纲!AF299</f>
        <v>87.175449058482982</v>
      </c>
      <c r="AG299" s="38">
        <f>[1]节奏总纲!AG299</f>
        <v>92.221965243676763</v>
      </c>
      <c r="AH299" s="38">
        <f>[1]节奏总纲!AH299</f>
        <v>101.12799406645185</v>
      </c>
      <c r="AZ299" s="38">
        <v>296</v>
      </c>
      <c r="BA299" s="38">
        <v>45.333637404170453</v>
      </c>
      <c r="BB299" s="38">
        <v>46.850331714610157</v>
      </c>
      <c r="BC299" s="38">
        <v>48.795846080641262</v>
      </c>
      <c r="BD299" s="38">
        <v>50</v>
      </c>
      <c r="BE299" s="38">
        <v>50</v>
      </c>
    </row>
    <row r="300" spans="29:57" x14ac:dyDescent="0.15">
      <c r="AC300" s="38">
        <v>297</v>
      </c>
      <c r="AD300" s="38">
        <f>[1]节奏总纲!AD300</f>
        <v>82.186353905945836</v>
      </c>
      <c r="AE300" s="38">
        <f>[1]节奏总纲!AE300</f>
        <v>84.280555118037555</v>
      </c>
      <c r="AF300" s="38">
        <f>[1]节奏总纲!AF300</f>
        <v>87.224220814144587</v>
      </c>
      <c r="AG300" s="38">
        <f>[1]节奏总纲!AG300</f>
        <v>92.272076201024021</v>
      </c>
      <c r="AH300" s="38">
        <f>[1]节奏总纲!AH300</f>
        <v>101.17764913760085</v>
      </c>
      <c r="AZ300" s="38">
        <v>297</v>
      </c>
      <c r="BA300" s="38">
        <v>45.355954287392557</v>
      </c>
      <c r="BB300" s="38">
        <v>46.874411768133562</v>
      </c>
      <c r="BC300" s="38">
        <v>48.819774747187417</v>
      </c>
      <c r="BD300" s="38">
        <v>50</v>
      </c>
      <c r="BE300" s="38">
        <v>50</v>
      </c>
    </row>
    <row r="301" spans="29:57" x14ac:dyDescent="0.15">
      <c r="AC301" s="38">
        <v>298</v>
      </c>
      <c r="AD301" s="38">
        <f>[1]节奏总纲!AD301</f>
        <v>82.23373336929771</v>
      </c>
      <c r="AE301" s="38">
        <f>[1]节奏总纲!AE301</f>
        <v>84.329427828837879</v>
      </c>
      <c r="AF301" s="38">
        <f>[1]节奏总纲!AF301</f>
        <v>87.272992569806178</v>
      </c>
      <c r="AG301" s="38">
        <f>[1]节奏总纲!AG301</f>
        <v>92.322187158371293</v>
      </c>
      <c r="AH301" s="38">
        <f>[1]节奏总纲!AH301</f>
        <v>101.22730420874987</v>
      </c>
      <c r="AZ301" s="38">
        <v>298</v>
      </c>
      <c r="BA301" s="38">
        <v>45.37827117061466</v>
      </c>
      <c r="BB301" s="38">
        <v>46.898491821656968</v>
      </c>
      <c r="BC301" s="38">
        <v>48.843703413733579</v>
      </c>
      <c r="BD301" s="38">
        <v>50</v>
      </c>
      <c r="BE301" s="38">
        <v>50</v>
      </c>
    </row>
    <row r="302" spans="29:57" x14ac:dyDescent="0.15">
      <c r="AC302" s="38">
        <v>299</v>
      </c>
      <c r="AD302" s="38">
        <f>[1]节奏总纲!AD302</f>
        <v>82.281112832649583</v>
      </c>
      <c r="AE302" s="38">
        <f>[1]节奏总纲!AE302</f>
        <v>84.378300539638204</v>
      </c>
      <c r="AF302" s="38">
        <f>[1]节奏总纲!AF302</f>
        <v>87.321764325467768</v>
      </c>
      <c r="AG302" s="38">
        <f>[1]节奏总纲!AG302</f>
        <v>92.37229811571855</v>
      </c>
      <c r="AH302" s="38">
        <f>[1]节奏总纲!AH302</f>
        <v>101.27695927989888</v>
      </c>
      <c r="AZ302" s="38">
        <v>299</v>
      </c>
      <c r="BA302" s="38">
        <v>45.400588053836763</v>
      </c>
      <c r="BB302" s="38">
        <v>46.922571875180381</v>
      </c>
      <c r="BC302" s="38">
        <v>48.867632080279733</v>
      </c>
      <c r="BD302" s="38">
        <v>50</v>
      </c>
      <c r="BE302" s="38">
        <v>50</v>
      </c>
    </row>
    <row r="303" spans="29:57" x14ac:dyDescent="0.15">
      <c r="AC303" s="38">
        <v>300</v>
      </c>
      <c r="AD303" s="38">
        <f>[1]节奏总纲!AD303</f>
        <v>82.328492296001457</v>
      </c>
      <c r="AE303" s="38">
        <f>[1]节奏总纲!AE303</f>
        <v>84.427173250438543</v>
      </c>
      <c r="AF303" s="38">
        <f>[1]节奏总纲!AF303</f>
        <v>87.370536081129359</v>
      </c>
      <c r="AG303" s="38">
        <f>[1]节奏总纲!AG303</f>
        <v>92.422409073065808</v>
      </c>
      <c r="AH303" s="38">
        <f>[1]节奏总纲!AH303</f>
        <v>101.32661435104789</v>
      </c>
      <c r="AZ303" s="38">
        <v>300</v>
      </c>
      <c r="BA303" s="38">
        <v>45.422904937058867</v>
      </c>
      <c r="BB303" s="38">
        <v>46.946651928703787</v>
      </c>
      <c r="BC303" s="38">
        <v>48.891560746825888</v>
      </c>
      <c r="BD303" s="38">
        <v>50</v>
      </c>
      <c r="BE303" s="38">
        <v>50</v>
      </c>
    </row>
    <row r="304" spans="29:57" x14ac:dyDescent="0.15">
      <c r="AC304" s="38">
        <v>301</v>
      </c>
      <c r="AD304" s="38">
        <f>[1]节奏总纲!AD304</f>
        <v>82.375871759353331</v>
      </c>
      <c r="AE304" s="38">
        <f>[1]节奏总纲!AE304</f>
        <v>84.476045961238867</v>
      </c>
      <c r="AF304" s="38">
        <f>[1]节奏总纲!AF304</f>
        <v>87.419307836790964</v>
      </c>
      <c r="AG304" s="38">
        <f>[1]节奏总纲!AG304</f>
        <v>92.472520030413079</v>
      </c>
      <c r="AH304" s="38">
        <f>[1]节奏总纲!AH304</f>
        <v>101.3762694221969</v>
      </c>
      <c r="AZ304" s="38">
        <v>301</v>
      </c>
      <c r="BA304" s="38">
        <v>45.44522182028097</v>
      </c>
      <c r="BB304" s="38">
        <v>46.9707319822272</v>
      </c>
      <c r="BC304" s="38">
        <v>48.91548941337205</v>
      </c>
      <c r="BD304" s="38">
        <v>50</v>
      </c>
      <c r="BE304" s="38">
        <v>50</v>
      </c>
    </row>
    <row r="305" spans="29:57" x14ac:dyDescent="0.15">
      <c r="AC305" s="38">
        <v>302</v>
      </c>
      <c r="AD305" s="38">
        <f>[1]节奏总纲!AD305</f>
        <v>82.423251222705204</v>
      </c>
      <c r="AE305" s="38">
        <f>[1]节奏总纲!AE305</f>
        <v>84.524918672039192</v>
      </c>
      <c r="AF305" s="38">
        <f>[1]节奏总纲!AF305</f>
        <v>87.468079592452554</v>
      </c>
      <c r="AG305" s="38">
        <f>[1]节奏总纲!AG305</f>
        <v>92.522630987760337</v>
      </c>
      <c r="AH305" s="38">
        <f>[1]节奏总纲!AH305</f>
        <v>101.42592449334592</v>
      </c>
      <c r="AZ305" s="38">
        <v>302</v>
      </c>
      <c r="BA305" s="38">
        <v>45.467538703503074</v>
      </c>
      <c r="BB305" s="38">
        <v>46.994812035750606</v>
      </c>
      <c r="BC305" s="38">
        <v>48.939418079918205</v>
      </c>
      <c r="BD305" s="38">
        <v>50</v>
      </c>
      <c r="BE305" s="38">
        <v>50</v>
      </c>
    </row>
    <row r="306" spans="29:57" x14ac:dyDescent="0.15">
      <c r="AC306" s="38">
        <v>303</v>
      </c>
      <c r="AD306" s="38">
        <f>[1]节奏总纲!AD306</f>
        <v>82.470630686057078</v>
      </c>
      <c r="AE306" s="38">
        <f>[1]节奏总纲!AE306</f>
        <v>84.573791382839516</v>
      </c>
      <c r="AF306" s="38">
        <f>[1]节奏总纲!AF306</f>
        <v>87.516851348114145</v>
      </c>
      <c r="AG306" s="38">
        <f>[1]节奏总纲!AG306</f>
        <v>92.572741945107595</v>
      </c>
      <c r="AH306" s="38">
        <f>[1]节奏总纲!AH306</f>
        <v>101.47557956449492</v>
      </c>
      <c r="AZ306" s="38">
        <v>303</v>
      </c>
      <c r="BA306" s="38">
        <v>45.489855586725177</v>
      </c>
      <c r="BB306" s="38">
        <v>47.016308935086101</v>
      </c>
      <c r="BC306" s="38">
        <v>48.96334674646436</v>
      </c>
      <c r="BD306" s="38">
        <v>50</v>
      </c>
      <c r="BE306" s="38">
        <v>50</v>
      </c>
    </row>
    <row r="307" spans="29:57" x14ac:dyDescent="0.15">
      <c r="AC307" s="38">
        <v>304</v>
      </c>
      <c r="AD307" s="38">
        <f>[1]节奏总纲!AD307</f>
        <v>82.518010149408951</v>
      </c>
      <c r="AE307" s="38">
        <f>[1]节奏总纲!AE307</f>
        <v>84.622664093639855</v>
      </c>
      <c r="AF307" s="38">
        <f>[1]节奏总纲!AF307</f>
        <v>87.565623103775735</v>
      </c>
      <c r="AG307" s="38">
        <f>[1]节奏总纲!AG307</f>
        <v>92.622852902454852</v>
      </c>
      <c r="AH307" s="38">
        <f>[1]节奏总纲!AH307</f>
        <v>101.52523463564394</v>
      </c>
      <c r="AZ307" s="38">
        <v>304</v>
      </c>
      <c r="BA307" s="38">
        <v>45.512172469947281</v>
      </c>
      <c r="BB307" s="38">
        <v>47.037096473408994</v>
      </c>
      <c r="BC307" s="38">
        <v>48.987275413010522</v>
      </c>
      <c r="BD307" s="38">
        <v>50</v>
      </c>
      <c r="BE307" s="38">
        <v>50</v>
      </c>
    </row>
    <row r="308" spans="29:57" x14ac:dyDescent="0.15">
      <c r="AC308" s="38">
        <v>305</v>
      </c>
      <c r="AD308" s="38">
        <f>[1]节奏总纲!AD308</f>
        <v>82.565389612760825</v>
      </c>
      <c r="AE308" s="38">
        <f>[1]节奏总纲!AE308</f>
        <v>84.67153680444018</v>
      </c>
      <c r="AF308" s="38">
        <f>[1]节奏总纲!AF308</f>
        <v>87.61439485943734</v>
      </c>
      <c r="AG308" s="38">
        <f>[1]节奏总纲!AG308</f>
        <v>92.672963859802124</v>
      </c>
      <c r="AH308" s="38">
        <f>[1]节奏总纲!AH308</f>
        <v>101.57488970679294</v>
      </c>
      <c r="AZ308" s="38">
        <v>305</v>
      </c>
      <c r="BA308" s="38">
        <v>45.534489353169384</v>
      </c>
      <c r="BB308" s="38">
        <v>47.057884011731893</v>
      </c>
      <c r="BC308" s="38">
        <v>49.009673493801003</v>
      </c>
      <c r="BD308" s="38">
        <v>50</v>
      </c>
      <c r="BE308" s="38">
        <v>50</v>
      </c>
    </row>
    <row r="309" spans="29:57" x14ac:dyDescent="0.15">
      <c r="AC309" s="38">
        <v>306</v>
      </c>
      <c r="AD309" s="38">
        <f>[1]节奏总纲!AD309</f>
        <v>82.612769076112698</v>
      </c>
      <c r="AE309" s="38">
        <f>[1]节奏总纲!AE309</f>
        <v>84.720409515240505</v>
      </c>
      <c r="AF309" s="38">
        <f>[1]节奏总纲!AF309</f>
        <v>87.66316661509893</v>
      </c>
      <c r="AG309" s="38">
        <f>[1]节奏总纲!AG309</f>
        <v>92.723074817149381</v>
      </c>
      <c r="AH309" s="38">
        <f>[1]节奏总纲!AH309</f>
        <v>101.62454477794196</v>
      </c>
      <c r="AZ309" s="38">
        <v>306</v>
      </c>
      <c r="BA309" s="38">
        <v>45.556806236391488</v>
      </c>
      <c r="BB309" s="38">
        <v>47.078671550054786</v>
      </c>
      <c r="BC309" s="38">
        <v>49.030333272797542</v>
      </c>
      <c r="BD309" s="38">
        <v>50</v>
      </c>
      <c r="BE309" s="38">
        <v>50</v>
      </c>
    </row>
    <row r="310" spans="29:57" x14ac:dyDescent="0.15">
      <c r="AC310" s="38">
        <v>307</v>
      </c>
      <c r="AD310" s="38">
        <f>[1]节奏总纲!AD310</f>
        <v>82.660148539464572</v>
      </c>
      <c r="AE310" s="38">
        <f>[1]节奏总纲!AE310</f>
        <v>84.769282226040829</v>
      </c>
      <c r="AF310" s="38">
        <f>[1]节奏总纲!AF310</f>
        <v>87.711938370760521</v>
      </c>
      <c r="AG310" s="38">
        <f>[1]节奏总纲!AG310</f>
        <v>92.773185774496639</v>
      </c>
      <c r="AH310" s="38">
        <f>[1]节奏总纲!AH310</f>
        <v>101.67419984909097</v>
      </c>
      <c r="AZ310" s="38">
        <v>307</v>
      </c>
      <c r="BA310" s="38">
        <v>45.579123119613591</v>
      </c>
      <c r="BB310" s="38">
        <v>47.099459088377678</v>
      </c>
      <c r="BC310" s="38">
        <v>49.05099305179408</v>
      </c>
      <c r="BD310" s="38">
        <v>50</v>
      </c>
      <c r="BE310" s="38">
        <v>50</v>
      </c>
    </row>
    <row r="311" spans="29:57" x14ac:dyDescent="0.15">
      <c r="AC311" s="38">
        <v>308</v>
      </c>
      <c r="AD311" s="38">
        <f>[1]节奏总纲!AD311</f>
        <v>82.707528002816446</v>
      </c>
      <c r="AE311" s="38">
        <f>[1]节奏总纲!AE311</f>
        <v>84.818154936841154</v>
      </c>
      <c r="AF311" s="38">
        <f>[1]节奏总纲!AF311</f>
        <v>87.760710126422126</v>
      </c>
      <c r="AG311" s="38">
        <f>[1]节奏总纲!AG311</f>
        <v>92.823296731843911</v>
      </c>
      <c r="AH311" s="38">
        <f>[1]节奏总纲!AH311</f>
        <v>101.72385492023999</v>
      </c>
      <c r="AZ311" s="38">
        <v>308</v>
      </c>
      <c r="BA311" s="38">
        <v>45.601440002835695</v>
      </c>
      <c r="BB311" s="38">
        <v>47.12024662670057</v>
      </c>
      <c r="BC311" s="38">
        <v>49.071652830790612</v>
      </c>
      <c r="BD311" s="38">
        <v>50</v>
      </c>
      <c r="BE311" s="38">
        <v>50</v>
      </c>
    </row>
    <row r="312" spans="29:57" x14ac:dyDescent="0.15">
      <c r="AC312" s="38">
        <v>309</v>
      </c>
      <c r="AD312" s="38">
        <f>[1]节奏总纲!AD312</f>
        <v>82.754907466168319</v>
      </c>
      <c r="AE312" s="38">
        <f>[1]节奏总纲!AE312</f>
        <v>84.867027647641493</v>
      </c>
      <c r="AF312" s="38">
        <f>[1]节奏总纲!AF312</f>
        <v>87.809481882083716</v>
      </c>
      <c r="AG312" s="38">
        <f>[1]节奏总纲!AG312</f>
        <v>92.873407689191168</v>
      </c>
      <c r="AH312" s="38">
        <f>[1]节奏总纲!AH312</f>
        <v>101.77350999138899</v>
      </c>
      <c r="AZ312" s="38">
        <v>309</v>
      </c>
      <c r="BA312" s="38">
        <v>45.623756886057798</v>
      </c>
      <c r="BB312" s="38">
        <v>47.14103416502347</v>
      </c>
      <c r="BC312" s="38">
        <v>49.09231260978715</v>
      </c>
      <c r="BD312" s="38">
        <v>50</v>
      </c>
      <c r="BE312" s="38">
        <v>50</v>
      </c>
    </row>
    <row r="313" spans="29:57" x14ac:dyDescent="0.15">
      <c r="AC313" s="38">
        <v>310</v>
      </c>
      <c r="AD313" s="38">
        <f>[1]节奏总纲!AD313</f>
        <v>82.802286929520193</v>
      </c>
      <c r="AE313" s="38">
        <f>[1]节奏总纲!AE313</f>
        <v>84.915900358441817</v>
      </c>
      <c r="AF313" s="38">
        <f>[1]节奏总纲!AF313</f>
        <v>87.858253637745307</v>
      </c>
      <c r="AG313" s="38">
        <f>[1]节奏总纲!AG313</f>
        <v>92.923518646538426</v>
      </c>
      <c r="AH313" s="38">
        <f>[1]节奏总纲!AH313</f>
        <v>101.82316506253801</v>
      </c>
      <c r="AZ313" s="38">
        <v>310</v>
      </c>
      <c r="BA313" s="38">
        <v>45.646073769279901</v>
      </c>
      <c r="BB313" s="38">
        <v>47.161821703346362</v>
      </c>
      <c r="BC313" s="38">
        <v>49.112972388783689</v>
      </c>
      <c r="BD313" s="38">
        <v>50</v>
      </c>
      <c r="BE313" s="38">
        <v>50</v>
      </c>
    </row>
    <row r="314" spans="29:57" x14ac:dyDescent="0.15">
      <c r="AC314" s="38">
        <v>311</v>
      </c>
      <c r="AD314" s="38">
        <f>[1]节奏总纲!AD314</f>
        <v>82.849666392872066</v>
      </c>
      <c r="AE314" s="38">
        <f>[1]节奏总纲!AE314</f>
        <v>84.964773069242142</v>
      </c>
      <c r="AF314" s="38">
        <f>[1]节奏总纲!AF314</f>
        <v>87.907025393406897</v>
      </c>
      <c r="AG314" s="38">
        <f>[1]节奏总纲!AG314</f>
        <v>92.973629603885698</v>
      </c>
      <c r="AH314" s="38">
        <f>[1]节奏总纲!AH314</f>
        <v>101.87282013368701</v>
      </c>
      <c r="AZ314" s="38">
        <v>311</v>
      </c>
      <c r="BA314" s="38">
        <v>45.668390652502012</v>
      </c>
      <c r="BB314" s="38">
        <v>47.182609241669255</v>
      </c>
      <c r="BC314" s="38">
        <v>49.133632167780227</v>
      </c>
      <c r="BD314" s="38">
        <v>50</v>
      </c>
      <c r="BE314" s="38">
        <v>50</v>
      </c>
    </row>
    <row r="315" spans="29:57" x14ac:dyDescent="0.15">
      <c r="AC315" s="38">
        <v>312</v>
      </c>
      <c r="AD315" s="38">
        <f>[1]节奏总纲!AD315</f>
        <v>82.89704585622394</v>
      </c>
      <c r="AE315" s="38">
        <f>[1]节奏总纲!AE315</f>
        <v>85.012531647506819</v>
      </c>
      <c r="AF315" s="38">
        <f>[1]节奏总纲!AF315</f>
        <v>87.955797149068502</v>
      </c>
      <c r="AG315" s="38">
        <f>[1]节奏总纲!AG315</f>
        <v>93.022367647203353</v>
      </c>
      <c r="AH315" s="38">
        <f>[1]节奏总纲!AH315</f>
        <v>101.92247520483603</v>
      </c>
      <c r="AZ315" s="38">
        <v>312</v>
      </c>
      <c r="BA315" s="38">
        <v>45.690707535724115</v>
      </c>
      <c r="BB315" s="38">
        <v>47.203396779992147</v>
      </c>
      <c r="BC315" s="38">
        <v>49.154291946776759</v>
      </c>
      <c r="BD315" s="38">
        <v>50</v>
      </c>
      <c r="BE315" s="38">
        <v>50</v>
      </c>
    </row>
    <row r="316" spans="29:57" x14ac:dyDescent="0.15">
      <c r="AC316" s="38">
        <v>313</v>
      </c>
      <c r="AD316" s="38">
        <f>[1]节奏总纲!AD316</f>
        <v>82.944425319575814</v>
      </c>
      <c r="AE316" s="38">
        <f>[1]节奏总纲!AE316</f>
        <v>85.057414064088832</v>
      </c>
      <c r="AF316" s="38">
        <f>[1]节奏总纲!AF316</f>
        <v>88.004756197276762</v>
      </c>
      <c r="AG316" s="38">
        <f>[1]节奏总纲!AG316</f>
        <v>93.069580693431178</v>
      </c>
      <c r="AH316" s="38">
        <f>[1]节奏总纲!AH316</f>
        <v>101.97213027598504</v>
      </c>
      <c r="AZ316" s="38">
        <v>313</v>
      </c>
      <c r="BA316" s="38">
        <v>45.713024418946219</v>
      </c>
      <c r="BB316" s="38">
        <v>47.224184318315039</v>
      </c>
      <c r="BC316" s="38">
        <v>49.174951725773298</v>
      </c>
      <c r="BD316" s="38">
        <v>50</v>
      </c>
      <c r="BE316" s="38">
        <v>50</v>
      </c>
    </row>
    <row r="317" spans="29:57" x14ac:dyDescent="0.15">
      <c r="AC317" s="38">
        <v>314</v>
      </c>
      <c r="AD317" s="38">
        <f>[1]节奏总纲!AD317</f>
        <v>82.991804782927687</v>
      </c>
      <c r="AE317" s="38">
        <f>[1]节奏总纲!AE317</f>
        <v>85.10229648067083</v>
      </c>
      <c r="AF317" s="38">
        <f>[1]节奏总纲!AF317</f>
        <v>88.05552724748766</v>
      </c>
      <c r="AG317" s="38">
        <f>[1]节奏总纲!AG317</f>
        <v>93.116793739659002</v>
      </c>
      <c r="AH317" s="38">
        <f>[1]节奏总纲!AH317</f>
        <v>102.01969836502204</v>
      </c>
      <c r="AZ317" s="38">
        <v>314</v>
      </c>
      <c r="BA317" s="38">
        <v>45.735341302168322</v>
      </c>
      <c r="BB317" s="38">
        <v>47.244971856637939</v>
      </c>
      <c r="BC317" s="38">
        <v>49.195611504769836</v>
      </c>
      <c r="BD317" s="38">
        <v>50</v>
      </c>
      <c r="BE317" s="38">
        <v>50</v>
      </c>
    </row>
    <row r="318" spans="29:57" x14ac:dyDescent="0.15">
      <c r="AC318" s="38">
        <v>315</v>
      </c>
      <c r="AD318" s="38">
        <f>[1]节奏总纲!AD318</f>
        <v>83.03656019452734</v>
      </c>
      <c r="AE318" s="38">
        <f>[1]节奏总纲!AE318</f>
        <v>85.147178897252829</v>
      </c>
      <c r="AF318" s="38">
        <f>[1]节奏总纲!AF318</f>
        <v>88.106298297698572</v>
      </c>
      <c r="AG318" s="38">
        <f>[1]节奏总纲!AG318</f>
        <v>93.164006785886826</v>
      </c>
      <c r="AH318" s="38">
        <f>[1]节奏总纲!AH318</f>
        <v>102.06459660376342</v>
      </c>
      <c r="AZ318" s="38">
        <v>315</v>
      </c>
      <c r="BA318" s="38">
        <v>45.757658185390426</v>
      </c>
      <c r="BB318" s="38">
        <v>47.265759394960831</v>
      </c>
      <c r="BC318" s="38">
        <v>49.216271283766375</v>
      </c>
      <c r="BD318" s="38">
        <v>50</v>
      </c>
      <c r="BE318" s="38">
        <v>50</v>
      </c>
    </row>
    <row r="319" spans="29:57" x14ac:dyDescent="0.15">
      <c r="AC319" s="38">
        <v>316</v>
      </c>
      <c r="AD319" s="38">
        <f>[1]节奏总纲!AD319</f>
        <v>83.080766796955942</v>
      </c>
      <c r="AE319" s="38">
        <f>[1]节奏总纲!AE319</f>
        <v>85.192061313834827</v>
      </c>
      <c r="AF319" s="38">
        <f>[1]节奏总纲!AF319</f>
        <v>88.15706934790947</v>
      </c>
      <c r="AG319" s="38">
        <f>[1]节奏总纲!AG319</f>
        <v>93.211219832114651</v>
      </c>
      <c r="AH319" s="38">
        <f>[1]节奏总纲!AH319</f>
        <v>102.1094948425048</v>
      </c>
      <c r="AZ319" s="38">
        <v>316</v>
      </c>
      <c r="BA319" s="38">
        <v>45.779975068612529</v>
      </c>
      <c r="BB319" s="38">
        <v>47.286546933283724</v>
      </c>
      <c r="BC319" s="38">
        <v>49.236931062762913</v>
      </c>
      <c r="BD319" s="38">
        <v>50</v>
      </c>
      <c r="BE319" s="38">
        <v>50</v>
      </c>
    </row>
    <row r="320" spans="29:57" x14ac:dyDescent="0.15">
      <c r="AC320" s="38">
        <v>317</v>
      </c>
      <c r="AD320" s="38">
        <f>[1]节奏总纲!AD320</f>
        <v>83.124973399384558</v>
      </c>
      <c r="AE320" s="38">
        <f>[1]节奏总纲!AE320</f>
        <v>85.236943730416826</v>
      </c>
      <c r="AF320" s="38">
        <f>[1]节奏总纲!AF320</f>
        <v>88.207840398120382</v>
      </c>
      <c r="AG320" s="38">
        <f>[1]节奏总纲!AG320</f>
        <v>93.258432878342475</v>
      </c>
      <c r="AH320" s="38">
        <f>[1]节奏总纲!AH320</f>
        <v>102.15439308124618</v>
      </c>
      <c r="AZ320" s="38">
        <v>317</v>
      </c>
      <c r="BA320" s="38">
        <v>45.802291951834633</v>
      </c>
      <c r="BB320" s="38">
        <v>47.307334471606616</v>
      </c>
      <c r="BC320" s="38">
        <v>49.257590841759445</v>
      </c>
      <c r="BD320" s="38">
        <v>50</v>
      </c>
      <c r="BE320" s="38">
        <v>50</v>
      </c>
    </row>
    <row r="321" spans="29:57" x14ac:dyDescent="0.15">
      <c r="AC321" s="38">
        <v>318</v>
      </c>
      <c r="AD321" s="38">
        <f>[1]节奏总纲!AD321</f>
        <v>83.16918000181316</v>
      </c>
      <c r="AE321" s="38">
        <f>[1]节奏总纲!AE321</f>
        <v>85.281826146998839</v>
      </c>
      <c r="AF321" s="38">
        <f>[1]节奏总纲!AF321</f>
        <v>88.258611448331294</v>
      </c>
      <c r="AG321" s="38">
        <f>[1]节奏总纲!AG321</f>
        <v>93.3056459245703</v>
      </c>
      <c r="AH321" s="38">
        <f>[1]节奏总纲!AH321</f>
        <v>102.19929131998755</v>
      </c>
      <c r="AZ321" s="38">
        <v>318</v>
      </c>
      <c r="BA321" s="38">
        <v>45.824608835056736</v>
      </c>
      <c r="BB321" s="38">
        <v>47.328122009929508</v>
      </c>
      <c r="BC321" s="38">
        <v>49.278250620755983</v>
      </c>
      <c r="BD321" s="38">
        <v>50</v>
      </c>
      <c r="BE321" s="38">
        <v>50</v>
      </c>
    </row>
    <row r="322" spans="29:57" x14ac:dyDescent="0.15">
      <c r="AC322" s="38">
        <v>319</v>
      </c>
      <c r="AD322" s="38">
        <f>[1]节奏总纲!AD322</f>
        <v>83.213386604241776</v>
      </c>
      <c r="AE322" s="38">
        <f>[1]节奏总纲!AE322</f>
        <v>85.326708563580837</v>
      </c>
      <c r="AF322" s="38">
        <f>[1]节奏总纲!AF322</f>
        <v>88.309382498542192</v>
      </c>
      <c r="AG322" s="38">
        <f>[1]节奏总纲!AG322</f>
        <v>93.352858970798124</v>
      </c>
      <c r="AH322" s="38">
        <f>[1]节奏总纲!AH322</f>
        <v>102.24418955872893</v>
      </c>
      <c r="AZ322" s="38">
        <v>319</v>
      </c>
      <c r="BA322" s="38">
        <v>45.84692571827884</v>
      </c>
      <c r="BB322" s="38">
        <v>47.348909548252408</v>
      </c>
      <c r="BC322" s="38">
        <v>49.298910399752522</v>
      </c>
      <c r="BD322" s="38">
        <v>50</v>
      </c>
      <c r="BE322" s="38">
        <v>50</v>
      </c>
    </row>
    <row r="323" spans="29:57" x14ac:dyDescent="0.15">
      <c r="AC323" s="38">
        <v>320</v>
      </c>
      <c r="AD323" s="38">
        <f>[1]节奏总纲!AD323</f>
        <v>83.257593206670379</v>
      </c>
      <c r="AE323" s="38">
        <f>[1]节奏总纲!AE323</f>
        <v>85.371590980162836</v>
      </c>
      <c r="AF323" s="38">
        <f>[1]节奏总纲!AF323</f>
        <v>88.360153548753104</v>
      </c>
      <c r="AG323" s="38">
        <f>[1]节奏总纲!AG323</f>
        <v>93.400072017025948</v>
      </c>
      <c r="AH323" s="38">
        <f>[1]节奏总纲!AH323</f>
        <v>102.28908779747032</v>
      </c>
      <c r="AZ323" s="38">
        <v>320</v>
      </c>
      <c r="BA323" s="38">
        <v>45.869242601500943</v>
      </c>
      <c r="BB323" s="38">
        <v>47.3696970865753</v>
      </c>
      <c r="BC323" s="38">
        <v>49.319570178749061</v>
      </c>
      <c r="BD323" s="38">
        <v>50</v>
      </c>
      <c r="BE323" s="38">
        <v>50</v>
      </c>
    </row>
    <row r="324" spans="29:57" x14ac:dyDescent="0.15">
      <c r="AC324" s="38">
        <v>321</v>
      </c>
      <c r="AD324" s="38">
        <f>[1]节奏总纲!AD324</f>
        <v>83.301799809098995</v>
      </c>
      <c r="AE324" s="38">
        <f>[1]节奏总纲!AE324</f>
        <v>85.416473396744834</v>
      </c>
      <c r="AF324" s="38">
        <f>[1]节奏总纲!AF324</f>
        <v>88.410924598964016</v>
      </c>
      <c r="AG324" s="38">
        <f>[1]节奏总纲!AG324</f>
        <v>93.447285063253773</v>
      </c>
      <c r="AH324" s="38">
        <f>[1]节奏总纲!AH324</f>
        <v>102.3339860362117</v>
      </c>
      <c r="AZ324" s="38">
        <v>321</v>
      </c>
      <c r="BA324" s="38">
        <v>45.891559484723047</v>
      </c>
      <c r="BB324" s="38">
        <v>47.390484624898193</v>
      </c>
      <c r="BC324" s="38">
        <v>49.340229957745592</v>
      </c>
      <c r="BD324" s="38">
        <v>50</v>
      </c>
      <c r="BE324" s="38">
        <v>50</v>
      </c>
    </row>
    <row r="325" spans="29:57" x14ac:dyDescent="0.15">
      <c r="AC325" s="38">
        <v>322</v>
      </c>
      <c r="AD325" s="38">
        <f>[1]节奏总纲!AD325</f>
        <v>83.346006411527597</v>
      </c>
      <c r="AE325" s="38">
        <f>[1]节奏总纲!AE325</f>
        <v>85.461355813326847</v>
      </c>
      <c r="AF325" s="38">
        <f>[1]节奏总纲!AF325</f>
        <v>88.461695649174914</v>
      </c>
      <c r="AG325" s="38">
        <f>[1]节奏总纲!AG325</f>
        <v>93.494498109481597</v>
      </c>
      <c r="AH325" s="38">
        <f>[1]节奏总纲!AH325</f>
        <v>102.37888427495307</v>
      </c>
      <c r="AZ325" s="38">
        <v>322</v>
      </c>
      <c r="BA325" s="38">
        <v>45.91387636794515</v>
      </c>
      <c r="BB325" s="38">
        <v>47.411272163221085</v>
      </c>
      <c r="BC325" s="38">
        <v>49.360889736742131</v>
      </c>
      <c r="BD325" s="38">
        <v>50</v>
      </c>
      <c r="BE325" s="38">
        <v>50</v>
      </c>
    </row>
    <row r="326" spans="29:57" x14ac:dyDescent="0.15">
      <c r="AC326" s="38">
        <v>323</v>
      </c>
      <c r="AD326" s="38">
        <f>[1]节奏总纲!AD326</f>
        <v>83.390213013956213</v>
      </c>
      <c r="AE326" s="38">
        <f>[1]节奏总纲!AE326</f>
        <v>85.506238229908845</v>
      </c>
      <c r="AF326" s="38">
        <f>[1]节奏总纲!AF326</f>
        <v>88.512466699385826</v>
      </c>
      <c r="AG326" s="38">
        <f>[1]节奏总纲!AG326</f>
        <v>93.541711155709422</v>
      </c>
      <c r="AH326" s="38">
        <f>[1]节奏总纲!AH326</f>
        <v>102.42378251369445</v>
      </c>
      <c r="AZ326" s="38">
        <v>323</v>
      </c>
      <c r="BA326" s="38">
        <v>45.936193251167253</v>
      </c>
      <c r="BB326" s="38">
        <v>47.432059701543984</v>
      </c>
      <c r="BC326" s="38">
        <v>49.381549515738669</v>
      </c>
      <c r="BD326" s="38">
        <v>50</v>
      </c>
      <c r="BE326" s="38">
        <v>50</v>
      </c>
    </row>
    <row r="327" spans="29:57" x14ac:dyDescent="0.15">
      <c r="AC327" s="38">
        <v>324</v>
      </c>
      <c r="AD327" s="38">
        <f>[1]节奏总纲!AD327</f>
        <v>83.434419616384815</v>
      </c>
      <c r="AE327" s="38">
        <f>[1]节奏总纲!AE327</f>
        <v>85.551120646490844</v>
      </c>
      <c r="AF327" s="38">
        <f>[1]节奏总纲!AF327</f>
        <v>88.563237749596723</v>
      </c>
      <c r="AG327" s="38">
        <f>[1]节奏总纲!AG327</f>
        <v>93.588924201937246</v>
      </c>
      <c r="AH327" s="38">
        <f>[1]节奏总纲!AH327</f>
        <v>102.46868075243583</v>
      </c>
      <c r="AZ327" s="38">
        <v>324</v>
      </c>
      <c r="BA327" s="38">
        <v>45.958510134389357</v>
      </c>
      <c r="BB327" s="38">
        <v>47.452847239866877</v>
      </c>
      <c r="BC327" s="38">
        <v>49.402209294735208</v>
      </c>
      <c r="BD327" s="38">
        <v>50</v>
      </c>
      <c r="BE327" s="38">
        <v>50</v>
      </c>
    </row>
    <row r="328" spans="29:57" x14ac:dyDescent="0.15">
      <c r="AC328" s="38">
        <v>325</v>
      </c>
      <c r="AD328" s="38">
        <f>[1]节奏总纲!AD328</f>
        <v>83.478626218813432</v>
      </c>
      <c r="AE328" s="38">
        <f>[1]节奏总纲!AE328</f>
        <v>85.596003063072843</v>
      </c>
      <c r="AF328" s="38">
        <f>[1]节奏总纲!AF328</f>
        <v>88.614008799807635</v>
      </c>
      <c r="AG328" s="38">
        <f>[1]节奏总纲!AG328</f>
        <v>93.63613724816507</v>
      </c>
      <c r="AH328" s="38">
        <f>[1]节奏总纲!AH328</f>
        <v>102.51357899117721</v>
      </c>
      <c r="AZ328" s="38">
        <v>325</v>
      </c>
      <c r="BA328" s="38">
        <v>45.98082701761146</v>
      </c>
      <c r="BB328" s="38">
        <v>47.473634778189769</v>
      </c>
      <c r="BC328" s="38">
        <v>49.422869073731739</v>
      </c>
      <c r="BD328" s="38">
        <v>50</v>
      </c>
      <c r="BE328" s="38">
        <v>50</v>
      </c>
    </row>
    <row r="329" spans="29:57" x14ac:dyDescent="0.15">
      <c r="AC329" s="38">
        <v>326</v>
      </c>
      <c r="AD329" s="38">
        <f>[1]节奏总纲!AD329</f>
        <v>83.522832821242034</v>
      </c>
      <c r="AE329" s="38">
        <f>[1]节奏总纲!AE329</f>
        <v>85.640885479654855</v>
      </c>
      <c r="AF329" s="38">
        <f>[1]节奏总纲!AF329</f>
        <v>88.664779850018547</v>
      </c>
      <c r="AG329" s="38">
        <f>[1]节奏总纲!AG329</f>
        <v>93.683350294392895</v>
      </c>
      <c r="AH329" s="38">
        <f>[1]节奏总纲!AH329</f>
        <v>102.55847722991859</v>
      </c>
      <c r="AZ329" s="38">
        <v>326</v>
      </c>
      <c r="BA329" s="38">
        <v>46.002713830586146</v>
      </c>
      <c r="BB329" s="38">
        <v>47.494422316512662</v>
      </c>
      <c r="BC329" s="38">
        <v>49.443528852728278</v>
      </c>
      <c r="BD329" s="38">
        <v>50</v>
      </c>
      <c r="BE329" s="38">
        <v>50</v>
      </c>
    </row>
    <row r="330" spans="29:57" x14ac:dyDescent="0.15">
      <c r="AC330" s="38">
        <v>327</v>
      </c>
      <c r="AD330" s="38">
        <f>[1]节奏总纲!AD330</f>
        <v>83.56703942367065</v>
      </c>
      <c r="AE330" s="38">
        <f>[1]节奏总纲!AE330</f>
        <v>85.685767896236854</v>
      </c>
      <c r="AF330" s="38">
        <f>[1]节奏总纲!AF330</f>
        <v>88.715550900229445</v>
      </c>
      <c r="AG330" s="38">
        <f>[1]节奏总纲!AG330</f>
        <v>93.730563340620719</v>
      </c>
      <c r="AH330" s="38">
        <f>[1]节奏总纲!AH330</f>
        <v>102.60337546865996</v>
      </c>
      <c r="AZ330" s="38">
        <v>327</v>
      </c>
      <c r="BA330" s="38">
        <v>46.021977873404879</v>
      </c>
      <c r="BB330" s="38">
        <v>47.515209854835554</v>
      </c>
      <c r="BC330" s="38">
        <v>49.464188631724817</v>
      </c>
      <c r="BD330" s="38">
        <v>50</v>
      </c>
      <c r="BE330" s="38">
        <v>50</v>
      </c>
    </row>
    <row r="331" spans="29:57" x14ac:dyDescent="0.15">
      <c r="AC331" s="38">
        <v>328</v>
      </c>
      <c r="AD331" s="38">
        <f>[1]节奏总纲!AD331</f>
        <v>83.611246026099252</v>
      </c>
      <c r="AE331" s="38">
        <f>[1]节奏总纲!AE331</f>
        <v>85.730650312818852</v>
      </c>
      <c r="AF331" s="38">
        <f>[1]节奏总纲!AF331</f>
        <v>88.766321950440357</v>
      </c>
      <c r="AG331" s="38">
        <f>[1]节奏总纲!AG331</f>
        <v>93.777776386848544</v>
      </c>
      <c r="AH331" s="38">
        <f>[1]节奏总纲!AH331</f>
        <v>102.64827370740134</v>
      </c>
      <c r="AZ331" s="38">
        <v>328</v>
      </c>
      <c r="BA331" s="38">
        <v>46.041241916223605</v>
      </c>
      <c r="BB331" s="38">
        <v>47.535997393158453</v>
      </c>
      <c r="BC331" s="38">
        <v>49.484848410721355</v>
      </c>
      <c r="BD331" s="38">
        <v>50</v>
      </c>
      <c r="BE331" s="38">
        <v>50</v>
      </c>
    </row>
    <row r="332" spans="29:57" x14ac:dyDescent="0.15">
      <c r="AC332" s="38">
        <v>329</v>
      </c>
      <c r="AD332" s="38">
        <f>[1]节奏总纲!AD332</f>
        <v>83.655452628527868</v>
      </c>
      <c r="AE332" s="38">
        <f>[1]节奏总纲!AE332</f>
        <v>85.775532729400851</v>
      </c>
      <c r="AF332" s="38">
        <f>[1]节奏总纲!AF332</f>
        <v>88.817093000651269</v>
      </c>
      <c r="AG332" s="38">
        <f>[1]节奏总纲!AG332</f>
        <v>93.824989433076368</v>
      </c>
      <c r="AH332" s="38">
        <f>[1]节奏总纲!AH332</f>
        <v>102.69317194614273</v>
      </c>
      <c r="AZ332" s="38">
        <v>329</v>
      </c>
      <c r="BA332" s="38">
        <v>46.060505959042331</v>
      </c>
      <c r="BB332" s="38">
        <v>47.556784931481346</v>
      </c>
      <c r="BC332" s="38">
        <v>49.505508189717887</v>
      </c>
      <c r="BD332" s="38">
        <v>50</v>
      </c>
      <c r="BE332" s="38">
        <v>50</v>
      </c>
    </row>
    <row r="333" spans="29:57" x14ac:dyDescent="0.15">
      <c r="AC333" s="38">
        <v>330</v>
      </c>
      <c r="AD333" s="38">
        <f>[1]节奏总纲!AD333</f>
        <v>83.69965923095647</v>
      </c>
      <c r="AE333" s="38">
        <f>[1]节奏总纲!AE333</f>
        <v>85.820415145982849</v>
      </c>
      <c r="AF333" s="38">
        <f>[1]节奏总纲!AF333</f>
        <v>88.867864050862167</v>
      </c>
      <c r="AG333" s="38">
        <f>[1]节奏总纲!AG333</f>
        <v>93.872202479304192</v>
      </c>
      <c r="AH333" s="38">
        <f>[1]节奏总纲!AH333</f>
        <v>102.73807018488411</v>
      </c>
      <c r="AZ333" s="38">
        <v>330</v>
      </c>
      <c r="BA333" s="38">
        <v>46.079770001861057</v>
      </c>
      <c r="BB333" s="38">
        <v>47.577572469804238</v>
      </c>
      <c r="BC333" s="38">
        <v>49.526167968714425</v>
      </c>
      <c r="BD333" s="38">
        <v>50</v>
      </c>
      <c r="BE333" s="38">
        <v>50</v>
      </c>
    </row>
    <row r="334" spans="29:57" x14ac:dyDescent="0.15">
      <c r="AC334" s="38">
        <v>331</v>
      </c>
      <c r="AD334" s="38">
        <f>[1]节奏总纲!AD334</f>
        <v>83.743865833385087</v>
      </c>
      <c r="AE334" s="38">
        <f>[1]节奏总纲!AE334</f>
        <v>85.865297562564862</v>
      </c>
      <c r="AF334" s="38">
        <f>[1]节奏总纲!AF334</f>
        <v>88.918635101073079</v>
      </c>
      <c r="AG334" s="38">
        <f>[1]节奏总纲!AG334</f>
        <v>93.919415525532017</v>
      </c>
      <c r="AH334" s="38">
        <f>[1]节奏总纲!AH334</f>
        <v>102.78296842362549</v>
      </c>
      <c r="AZ334" s="38">
        <v>331</v>
      </c>
      <c r="BA334" s="38">
        <v>46.099034044679783</v>
      </c>
      <c r="BB334" s="38">
        <v>47.598360008127131</v>
      </c>
      <c r="BC334" s="38">
        <v>49.546827747710964</v>
      </c>
      <c r="BD334" s="38">
        <v>50</v>
      </c>
      <c r="BE334" s="38">
        <v>50</v>
      </c>
    </row>
    <row r="335" spans="29:57" x14ac:dyDescent="0.15">
      <c r="AC335" s="38">
        <v>332</v>
      </c>
      <c r="AD335" s="38">
        <f>[1]节奏总纲!AD335</f>
        <v>83.788072435813689</v>
      </c>
      <c r="AE335" s="38">
        <f>[1]节奏总纲!AE335</f>
        <v>85.910179979146861</v>
      </c>
      <c r="AF335" s="38">
        <f>[1]节奏总纲!AF335</f>
        <v>88.969406151283977</v>
      </c>
      <c r="AG335" s="38">
        <f>[1]节奏总纲!AG335</f>
        <v>93.966628571759841</v>
      </c>
      <c r="AH335" s="38">
        <f>[1]节奏总纲!AH335</f>
        <v>102.82786666236686</v>
      </c>
      <c r="AZ335" s="38">
        <v>332</v>
      </c>
      <c r="BA335" s="38">
        <v>46.118298087498509</v>
      </c>
      <c r="BB335" s="38">
        <v>47.619147546450023</v>
      </c>
      <c r="BC335" s="38">
        <v>49.567487526707502</v>
      </c>
      <c r="BD335" s="38">
        <v>50</v>
      </c>
      <c r="BE335" s="38">
        <v>50</v>
      </c>
    </row>
    <row r="336" spans="29:57" x14ac:dyDescent="0.15">
      <c r="AC336" s="38">
        <v>333</v>
      </c>
      <c r="AD336" s="38">
        <f>[1]节奏总纲!AD336</f>
        <v>83.832279038242305</v>
      </c>
      <c r="AE336" s="38">
        <f>[1]节奏总纲!AE336</f>
        <v>85.955062395728859</v>
      </c>
      <c r="AF336" s="38">
        <f>[1]节奏总纲!AF336</f>
        <v>89.018466905731287</v>
      </c>
      <c r="AG336" s="38">
        <f>[1]节奏总纲!AG336</f>
        <v>94.012923283729691</v>
      </c>
      <c r="AH336" s="38">
        <f>[1]节奏总纲!AH336</f>
        <v>102.87276490110824</v>
      </c>
      <c r="AZ336" s="38">
        <v>333</v>
      </c>
      <c r="BA336" s="38">
        <v>46.137562130317242</v>
      </c>
      <c r="BB336" s="38">
        <v>47.639935084772922</v>
      </c>
      <c r="BC336" s="38">
        <v>49.588147305704041</v>
      </c>
      <c r="BD336" s="38">
        <v>50</v>
      </c>
      <c r="BE336" s="38">
        <v>50</v>
      </c>
    </row>
    <row r="337" spans="29:57" x14ac:dyDescent="0.15">
      <c r="AC337" s="38">
        <v>334</v>
      </c>
      <c r="AD337" s="38">
        <f>[1]节奏总纲!AD337</f>
        <v>83.876485640670907</v>
      </c>
      <c r="AE337" s="38">
        <f>[1]节奏总纲!AE337</f>
        <v>85.999944812310858</v>
      </c>
      <c r="AF337" s="38">
        <f>[1]节奏总纲!AF337</f>
        <v>89.064934410075779</v>
      </c>
      <c r="AG337" s="38">
        <f>[1]节奏总纲!AG337</f>
        <v>94.057003939090123</v>
      </c>
      <c r="AH337" s="38">
        <f>[1]节奏总纲!AH337</f>
        <v>102.91766313984962</v>
      </c>
      <c r="AZ337" s="38">
        <v>334</v>
      </c>
      <c r="BA337" s="38">
        <v>46.156826173135968</v>
      </c>
      <c r="BB337" s="38">
        <v>47.660722623095815</v>
      </c>
      <c r="BC337" s="38">
        <v>49.608807084700572</v>
      </c>
      <c r="BD337" s="38">
        <v>50</v>
      </c>
      <c r="BE337" s="38">
        <v>50</v>
      </c>
    </row>
    <row r="338" spans="29:57" x14ac:dyDescent="0.15">
      <c r="AC338" s="38">
        <v>335</v>
      </c>
      <c r="AD338" s="38">
        <f>[1]节奏总纲!AD338</f>
        <v>83.920692243099523</v>
      </c>
      <c r="AE338" s="38">
        <f>[1]节奏总纲!AE338</f>
        <v>86.041129946887025</v>
      </c>
      <c r="AF338" s="38">
        <f>[1]节奏总纲!AF338</f>
        <v>89.11140191442027</v>
      </c>
      <c r="AG338" s="38">
        <f>[1]节奏总纲!AG338</f>
        <v>94.101084594450555</v>
      </c>
      <c r="AH338" s="38">
        <f>[1]节奏总纲!AH338</f>
        <v>102.962561378591</v>
      </c>
      <c r="AZ338" s="38">
        <v>335</v>
      </c>
      <c r="BA338" s="38">
        <v>46.176090215954694</v>
      </c>
      <c r="BB338" s="38">
        <v>47.681510161418707</v>
      </c>
      <c r="BC338" s="38">
        <v>49.629466863697111</v>
      </c>
      <c r="BD338" s="38">
        <v>50</v>
      </c>
      <c r="BE338" s="38">
        <v>50</v>
      </c>
    </row>
    <row r="339" spans="29:57" x14ac:dyDescent="0.15">
      <c r="AC339" s="38">
        <v>336</v>
      </c>
      <c r="AD339" s="38">
        <f>[1]节奏总纲!AD339</f>
        <v>83.964898845528126</v>
      </c>
      <c r="AE339" s="38">
        <f>[1]节奏总纲!AE339</f>
        <v>86.082310529666103</v>
      </c>
      <c r="AF339" s="38">
        <f>[1]节奏总纲!AF339</f>
        <v>89.157869418764761</v>
      </c>
      <c r="AG339" s="38">
        <f>[1]节奏总纲!AG339</f>
        <v>94.145165249810972</v>
      </c>
      <c r="AH339" s="38">
        <f>[1]节奏总纲!AH339</f>
        <v>103.00673656424885</v>
      </c>
      <c r="AZ339" s="38">
        <v>336</v>
      </c>
      <c r="BA339" s="38">
        <v>46.19535425877342</v>
      </c>
      <c r="BB339" s="38">
        <v>47.7022976997416</v>
      </c>
      <c r="BC339" s="38">
        <v>49.65012664269365</v>
      </c>
      <c r="BD339" s="38">
        <v>50</v>
      </c>
      <c r="BE339" s="38">
        <v>50</v>
      </c>
    </row>
    <row r="340" spans="29:57" x14ac:dyDescent="0.15">
      <c r="AC340" s="38">
        <v>337</v>
      </c>
      <c r="AD340" s="38">
        <f>[1]节奏总纲!AD340</f>
        <v>84.008495683346354</v>
      </c>
      <c r="AE340" s="38">
        <f>[1]节奏总纲!AE340</f>
        <v>86.12349111244518</v>
      </c>
      <c r="AF340" s="38">
        <f>[1]节奏总纲!AF340</f>
        <v>89.204336923109267</v>
      </c>
      <c r="AG340" s="38">
        <f>[1]节奏总纲!AG340</f>
        <v>94.189245905171404</v>
      </c>
      <c r="AH340" s="38">
        <f>[1]节奏总纲!AH340</f>
        <v>103.04728286259964</v>
      </c>
      <c r="AZ340" s="38">
        <v>337</v>
      </c>
      <c r="BA340" s="38">
        <v>46.214618301592147</v>
      </c>
      <c r="BB340" s="38">
        <v>47.723085238064499</v>
      </c>
      <c r="BC340" s="38">
        <v>49.670786421690188</v>
      </c>
      <c r="BD340" s="38">
        <v>50</v>
      </c>
      <c r="BE340" s="38">
        <v>50</v>
      </c>
    </row>
    <row r="341" spans="29:57" x14ac:dyDescent="0.15">
      <c r="AC341" s="38">
        <v>338</v>
      </c>
      <c r="AD341" s="38">
        <f>[1]节奏总纲!AD341</f>
        <v>84.049741901856009</v>
      </c>
      <c r="AE341" s="38">
        <f>[1]节奏总纲!AE341</f>
        <v>86.164671695224243</v>
      </c>
      <c r="AF341" s="38">
        <f>[1]节奏总纲!AF341</f>
        <v>89.250804427453758</v>
      </c>
      <c r="AG341" s="38">
        <f>[1]节奏总纲!AG341</f>
        <v>94.233326560531836</v>
      </c>
      <c r="AH341" s="38">
        <f>[1]节奏总纲!AH341</f>
        <v>103.08782916095045</v>
      </c>
      <c r="AZ341" s="38">
        <v>338</v>
      </c>
      <c r="BA341" s="38">
        <v>46.23388234441088</v>
      </c>
      <c r="BB341" s="38">
        <v>47.743872776387391</v>
      </c>
      <c r="BC341" s="38">
        <v>49.69144620068672</v>
      </c>
      <c r="BD341" s="38">
        <v>50</v>
      </c>
      <c r="BE341" s="38">
        <v>50</v>
      </c>
    </row>
    <row r="342" spans="29:57" x14ac:dyDescent="0.15">
      <c r="AC342" s="38">
        <v>339</v>
      </c>
      <c r="AD342" s="38">
        <f>[1]节奏总纲!AD342</f>
        <v>84.090988120365651</v>
      </c>
      <c r="AE342" s="38">
        <f>[1]节奏总纲!AE342</f>
        <v>86.20585227800332</v>
      </c>
      <c r="AF342" s="38">
        <f>[1]节奏总纲!AF342</f>
        <v>89.29727193179825</v>
      </c>
      <c r="AG342" s="38">
        <f>[1]节奏总纲!AG342</f>
        <v>94.277407215892268</v>
      </c>
      <c r="AH342" s="38">
        <f>[1]节奏总纲!AH342</f>
        <v>103.12837545930124</v>
      </c>
      <c r="AZ342" s="38">
        <v>339</v>
      </c>
      <c r="BA342" s="38">
        <v>46.253146387229606</v>
      </c>
      <c r="BB342" s="38">
        <v>47.764660314710284</v>
      </c>
      <c r="BC342" s="38">
        <v>49.712105979683258</v>
      </c>
      <c r="BD342" s="38">
        <v>50</v>
      </c>
      <c r="BE342" s="38">
        <v>50</v>
      </c>
    </row>
    <row r="343" spans="29:57" x14ac:dyDescent="0.15">
      <c r="AC343" s="38">
        <v>340</v>
      </c>
      <c r="AD343" s="38">
        <f>[1]节奏总纲!AD343</f>
        <v>84.132234338875293</v>
      </c>
      <c r="AE343" s="38">
        <f>[1]节奏总纲!AE343</f>
        <v>86.247032860782397</v>
      </c>
      <c r="AF343" s="38">
        <f>[1]节奏总纲!AF343</f>
        <v>89.343739436142741</v>
      </c>
      <c r="AG343" s="38">
        <f>[1]节奏总纲!AG343</f>
        <v>94.3214878712527</v>
      </c>
      <c r="AH343" s="38">
        <f>[1]节奏总纲!AH343</f>
        <v>103.16892175765203</v>
      </c>
      <c r="AZ343" s="38">
        <v>340</v>
      </c>
      <c r="BA343" s="38">
        <v>46.272410430048332</v>
      </c>
      <c r="BB343" s="38">
        <v>47.785447853033176</v>
      </c>
      <c r="BC343" s="38">
        <v>49.732765758679797</v>
      </c>
      <c r="BD343" s="38">
        <v>50</v>
      </c>
      <c r="BE343" s="38">
        <v>50</v>
      </c>
    </row>
    <row r="344" spans="29:57" x14ac:dyDescent="0.15">
      <c r="AC344" s="38">
        <v>341</v>
      </c>
      <c r="AD344" s="38">
        <f>[1]节奏总纲!AD344</f>
        <v>84.173480557384934</v>
      </c>
      <c r="AE344" s="38">
        <f>[1]节奏总纲!AE344</f>
        <v>86.288213443561474</v>
      </c>
      <c r="AF344" s="38">
        <f>[1]节奏总纲!AF344</f>
        <v>89.390206940487232</v>
      </c>
      <c r="AG344" s="38">
        <f>[1]节奏总纲!AG344</f>
        <v>94.365568526613131</v>
      </c>
      <c r="AH344" s="38">
        <f>[1]节奏总纲!AH344</f>
        <v>103.20946805600283</v>
      </c>
      <c r="AZ344" s="38">
        <v>341</v>
      </c>
      <c r="BA344" s="38">
        <v>46.291674472867058</v>
      </c>
      <c r="BB344" s="38">
        <v>47.806235391356068</v>
      </c>
      <c r="BC344" s="38">
        <v>49.753425537676335</v>
      </c>
      <c r="BD344" s="38">
        <v>50</v>
      </c>
      <c r="BE344" s="38">
        <v>50</v>
      </c>
    </row>
    <row r="345" spans="29:57" x14ac:dyDescent="0.15">
      <c r="AC345" s="38">
        <v>342</v>
      </c>
      <c r="AD345" s="38">
        <f>[1]节奏总纲!AD345</f>
        <v>84.214726775894576</v>
      </c>
      <c r="AE345" s="38">
        <f>[1]节奏总纲!AE345</f>
        <v>86.329394026340537</v>
      </c>
      <c r="AF345" s="38">
        <f>[1]节奏总纲!AF345</f>
        <v>89.436674444831723</v>
      </c>
      <c r="AG345" s="38">
        <f>[1]节奏总纲!AG345</f>
        <v>94.409649181973549</v>
      </c>
      <c r="AH345" s="38">
        <f>[1]节奏总纲!AH345</f>
        <v>103.25001435435362</v>
      </c>
      <c r="AZ345" s="38">
        <v>342</v>
      </c>
      <c r="BA345" s="38">
        <v>46.310938515685784</v>
      </c>
      <c r="BB345" s="38">
        <v>47.827022929678968</v>
      </c>
      <c r="BC345" s="38">
        <v>49.774085316672867</v>
      </c>
      <c r="BD345" s="38">
        <v>50</v>
      </c>
      <c r="BE345" s="38">
        <v>50</v>
      </c>
    </row>
    <row r="346" spans="29:57" x14ac:dyDescent="0.15">
      <c r="AC346" s="38">
        <v>343</v>
      </c>
      <c r="AD346" s="38">
        <f>[1]节奏总纲!AD346</f>
        <v>84.255972994404218</v>
      </c>
      <c r="AE346" s="38">
        <f>[1]节奏总纲!AE346</f>
        <v>86.370574609119615</v>
      </c>
      <c r="AF346" s="38">
        <f>[1]节奏总纲!AF346</f>
        <v>89.483141949176215</v>
      </c>
      <c r="AG346" s="38">
        <f>[1]节奏总纲!AG346</f>
        <v>94.453729837333981</v>
      </c>
      <c r="AH346" s="38">
        <f>[1]节奏总纲!AH346</f>
        <v>103.29056065270443</v>
      </c>
      <c r="AZ346" s="38">
        <v>343</v>
      </c>
      <c r="BA346" s="38">
        <v>46.330202558504517</v>
      </c>
      <c r="BB346" s="38">
        <v>47.84781046800186</v>
      </c>
      <c r="BC346" s="38">
        <v>49.794745095669406</v>
      </c>
      <c r="BD346" s="38">
        <v>50</v>
      </c>
      <c r="BE346" s="38">
        <v>50</v>
      </c>
    </row>
    <row r="347" spans="29:57" x14ac:dyDescent="0.15">
      <c r="AC347" s="38">
        <v>344</v>
      </c>
      <c r="AD347" s="38">
        <f>[1]节奏总纲!AD347</f>
        <v>84.297219212913859</v>
      </c>
      <c r="AE347" s="38">
        <f>[1]节奏总纲!AE347</f>
        <v>86.411755191898692</v>
      </c>
      <c r="AF347" s="38">
        <f>[1]节奏总纲!AF347</f>
        <v>89.529609453520706</v>
      </c>
      <c r="AG347" s="38">
        <f>[1]节奏总纲!AG347</f>
        <v>94.497810492694413</v>
      </c>
      <c r="AH347" s="38">
        <f>[1]节奏总纲!AH347</f>
        <v>103.33110695105522</v>
      </c>
      <c r="AZ347" s="38">
        <v>344</v>
      </c>
      <c r="BA347" s="38">
        <v>46.349466601323243</v>
      </c>
      <c r="BB347" s="38">
        <v>47.868598006324753</v>
      </c>
      <c r="BC347" s="38">
        <v>49.815404874665944</v>
      </c>
      <c r="BD347" s="38">
        <v>50</v>
      </c>
      <c r="BE347" s="38">
        <v>50</v>
      </c>
    </row>
    <row r="348" spans="29:57" x14ac:dyDescent="0.15">
      <c r="AC348" s="38">
        <v>345</v>
      </c>
      <c r="AD348" s="38">
        <f>[1]节奏总纲!AD348</f>
        <v>84.338465431423501</v>
      </c>
      <c r="AE348" s="38">
        <f>[1]节奏总纲!AE348</f>
        <v>86.452935774677769</v>
      </c>
      <c r="AF348" s="38">
        <f>[1]节奏总纲!AF348</f>
        <v>89.576076957865197</v>
      </c>
      <c r="AG348" s="38">
        <f>[1]节奏总纲!AG348</f>
        <v>94.541891148054845</v>
      </c>
      <c r="AH348" s="38">
        <f>[1]节奏总纲!AH348</f>
        <v>103.37165324940601</v>
      </c>
      <c r="AZ348" s="38">
        <v>345</v>
      </c>
      <c r="BA348" s="38">
        <v>46.368730644141969</v>
      </c>
      <c r="BB348" s="38">
        <v>47.889385544647645</v>
      </c>
      <c r="BC348" s="38">
        <v>49.836064653662483</v>
      </c>
      <c r="BD348" s="38">
        <v>50</v>
      </c>
      <c r="BE348" s="38">
        <v>50</v>
      </c>
    </row>
    <row r="349" spans="29:57" x14ac:dyDescent="0.15">
      <c r="AC349" s="38">
        <v>346</v>
      </c>
      <c r="AD349" s="38">
        <f>[1]节奏总纲!AD349</f>
        <v>84.379711649933142</v>
      </c>
      <c r="AE349" s="38">
        <f>[1]节奏总纲!AE349</f>
        <v>86.494116357456846</v>
      </c>
      <c r="AF349" s="38">
        <f>[1]节奏总纲!AF349</f>
        <v>89.622544462209689</v>
      </c>
      <c r="AG349" s="38">
        <f>[1]节奏总纲!AG349</f>
        <v>94.585971803415276</v>
      </c>
      <c r="AH349" s="38">
        <f>[1]节奏总纲!AH349</f>
        <v>103.41219954775681</v>
      </c>
      <c r="AZ349" s="38">
        <v>346</v>
      </c>
      <c r="BA349" s="38">
        <v>46.387994686960695</v>
      </c>
      <c r="BB349" s="38">
        <v>47.910173082970537</v>
      </c>
      <c r="BC349" s="38">
        <v>49.856724432659014</v>
      </c>
      <c r="BD349" s="38">
        <v>50</v>
      </c>
      <c r="BE349" s="38">
        <v>50</v>
      </c>
    </row>
    <row r="350" spans="29:57" x14ac:dyDescent="0.15">
      <c r="AC350" s="38">
        <v>347</v>
      </c>
      <c r="AD350" s="38">
        <f>[1]节奏总纲!AD350</f>
        <v>84.420957868442784</v>
      </c>
      <c r="AE350" s="38">
        <f>[1]节奏总纲!AE350</f>
        <v>86.535296940235909</v>
      </c>
      <c r="AF350" s="38">
        <f>[1]节奏总纲!AF350</f>
        <v>89.66901196655418</v>
      </c>
      <c r="AG350" s="38">
        <f>[1]节奏总纲!AG350</f>
        <v>94.630052458775694</v>
      </c>
      <c r="AH350" s="38">
        <f>[1]节奏总纲!AH350</f>
        <v>103.4527458461076</v>
      </c>
      <c r="AZ350" s="38">
        <v>347</v>
      </c>
      <c r="BA350" s="38">
        <v>46.407258729779421</v>
      </c>
      <c r="BB350" s="38">
        <v>47.930960621293437</v>
      </c>
      <c r="BC350" s="38">
        <v>49.877384211655553</v>
      </c>
      <c r="BD350" s="38">
        <v>50</v>
      </c>
      <c r="BE350" s="38">
        <v>50</v>
      </c>
    </row>
    <row r="351" spans="29:57" x14ac:dyDescent="0.15">
      <c r="AC351" s="38">
        <v>348</v>
      </c>
      <c r="AD351" s="38">
        <f>[1]节奏总纲!AD351</f>
        <v>84.462204086952426</v>
      </c>
      <c r="AE351" s="38">
        <f>[1]节奏总纲!AE351</f>
        <v>86.576477523014987</v>
      </c>
      <c r="AF351" s="38">
        <f>[1]节奏总纲!AF351</f>
        <v>89.715479470898671</v>
      </c>
      <c r="AG351" s="38">
        <f>[1]节奏总纲!AG351</f>
        <v>94.674133114136126</v>
      </c>
      <c r="AH351" s="38">
        <f>[1]节奏总纲!AH351</f>
        <v>103.49329214445841</v>
      </c>
      <c r="AZ351" s="38">
        <v>348</v>
      </c>
      <c r="BA351" s="38">
        <v>46.426522772598148</v>
      </c>
      <c r="BB351" s="38">
        <v>47.951748159616329</v>
      </c>
      <c r="BC351" s="38">
        <v>49.898043990652091</v>
      </c>
      <c r="BD351" s="38">
        <v>50</v>
      </c>
      <c r="BE351" s="38">
        <v>50</v>
      </c>
    </row>
    <row r="352" spans="29:57" x14ac:dyDescent="0.15">
      <c r="AC352" s="38">
        <v>349</v>
      </c>
      <c r="AD352" s="38">
        <f>[1]节奏总纲!AD352</f>
        <v>84.503450305462081</v>
      </c>
      <c r="AE352" s="38">
        <f>[1]节奏总纲!AE352</f>
        <v>86.617658105794064</v>
      </c>
      <c r="AF352" s="38">
        <f>[1]节奏总纲!AF352</f>
        <v>89.761946975243163</v>
      </c>
      <c r="AG352" s="38">
        <f>[1]节奏总纲!AG352</f>
        <v>94.718213769496558</v>
      </c>
      <c r="AH352" s="38">
        <f>[1]节奏总纲!AH352</f>
        <v>103.5338384428092</v>
      </c>
      <c r="AZ352" s="38">
        <v>349</v>
      </c>
      <c r="BA352" s="38">
        <v>46.445786815416881</v>
      </c>
      <c r="BB352" s="38">
        <v>47.972535697939222</v>
      </c>
      <c r="BC352" s="38">
        <v>49.91870376964863</v>
      </c>
      <c r="BD352" s="38">
        <v>50</v>
      </c>
      <c r="BE352" s="38">
        <v>50</v>
      </c>
    </row>
    <row r="353" spans="29:57" x14ac:dyDescent="0.15">
      <c r="AC353" s="38">
        <v>350</v>
      </c>
      <c r="AD353" s="38">
        <f>[1]节奏总纲!AD353</f>
        <v>84.544696523971723</v>
      </c>
      <c r="AE353" s="38">
        <f>[1]节奏总纲!AE353</f>
        <v>86.658838688573141</v>
      </c>
      <c r="AF353" s="38">
        <f>[1]节奏总纲!AF353</f>
        <v>89.808414479587654</v>
      </c>
      <c r="AG353" s="38">
        <f>[1]节奏总纲!AG353</f>
        <v>94.762294424856989</v>
      </c>
      <c r="AH353" s="38">
        <f>[1]节奏总纲!AH353</f>
        <v>103.57438474115999</v>
      </c>
      <c r="AZ353" s="38">
        <v>350</v>
      </c>
      <c r="BA353" s="38">
        <v>46.465050858235607</v>
      </c>
      <c r="BB353" s="38">
        <v>47.993323236262114</v>
      </c>
      <c r="BC353" s="38">
        <v>49.939363548645169</v>
      </c>
      <c r="BD353" s="38">
        <v>50</v>
      </c>
      <c r="BE353" s="38">
        <v>50</v>
      </c>
    </row>
    <row r="354" spans="29:57" x14ac:dyDescent="0.15">
      <c r="AC354" s="38">
        <v>351</v>
      </c>
      <c r="AD354" s="38">
        <f>[1]节奏总纲!AD354</f>
        <v>84.585942742481365</v>
      </c>
      <c r="AE354" s="38">
        <f>[1]节奏总纲!AE354</f>
        <v>86.700019271352204</v>
      </c>
      <c r="AF354" s="38">
        <f>[1]节奏总纲!AF354</f>
        <v>89.854881983932145</v>
      </c>
      <c r="AG354" s="38">
        <f>[1]节奏总纲!AG354</f>
        <v>94.806375080217421</v>
      </c>
      <c r="AH354" s="38">
        <f>[1]节奏总纲!AH354</f>
        <v>103.61493103951079</v>
      </c>
      <c r="AZ354" s="38">
        <v>351</v>
      </c>
      <c r="BA354" s="38">
        <v>46.484314901054333</v>
      </c>
      <c r="BB354" s="38">
        <v>48.012182251254622</v>
      </c>
      <c r="BC354" s="38">
        <v>49.9600233276417</v>
      </c>
      <c r="BD354" s="38">
        <v>50</v>
      </c>
      <c r="BE354" s="38">
        <v>50</v>
      </c>
    </row>
    <row r="355" spans="29:57" x14ac:dyDescent="0.15">
      <c r="AC355" s="38">
        <v>352</v>
      </c>
      <c r="AD355" s="38">
        <f>[1]节奏总纲!AD355</f>
        <v>84.627188960991006</v>
      </c>
      <c r="AE355" s="38">
        <f>[1]节奏总纲!AE355</f>
        <v>86.741199854131281</v>
      </c>
      <c r="AF355" s="38">
        <f>[1]节奏总纲!AF355</f>
        <v>89.901349488276637</v>
      </c>
      <c r="AG355" s="38">
        <f>[1]节奏总纲!AG355</f>
        <v>94.850455735577853</v>
      </c>
      <c r="AH355" s="38">
        <f>[1]节奏总纲!AH355</f>
        <v>103.65547733786158</v>
      </c>
      <c r="AZ355" s="38">
        <v>352</v>
      </c>
      <c r="BA355" s="38">
        <v>46.503578943873059</v>
      </c>
      <c r="BB355" s="38">
        <v>48.030128751164234</v>
      </c>
      <c r="BC355" s="38">
        <v>49.980683106638239</v>
      </c>
      <c r="BD355" s="38">
        <v>50</v>
      </c>
      <c r="BE355" s="38">
        <v>50</v>
      </c>
    </row>
    <row r="356" spans="29:57" x14ac:dyDescent="0.15">
      <c r="AC356" s="38">
        <v>353</v>
      </c>
      <c r="AD356" s="38">
        <f>[1]节奏总纲!AD356</f>
        <v>84.668435179500648</v>
      </c>
      <c r="AE356" s="38">
        <f>[1]节奏总纲!AE356</f>
        <v>86.782380436910358</v>
      </c>
      <c r="AF356" s="38">
        <f>[1]节奏总纲!AF356</f>
        <v>89.947816992621142</v>
      </c>
      <c r="AG356" s="38">
        <f>[1]节奏总纲!AG356</f>
        <v>94.894536390938271</v>
      </c>
      <c r="AH356" s="38">
        <f>[1]节奏总纲!AH356</f>
        <v>103.69602363621237</v>
      </c>
      <c r="AZ356" s="38">
        <v>353</v>
      </c>
      <c r="BA356" s="38">
        <v>46.522842986691785</v>
      </c>
      <c r="BB356" s="38">
        <v>48.048075251073854</v>
      </c>
      <c r="BC356" s="38">
        <v>50</v>
      </c>
      <c r="BD356" s="38">
        <v>50</v>
      </c>
      <c r="BE356" s="38">
        <v>50</v>
      </c>
    </row>
    <row r="357" spans="29:57" x14ac:dyDescent="0.15">
      <c r="AC357" s="38">
        <v>354</v>
      </c>
      <c r="AD357" s="38">
        <f>[1]节奏总纲!AD357</f>
        <v>84.709681398010289</v>
      </c>
      <c r="AE357" s="38">
        <f>[1]节奏总纲!AE357</f>
        <v>86.823561019689436</v>
      </c>
      <c r="AF357" s="38">
        <f>[1]节奏总纲!AF357</f>
        <v>89.994284496965633</v>
      </c>
      <c r="AG357" s="38">
        <f>[1]节奏总纲!AG357</f>
        <v>94.938617046298702</v>
      </c>
      <c r="AH357" s="38">
        <f>[1]节奏总纲!AH357</f>
        <v>103.73656993456318</v>
      </c>
      <c r="AZ357" s="38">
        <v>354</v>
      </c>
      <c r="BA357" s="38">
        <v>46.542107029510518</v>
      </c>
      <c r="BB357" s="38">
        <v>48.066021750983474</v>
      </c>
      <c r="BC357" s="38">
        <v>50</v>
      </c>
      <c r="BD357" s="38">
        <v>50</v>
      </c>
      <c r="BE357" s="38">
        <v>50</v>
      </c>
    </row>
    <row r="358" spans="29:57" x14ac:dyDescent="0.15">
      <c r="AC358" s="38">
        <v>355</v>
      </c>
      <c r="AD358" s="38">
        <f>[1]节奏总纲!AD358</f>
        <v>84.750927616519931</v>
      </c>
      <c r="AE358" s="38">
        <f>[1]节奏总纲!AE358</f>
        <v>86.864741602468499</v>
      </c>
      <c r="AF358" s="38">
        <f>[1]节奏总纲!AF358</f>
        <v>90.036066635925749</v>
      </c>
      <c r="AG358" s="38">
        <f>[1]节奏总纲!AG358</f>
        <v>94.982697701659134</v>
      </c>
      <c r="AH358" s="38">
        <f>[1]节奏总纲!AH358</f>
        <v>103.77711623291397</v>
      </c>
      <c r="AZ358" s="38">
        <v>355</v>
      </c>
      <c r="BA358" s="38">
        <v>46.561371072329244</v>
      </c>
      <c r="BB358" s="38">
        <v>48.083968250893093</v>
      </c>
      <c r="BC358" s="38">
        <v>50</v>
      </c>
      <c r="BD358" s="38">
        <v>50</v>
      </c>
      <c r="BE358" s="38">
        <v>50</v>
      </c>
    </row>
    <row r="359" spans="29:57" x14ac:dyDescent="0.15">
      <c r="AC359" s="38">
        <v>356</v>
      </c>
      <c r="AD359" s="38">
        <f>[1]节奏总纲!AD359</f>
        <v>84.792173835029573</v>
      </c>
      <c r="AE359" s="38">
        <f>[1]节奏总纲!AE359</f>
        <v>86.905922185247576</v>
      </c>
      <c r="AF359" s="38">
        <f>[1]节奏总纲!AF359</f>
        <v>90.077191648383845</v>
      </c>
      <c r="AG359" s="38">
        <f>[1]节奏总纲!AG359</f>
        <v>95.024001308619916</v>
      </c>
      <c r="AH359" s="38">
        <f>[1]节奏总纲!AH359</f>
        <v>103.81766253126477</v>
      </c>
      <c r="AZ359" s="38">
        <v>356</v>
      </c>
      <c r="BA359" s="38">
        <v>46.58063511514797</v>
      </c>
      <c r="BB359" s="38">
        <v>48.101914750802706</v>
      </c>
      <c r="BC359" s="38">
        <v>50</v>
      </c>
      <c r="BD359" s="38">
        <v>50</v>
      </c>
      <c r="BE359" s="38">
        <v>50</v>
      </c>
    </row>
    <row r="360" spans="29:57" x14ac:dyDescent="0.15">
      <c r="AC360" s="38">
        <v>357</v>
      </c>
      <c r="AD360" s="38">
        <f>[1]节奏总纲!AD360</f>
        <v>84.833420053539214</v>
      </c>
      <c r="AE360" s="38">
        <f>[1]节奏总纲!AE360</f>
        <v>86.947102768026653</v>
      </c>
      <c r="AF360" s="38">
        <f>[1]节奏总纲!AF360</f>
        <v>90.118316660841927</v>
      </c>
      <c r="AG360" s="38">
        <f>[1]节奏总纲!AG360</f>
        <v>95.063510581451752</v>
      </c>
      <c r="AH360" s="38">
        <f>[1]节奏总纲!AH360</f>
        <v>103.85820882961556</v>
      </c>
      <c r="AZ360" s="38">
        <v>357</v>
      </c>
      <c r="BA360" s="38">
        <v>46.599899157966696</v>
      </c>
      <c r="BB360" s="38">
        <v>48.119861250712326</v>
      </c>
      <c r="BC360" s="38">
        <v>50</v>
      </c>
      <c r="BD360" s="38">
        <v>50</v>
      </c>
      <c r="BE360" s="38">
        <v>50</v>
      </c>
    </row>
    <row r="361" spans="29:57" x14ac:dyDescent="0.15">
      <c r="AC361" s="38">
        <v>358</v>
      </c>
      <c r="AD361" s="38">
        <f>[1]节奏总纲!AD361</f>
        <v>84.874666272048856</v>
      </c>
      <c r="AE361" s="38">
        <f>[1]节奏总纲!AE361</f>
        <v>86.98828335080573</v>
      </c>
      <c r="AF361" s="38">
        <f>[1]节奏总纲!AF361</f>
        <v>90.159441673300023</v>
      </c>
      <c r="AG361" s="38">
        <f>[1]节奏总纲!AG361</f>
        <v>95.103019854283588</v>
      </c>
      <c r="AH361" s="38">
        <f>[1]节奏总纲!AH361</f>
        <v>103.89875512796635</v>
      </c>
      <c r="AZ361" s="38">
        <v>358</v>
      </c>
      <c r="BA361" s="38">
        <v>46.619163200785422</v>
      </c>
      <c r="BB361" s="38">
        <v>48.137807750621946</v>
      </c>
      <c r="BC361" s="38">
        <v>50</v>
      </c>
      <c r="BD361" s="38">
        <v>50</v>
      </c>
      <c r="BE361" s="38">
        <v>50</v>
      </c>
    </row>
    <row r="362" spans="29:57" x14ac:dyDescent="0.15">
      <c r="AC362" s="38">
        <v>359</v>
      </c>
      <c r="AD362" s="38">
        <f>[1]节奏总纲!AD362</f>
        <v>84.915912490558497</v>
      </c>
      <c r="AE362" s="38">
        <f>[1]节奏总纲!AE362</f>
        <v>87.027010646912942</v>
      </c>
      <c r="AF362" s="38">
        <f>[1]节奏总纲!AF362</f>
        <v>90.200566685758119</v>
      </c>
      <c r="AG362" s="38">
        <f>[1]节奏总纲!AG362</f>
        <v>95.142529127115409</v>
      </c>
      <c r="AH362" s="38">
        <f>[1]节奏总纲!AH362</f>
        <v>103.93930142631716</v>
      </c>
      <c r="AZ362" s="38">
        <v>359</v>
      </c>
      <c r="BA362" s="38">
        <v>46.638427243604156</v>
      </c>
      <c r="BB362" s="38">
        <v>48.155754250531558</v>
      </c>
      <c r="BC362" s="38">
        <v>50</v>
      </c>
      <c r="BD362" s="38">
        <v>50</v>
      </c>
      <c r="BE362" s="38">
        <v>50</v>
      </c>
    </row>
    <row r="363" spans="29:57" x14ac:dyDescent="0.15">
      <c r="AC363" s="38">
        <v>360</v>
      </c>
      <c r="AD363" s="38">
        <f>[1]节奏总纲!AD363</f>
        <v>84.957158709068153</v>
      </c>
      <c r="AE363" s="38">
        <f>[1]节奏总纲!AE363</f>
        <v>87.064762367263285</v>
      </c>
      <c r="AF363" s="38">
        <f>[1]节奏总纲!AF363</f>
        <v>90.241691698216215</v>
      </c>
      <c r="AG363" s="38">
        <f>[1]节奏总纲!AG363</f>
        <v>95.182038399947245</v>
      </c>
      <c r="AH363" s="38">
        <f>[1]节奏总纲!AH363</f>
        <v>103.97984772466795</v>
      </c>
      <c r="AZ363" s="38">
        <v>360</v>
      </c>
      <c r="BA363" s="38">
        <v>46.657691286422882</v>
      </c>
      <c r="BB363" s="38">
        <v>48.173700750441178</v>
      </c>
      <c r="BC363" s="38">
        <v>50</v>
      </c>
      <c r="BD363" s="38">
        <v>50</v>
      </c>
      <c r="BE363" s="38">
        <v>50</v>
      </c>
    </row>
  </sheetData>
  <mergeCells count="13">
    <mergeCell ref="AT2:AX2"/>
    <mergeCell ref="BA2:BE2"/>
    <mergeCell ref="F1:F2"/>
    <mergeCell ref="G1:G2"/>
    <mergeCell ref="I1:I2"/>
    <mergeCell ref="J1:J2"/>
    <mergeCell ref="K1:K2"/>
    <mergeCell ref="P2:T2"/>
    <mergeCell ref="B6:D6"/>
    <mergeCell ref="B22:D22"/>
    <mergeCell ref="W2:AA2"/>
    <mergeCell ref="AD2:AH2"/>
    <mergeCell ref="AM2:AQ2"/>
  </mergeCells>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BQ124"/>
  <sheetViews>
    <sheetView topLeftCell="N1" workbookViewId="0">
      <selection activeCell="AC25" sqref="AC25"/>
    </sheetView>
  </sheetViews>
  <sheetFormatPr defaultColWidth="6.625" defaultRowHeight="11.25" x14ac:dyDescent="0.15"/>
  <cols>
    <col min="1" max="14" width="6.625" style="13"/>
    <col min="15" max="15" width="6.625" style="7"/>
    <col min="16" max="30" width="6.625" style="13"/>
    <col min="31" max="31" width="6.625" style="7"/>
    <col min="32" max="41" width="6.625" style="13"/>
    <col min="42" max="42" width="6.625" style="7"/>
    <col min="43" max="61" width="6.625" style="13"/>
    <col min="62" max="62" width="6.625" style="7"/>
    <col min="63" max="16384" width="6.625" style="13"/>
  </cols>
  <sheetData>
    <row r="1" spans="2:69" x14ac:dyDescent="0.15">
      <c r="AQ1" s="19" t="s">
        <v>137</v>
      </c>
      <c r="BK1" s="19"/>
      <c r="BL1" s="19"/>
      <c r="BM1" s="19"/>
      <c r="BN1" s="19"/>
      <c r="BO1" s="19"/>
      <c r="BP1" s="19"/>
      <c r="BQ1" s="19"/>
    </row>
    <row r="2" spans="2:69" x14ac:dyDescent="0.15">
      <c r="AG2" s="24" t="s">
        <v>165</v>
      </c>
      <c r="AH2" s="13">
        <f>[2]其他调用!AH2</f>
        <v>2</v>
      </c>
      <c r="AI2" s="13">
        <f>[2]其他调用!AI2</f>
        <v>6</v>
      </c>
      <c r="AJ2" s="13">
        <f>[2]其他调用!AJ2</f>
        <v>18</v>
      </c>
      <c r="AK2" s="13">
        <f>[2]其他调用!AK2</f>
        <v>20</v>
      </c>
      <c r="AL2" s="13">
        <f>[2]其他调用!AL2</f>
        <v>20</v>
      </c>
      <c r="AR2" s="20" t="s">
        <v>139</v>
      </c>
      <c r="AS2" s="5"/>
      <c r="AT2" s="5"/>
      <c r="AU2" s="5"/>
      <c r="AV2" s="5"/>
      <c r="AW2" s="5"/>
      <c r="AY2" s="20" t="s">
        <v>140</v>
      </c>
      <c r="AZ2" s="5"/>
      <c r="BA2" s="5"/>
      <c r="BB2" s="5"/>
      <c r="BC2" s="5"/>
      <c r="BD2" s="5"/>
      <c r="BF2" s="20" t="s">
        <v>117</v>
      </c>
      <c r="BG2" s="19"/>
      <c r="BH2" s="19"/>
      <c r="BK2" s="19"/>
      <c r="BL2" s="19"/>
      <c r="BM2" s="19"/>
      <c r="BN2" s="19"/>
      <c r="BO2" s="19"/>
      <c r="BP2" s="19"/>
      <c r="BQ2" s="19"/>
    </row>
    <row r="3" spans="2:69" x14ac:dyDescent="0.15">
      <c r="C3" s="79" t="s">
        <v>141</v>
      </c>
      <c r="D3" s="79"/>
      <c r="E3" s="79"/>
      <c r="F3" s="79"/>
      <c r="G3" s="79"/>
      <c r="H3" s="79" t="s">
        <v>142</v>
      </c>
      <c r="I3" s="79"/>
      <c r="J3" s="79"/>
      <c r="K3" s="79"/>
      <c r="L3" s="79"/>
      <c r="R3" s="82" t="s">
        <v>143</v>
      </c>
      <c r="S3" s="82"/>
      <c r="T3" s="82"/>
      <c r="U3" s="82"/>
      <c r="V3" s="82"/>
      <c r="Y3" s="82" t="s">
        <v>144</v>
      </c>
      <c r="Z3" s="82"/>
      <c r="AA3" s="82"/>
      <c r="AB3" s="82"/>
      <c r="AC3" s="82"/>
      <c r="AH3" s="79" t="s">
        <v>145</v>
      </c>
      <c r="AI3" s="79"/>
      <c r="AJ3" s="79"/>
      <c r="AK3" s="79"/>
      <c r="AL3" s="79"/>
      <c r="AR3" s="81" t="s">
        <v>146</v>
      </c>
      <c r="AS3" s="81"/>
      <c r="AT3" s="81"/>
      <c r="AU3" s="81"/>
      <c r="AV3" s="81"/>
      <c r="AW3" s="81"/>
      <c r="AY3" s="81" t="s">
        <v>147</v>
      </c>
      <c r="AZ3" s="81"/>
      <c r="BA3" s="81"/>
      <c r="BB3" s="81"/>
      <c r="BC3" s="81"/>
      <c r="BD3" s="81"/>
      <c r="BF3" s="81" t="s">
        <v>148</v>
      </c>
      <c r="BG3" s="81"/>
      <c r="BH3" s="81"/>
      <c r="BK3" s="19"/>
      <c r="BL3" s="81"/>
      <c r="BM3" s="81"/>
      <c r="BN3" s="81"/>
      <c r="BO3" s="81"/>
      <c r="BP3" s="81"/>
      <c r="BQ3" s="81"/>
    </row>
    <row r="4" spans="2:69" x14ac:dyDescent="0.15">
      <c r="B4" s="13" t="s">
        <v>134</v>
      </c>
      <c r="C4" s="13" t="s">
        <v>129</v>
      </c>
      <c r="D4" s="13" t="s">
        <v>130</v>
      </c>
      <c r="E4" s="13" t="s">
        <v>131</v>
      </c>
      <c r="F4" s="13" t="s">
        <v>132</v>
      </c>
      <c r="G4" s="5" t="s">
        <v>133</v>
      </c>
      <c r="H4" s="13" t="s">
        <v>129</v>
      </c>
      <c r="I4" s="13" t="s">
        <v>130</v>
      </c>
      <c r="J4" s="13" t="s">
        <v>131</v>
      </c>
      <c r="K4" s="13" t="s">
        <v>132</v>
      </c>
      <c r="L4" s="5" t="s">
        <v>133</v>
      </c>
      <c r="M4" s="13" t="s">
        <v>149</v>
      </c>
      <c r="Q4" s="13" t="s">
        <v>242</v>
      </c>
      <c r="R4" s="5" t="s">
        <v>129</v>
      </c>
      <c r="S4" s="5" t="s">
        <v>130</v>
      </c>
      <c r="T4" s="5" t="s">
        <v>131</v>
      </c>
      <c r="U4" s="5" t="s">
        <v>132</v>
      </c>
      <c r="V4" s="5" t="s">
        <v>133</v>
      </c>
      <c r="X4" s="13" t="s">
        <v>134</v>
      </c>
      <c r="Y4" s="5" t="s">
        <v>129</v>
      </c>
      <c r="Z4" s="5" t="s">
        <v>130</v>
      </c>
      <c r="AA4" s="5" t="s">
        <v>131</v>
      </c>
      <c r="AB4" s="5" t="s">
        <v>132</v>
      </c>
      <c r="AC4" s="5" t="s">
        <v>133</v>
      </c>
      <c r="AG4" s="13" t="s">
        <v>134</v>
      </c>
      <c r="AH4" s="5" t="s">
        <v>129</v>
      </c>
      <c r="AI4" s="5" t="s">
        <v>130</v>
      </c>
      <c r="AJ4" s="5" t="s">
        <v>131</v>
      </c>
      <c r="AK4" s="5" t="s">
        <v>132</v>
      </c>
      <c r="AL4" s="5" t="s">
        <v>133</v>
      </c>
      <c r="AM4" s="13" t="s">
        <v>150</v>
      </c>
      <c r="AR4" s="6" t="s">
        <v>242</v>
      </c>
      <c r="AS4" s="15" t="s">
        <v>117</v>
      </c>
      <c r="AT4" s="15" t="s">
        <v>119</v>
      </c>
      <c r="AU4" s="15" t="s">
        <v>120</v>
      </c>
      <c r="AV4" s="15" t="s">
        <v>121</v>
      </c>
      <c r="AW4" s="15" t="s">
        <v>118</v>
      </c>
      <c r="AY4" s="6" t="s">
        <v>242</v>
      </c>
      <c r="AZ4" s="15" t="s">
        <v>117</v>
      </c>
      <c r="BA4" s="15" t="s">
        <v>119</v>
      </c>
      <c r="BB4" s="15" t="s">
        <v>120</v>
      </c>
      <c r="BC4" s="15" t="s">
        <v>121</v>
      </c>
      <c r="BD4" s="15" t="s">
        <v>118</v>
      </c>
      <c r="BF4" s="6" t="s">
        <v>242</v>
      </c>
      <c r="BG4" s="15" t="s">
        <v>139</v>
      </c>
      <c r="BH4" s="15" t="s">
        <v>140</v>
      </c>
      <c r="BK4" s="19"/>
      <c r="BL4" s="6"/>
      <c r="BM4" s="15"/>
      <c r="BN4" s="15"/>
      <c r="BO4" s="15"/>
      <c r="BP4" s="15"/>
      <c r="BQ4" s="15"/>
    </row>
    <row r="5" spans="2:69" x14ac:dyDescent="0.15">
      <c r="B5" s="13">
        <v>1</v>
      </c>
      <c r="C5" s="13">
        <f>[1]服务器生态!W22</f>
        <v>9000</v>
      </c>
      <c r="D5" s="13">
        <f>[1]服务器生态!X22</f>
        <v>725.99999999999966</v>
      </c>
      <c r="E5" s="13">
        <f>[1]服务器生态!Y22</f>
        <v>256</v>
      </c>
      <c r="F5" s="13">
        <f>[1]服务器生态!Z22</f>
        <v>16</v>
      </c>
      <c r="G5" s="13">
        <f>[1]服务器生态!AA22</f>
        <v>2</v>
      </c>
      <c r="H5" s="13">
        <f>[1]服务器生态!AC22</f>
        <v>0.9</v>
      </c>
      <c r="I5" s="13">
        <f>[1]服务器生态!AD22</f>
        <v>7.259999999999997E-2</v>
      </c>
      <c r="J5" s="13">
        <f>[1]服务器生态!AE22</f>
        <v>2.5600000000000001E-2</v>
      </c>
      <c r="K5" s="13">
        <f>[1]服务器生态!AF22</f>
        <v>1.6000000000000001E-3</v>
      </c>
      <c r="L5" s="13">
        <f>[1]服务器生态!AG22</f>
        <v>2.0000000000000001E-4</v>
      </c>
      <c r="M5" s="13">
        <f>[3]基础信息!M4</f>
        <v>63.333333333333336</v>
      </c>
      <c r="Q5" s="13">
        <v>1</v>
      </c>
      <c r="R5" s="13">
        <f>[4]带兵数!D4</f>
        <v>1249.1935266914652</v>
      </c>
      <c r="S5" s="13">
        <f>[4]带兵数!E4</f>
        <v>1256.4030344854348</v>
      </c>
      <c r="T5" s="13">
        <f>[4]带兵数!F4</f>
        <v>1264.2533874166461</v>
      </c>
      <c r="U5" s="13">
        <f>[4]带兵数!G4</f>
        <v>1272.7882794717291</v>
      </c>
      <c r="V5" s="13">
        <f>[4]带兵数!H4</f>
        <v>1281.8766286907937</v>
      </c>
      <c r="X5" s="13">
        <v>1</v>
      </c>
      <c r="Y5" s="13">
        <f>求节点(节奏总纲!P$4:P$113,R$5:R$114,$X5)*6</f>
        <v>13317.895950578408</v>
      </c>
      <c r="Z5" s="36">
        <f>求节点(节奏总纲!Q$4:Q$113,S$5:S$114,$X5)*6</f>
        <v>14094.771682418683</v>
      </c>
      <c r="AA5" s="36">
        <f>求节点(节奏总纲!R$4:R$113,T$5:T$114,$X5)*6</f>
        <v>15150.263259704861</v>
      </c>
      <c r="AB5" s="36">
        <f>求节点(节奏总纲!S$4:S$113,U$5:U$114,$X5)*6</f>
        <v>16730.159265834445</v>
      </c>
      <c r="AC5" s="36">
        <f>求节点(节奏总纲!T$4:T$113,V$5:V$114,$X5)*6</f>
        <v>19716.521680422728</v>
      </c>
      <c r="AG5" s="13">
        <v>1</v>
      </c>
      <c r="AH5" s="13">
        <v>1</v>
      </c>
      <c r="AI5" s="13">
        <f>[4]实力验证!$Z7</f>
        <v>1.3300094320031557</v>
      </c>
      <c r="AJ5" s="13">
        <f>[4]实力验证!$AE7</f>
        <v>1.8880130069791403</v>
      </c>
      <c r="AK5" s="13">
        <f>[4]实力验证!$AJ7</f>
        <v>3.2056120248079276</v>
      </c>
      <c r="AL5" s="13">
        <f>[4]实力验证!$AO7</f>
        <v>7.5656643630331084</v>
      </c>
      <c r="AM5" s="13">
        <f>AH5*H5*$M5*AH$2+AI5*I5*$M5*AI$2+AJ5*J5*$M5*AJ$2+AK5*K5*$M5*AK$2+AL5*L5*$M5*AL$2</f>
        <v>214.20541381469474</v>
      </c>
      <c r="AR5" s="15">
        <v>1</v>
      </c>
      <c r="AS5" s="15">
        <f>[4]攻城值!AC5</f>
        <v>3.5</v>
      </c>
      <c r="AT5" s="15">
        <f>[4]攻城值!AD5</f>
        <v>3.5061382200082463</v>
      </c>
      <c r="AU5" s="15">
        <f>[4]攻城值!AE5</f>
        <v>3.4851536111373633</v>
      </c>
      <c r="AV5" s="15">
        <f>[4]攻城值!AF5</f>
        <v>3.5995789245238257</v>
      </c>
      <c r="AW5" s="15">
        <f>[4]攻城值!AG5</f>
        <v>3.5935508915850818</v>
      </c>
      <c r="AY5" s="15">
        <v>1</v>
      </c>
      <c r="AZ5" s="15">
        <f>[4]攻城值!AJ5</f>
        <v>400</v>
      </c>
      <c r="BA5" s="15">
        <f>[4]攻城值!AK5</f>
        <v>400</v>
      </c>
      <c r="BB5" s="15">
        <f>[4]攻城值!AL5</f>
        <v>400</v>
      </c>
      <c r="BC5" s="15">
        <f>[4]攻城值!AM5</f>
        <v>400</v>
      </c>
      <c r="BD5" s="15">
        <f>[4]攻城值!AN5</f>
        <v>400</v>
      </c>
      <c r="BF5" s="15">
        <v>1</v>
      </c>
      <c r="BG5" s="21">
        <f>[4]攻城值!AQ5</f>
        <v>8.6741016109045856E-3</v>
      </c>
      <c r="BH5" s="15">
        <f>[4]攻城值!AR5</f>
        <v>0.99132589838909546</v>
      </c>
      <c r="BL5" s="15"/>
      <c r="BM5" s="21"/>
      <c r="BN5" s="21"/>
      <c r="BO5" s="21"/>
      <c r="BP5" s="21"/>
      <c r="BQ5" s="21"/>
    </row>
    <row r="6" spans="2:69" x14ac:dyDescent="0.15">
      <c r="B6" s="13">
        <v>2</v>
      </c>
      <c r="C6" s="13">
        <f>[1]服务器生态!W23</f>
        <v>3454.304347826087</v>
      </c>
      <c r="D6" s="13">
        <f>[1]服务器生态!X23</f>
        <v>426.60231884057947</v>
      </c>
      <c r="E6" s="13">
        <f>[1]服务器生态!Y23</f>
        <v>109.22666666666666</v>
      </c>
      <c r="F6" s="13">
        <f>[1]服务器生态!Z23</f>
        <v>8.5333333333333332</v>
      </c>
      <c r="G6" s="13">
        <f>[1]服务器生态!AA23</f>
        <v>1.3333333333333335</v>
      </c>
      <c r="H6" s="13">
        <f>[1]服务器生态!AC23</f>
        <v>0.86357608695652177</v>
      </c>
      <c r="I6" s="13">
        <f>[1]服务器生态!AD23</f>
        <v>0.10665057971014487</v>
      </c>
      <c r="J6" s="13">
        <f>[1]服务器生态!AE23</f>
        <v>2.7306666666666667E-2</v>
      </c>
      <c r="K6" s="13">
        <f>[1]服务器生态!AF23</f>
        <v>2.1333333333333334E-3</v>
      </c>
      <c r="L6" s="13">
        <f>[1]服务器生态!AG23</f>
        <v>3.3333333333333338E-4</v>
      </c>
      <c r="M6" s="13">
        <f>[3]基础信息!M5</f>
        <v>65.904761904761898</v>
      </c>
      <c r="Q6" s="13">
        <v>2</v>
      </c>
      <c r="R6" s="13">
        <f>[4]带兵数!D5</f>
        <v>1418.8419488561699</v>
      </c>
      <c r="S6" s="13">
        <f>[4]带兵数!E5</f>
        <v>1430.067141301593</v>
      </c>
      <c r="T6" s="13">
        <f>[4]带兵数!F5</f>
        <v>1440.9032272336713</v>
      </c>
      <c r="U6" s="13">
        <f>[4]带兵数!G5</f>
        <v>1455.9075023815944</v>
      </c>
      <c r="V6" s="13">
        <f>[4]带兵数!H5</f>
        <v>1470.8776749654153</v>
      </c>
      <c r="X6" s="13">
        <v>2</v>
      </c>
      <c r="Y6" s="36">
        <f>求节点(节奏总纲!P$4:P$113,R$5:R$114,$X6)*6</f>
        <v>16079.398530861479</v>
      </c>
      <c r="Z6" s="36">
        <f>求节点(节奏总纲!Q$4:Q$113,S$5:S$114,$X6)*6</f>
        <v>16950.941232978796</v>
      </c>
      <c r="AA6" s="36">
        <f>求节点(节奏总纲!R$4:R$113,T$5:T$114,$X6)*6</f>
        <v>18120.882103313346</v>
      </c>
      <c r="AB6" s="36">
        <f>求节点(节奏总纲!S$4:S$113,U$5:U$114,$X6)*6</f>
        <v>19868.799903065272</v>
      </c>
      <c r="AC6" s="36">
        <f>求节点(节奏总纲!T$4:T$113,V$5:V$114,$X6)*6</f>
        <v>23092.007442867503</v>
      </c>
      <c r="AG6" s="13">
        <v>2</v>
      </c>
      <c r="AH6" s="13">
        <v>1</v>
      </c>
      <c r="AI6" s="13">
        <f>[4]实力验证!$Z8</f>
        <v>1.2806158094521602</v>
      </c>
      <c r="AJ6" s="13">
        <f>[4]实力验证!$AE8</f>
        <v>1.823852468374122</v>
      </c>
      <c r="AK6" s="13">
        <f>[4]实力验证!$AJ8</f>
        <v>3.0804917716950859</v>
      </c>
      <c r="AL6" s="13">
        <f>[4]实力验证!$AO8</f>
        <v>8.2764954708381762</v>
      </c>
      <c r="AM6" s="13">
        <f t="shared" ref="AM6:AM69" si="0">AH6*H6*$M6*AH$2+AI6*I6*$M6*AI$2+AJ6*J6*$M6*AJ$2+AK6*K6*$M6*AK$2+AL6*L6*$M6*AL$2</f>
        <v>239.21409262817892</v>
      </c>
      <c r="AR6" s="15">
        <v>2</v>
      </c>
      <c r="AS6" s="15">
        <f>[4]攻城值!AC6</f>
        <v>7</v>
      </c>
      <c r="AT6" s="15">
        <f>[4]攻城值!AD6</f>
        <v>7.0122764400164961</v>
      </c>
      <c r="AU6" s="15">
        <f>[4]攻城值!AE6</f>
        <v>6.9703072222747267</v>
      </c>
      <c r="AV6" s="15">
        <f>[4]攻城值!AF6</f>
        <v>7.1991578490476478</v>
      </c>
      <c r="AW6" s="15">
        <f>[4]攻城值!AG6</f>
        <v>7.1871017831701636</v>
      </c>
      <c r="AY6" s="15">
        <v>2</v>
      </c>
      <c r="AZ6" s="15">
        <f>[4]攻城值!AJ6</f>
        <v>405.20119731647145</v>
      </c>
      <c r="BA6" s="15">
        <f>[4]攻城值!AK6</f>
        <v>405.42859460602295</v>
      </c>
      <c r="BB6" s="15">
        <f>[4]攻城值!AL6</f>
        <v>405.69683659762779</v>
      </c>
      <c r="BC6" s="15">
        <f>[4]攻城值!AM6</f>
        <v>406.02786273573179</v>
      </c>
      <c r="BD6" s="15">
        <f>[4]攻城值!AN6</f>
        <v>406.38093382826207</v>
      </c>
      <c r="BF6" s="15">
        <v>2</v>
      </c>
      <c r="BG6" s="15">
        <f>[4]攻城值!AQ6</f>
        <v>1.6981998222158685E-2</v>
      </c>
      <c r="BH6" s="15">
        <f>[4]攻城值!AR6</f>
        <v>0.98301800177784127</v>
      </c>
      <c r="BL6" s="15"/>
      <c r="BM6" s="21"/>
      <c r="BN6" s="21"/>
      <c r="BO6" s="21"/>
      <c r="BP6" s="21"/>
      <c r="BQ6" s="21"/>
    </row>
    <row r="7" spans="2:69" x14ac:dyDescent="0.15">
      <c r="B7" s="13">
        <v>3</v>
      </c>
      <c r="C7" s="13">
        <f>[1]服务器生态!W24</f>
        <v>2646.8869565217392</v>
      </c>
      <c r="D7" s="13">
        <f>[1]服务器生态!X24</f>
        <v>450.24371014492726</v>
      </c>
      <c r="E7" s="13">
        <f>[1]服务器生态!Y24</f>
        <v>92.842666666666659</v>
      </c>
      <c r="F7" s="13">
        <f>[1]服务器生态!Z24</f>
        <v>8.533333333333335</v>
      </c>
      <c r="G7" s="13">
        <f>[1]服务器生态!AA24</f>
        <v>1.4933333333333334</v>
      </c>
      <c r="H7" s="13">
        <f>[1]服务器生态!AC24</f>
        <v>0.82715217391304352</v>
      </c>
      <c r="I7" s="13">
        <f>[1]服务器生态!AD24</f>
        <v>0.14070115942028977</v>
      </c>
      <c r="J7" s="13">
        <f>[1]服务器生态!AE24</f>
        <v>2.9013333333333332E-2</v>
      </c>
      <c r="K7" s="13">
        <f>[1]服务器生态!AF24</f>
        <v>2.666666666666667E-3</v>
      </c>
      <c r="L7" s="13">
        <f>[1]服务器生态!AG24</f>
        <v>4.6666666666666666E-4</v>
      </c>
      <c r="M7" s="13">
        <f>[3]基础信息!M6</f>
        <v>67.714285714285708</v>
      </c>
      <c r="Q7" s="13">
        <v>3</v>
      </c>
      <c r="R7" s="13">
        <f>[4]带兵数!D6</f>
        <v>1553.8747529174316</v>
      </c>
      <c r="S7" s="13">
        <f>[4]带兵数!E6</f>
        <v>1568.8848630060143</v>
      </c>
      <c r="T7" s="13">
        <f>[4]带兵数!F6</f>
        <v>1583.7527718926308</v>
      </c>
      <c r="U7" s="13">
        <f>[4]带兵数!G6</f>
        <v>1605.3982079286131</v>
      </c>
      <c r="V7" s="13">
        <f>[4]带兵数!H6</f>
        <v>1625.3672601748178</v>
      </c>
      <c r="X7" s="13">
        <v>3</v>
      </c>
      <c r="Y7" s="36">
        <f>求节点(节奏总纲!P$4:P$113,R$5:R$114,$X7)*6</f>
        <v>17873.038768239676</v>
      </c>
      <c r="Z7" s="36">
        <f>求节点(节奏总纲!Q$4:Q$113,S$5:S$114,$X7)*6</f>
        <v>18783.022482719858</v>
      </c>
      <c r="AA7" s="36">
        <f>求节点(节奏总纲!R$4:R$113,T$5:T$114,$X7)*6</f>
        <v>20012.551992595079</v>
      </c>
      <c r="AB7" s="36">
        <f>求节点(节奏总纲!S$4:S$113,U$5:U$114,$X7)*6</f>
        <v>21836.950389739959</v>
      </c>
      <c r="AC7" s="36">
        <f>求节点(节奏总纲!T$4:T$113,V$5:V$114,$X7)*6</f>
        <v>25154.003675283078</v>
      </c>
      <c r="AG7" s="13">
        <v>3</v>
      </c>
      <c r="AH7" s="13">
        <v>1</v>
      </c>
      <c r="AI7" s="13">
        <f>[4]实力验证!$Z9</f>
        <v>1.2639095950478527</v>
      </c>
      <c r="AJ7" s="13">
        <f>[4]实力验证!$AE9</f>
        <v>1.7706652676438224</v>
      </c>
      <c r="AK7" s="13">
        <f>[4]实力验证!$AJ9</f>
        <v>3.0332525515302478</v>
      </c>
      <c r="AL7" s="13">
        <f>[4]实力验证!$AO9</f>
        <v>10.06885577852708</v>
      </c>
      <c r="AM7" s="13">
        <f t="shared" si="0"/>
        <v>264.20538617863696</v>
      </c>
      <c r="AR7" s="15">
        <v>3</v>
      </c>
      <c r="AS7" s="15">
        <f>[4]攻城值!AC7</f>
        <v>10.5</v>
      </c>
      <c r="AT7" s="15">
        <f>[4]攻城值!AD7</f>
        <v>10.518414660024742</v>
      </c>
      <c r="AU7" s="15">
        <f>[4]攻城值!AE7</f>
        <v>10.455460833412086</v>
      </c>
      <c r="AV7" s="15">
        <f>[4]攻城值!AF7</f>
        <v>10.798736773571473</v>
      </c>
      <c r="AW7" s="15">
        <f>[4]攻城值!AG7</f>
        <v>10.780652674755242</v>
      </c>
      <c r="AY7" s="15">
        <v>3</v>
      </c>
      <c r="AZ7" s="15">
        <f>[4]攻城值!AJ7</f>
        <v>410.40239463294284</v>
      </c>
      <c r="BA7" s="15">
        <f>[4]攻城值!AK7</f>
        <v>410.85718921204597</v>
      </c>
      <c r="BB7" s="15">
        <f>[4]攻城值!AL7</f>
        <v>411.39367319525553</v>
      </c>
      <c r="BC7" s="15">
        <f>[4]攻城值!AM7</f>
        <v>412.05572547146357</v>
      </c>
      <c r="BD7" s="15">
        <f>[4]攻城值!AN7</f>
        <v>412.76186765652415</v>
      </c>
      <c r="BF7" s="15">
        <v>3</v>
      </c>
      <c r="BG7" s="15">
        <f>[4]攻城值!AQ7</f>
        <v>2.4946401193931801E-2</v>
      </c>
      <c r="BH7" s="15">
        <f>[4]攻城值!AR7</f>
        <v>0.97505359880606823</v>
      </c>
      <c r="BL7" s="15"/>
      <c r="BM7" s="21"/>
      <c r="BN7" s="21"/>
      <c r="BO7" s="21"/>
      <c r="BP7" s="21"/>
      <c r="BQ7" s="21"/>
    </row>
    <row r="8" spans="2:69" x14ac:dyDescent="0.15">
      <c r="B8" s="13">
        <v>4</v>
      </c>
      <c r="C8" s="13">
        <f>[1]服务器生态!W25</f>
        <v>1897.7478260869568</v>
      </c>
      <c r="D8" s="13">
        <f>[1]服务器生态!X25</f>
        <v>419.40417391304322</v>
      </c>
      <c r="E8" s="13">
        <f>[1]服务器生态!Y25</f>
        <v>73.727999999999994</v>
      </c>
      <c r="F8" s="13">
        <f>[1]服务器生态!Z25</f>
        <v>7.6800000000000015</v>
      </c>
      <c r="G8" s="13">
        <f>[1]服务器生态!AA25</f>
        <v>1.4400000000000002</v>
      </c>
      <c r="H8" s="13">
        <f>[1]服务器生态!AC25</f>
        <v>0.79072826086956538</v>
      </c>
      <c r="I8" s="13">
        <f>[1]服务器生态!AD25</f>
        <v>0.17475173913043468</v>
      </c>
      <c r="J8" s="13">
        <f>[1]服务器生态!AE25</f>
        <v>3.0719999999999997E-2</v>
      </c>
      <c r="K8" s="13">
        <f>[1]服务器生态!AF25</f>
        <v>3.2000000000000006E-3</v>
      </c>
      <c r="L8" s="13">
        <f>[1]服务器生态!AG25</f>
        <v>6.0000000000000006E-4</v>
      </c>
      <c r="M8" s="13">
        <f>[3]基础信息!M7</f>
        <v>69.166666666666671</v>
      </c>
      <c r="Q8" s="13">
        <v>4</v>
      </c>
      <c r="R8" s="13">
        <f>[4]带兵数!D7</f>
        <v>1670.3608952873747</v>
      </c>
      <c r="S8" s="13">
        <f>[4]带兵数!E7</f>
        <v>1688.1131913936119</v>
      </c>
      <c r="T8" s="13">
        <f>[4]带兵数!F7</f>
        <v>1705.3730782166685</v>
      </c>
      <c r="U8" s="13">
        <f>[4]带兵数!G7</f>
        <v>1731.6442908689291</v>
      </c>
      <c r="V8" s="13">
        <f>[4]带兵数!H7</f>
        <v>1756.5440388880138</v>
      </c>
      <c r="X8" s="13">
        <v>4</v>
      </c>
      <c r="Y8" s="36">
        <f>求节点(节奏总纲!P$4:P$113,R$5:R$114,$X8)*6</f>
        <v>19197.73679813544</v>
      </c>
      <c r="Z8" s="36">
        <f>求节点(节奏总纲!Q$4:Q$113,S$5:S$114,$X8)*6</f>
        <v>20144.834035524498</v>
      </c>
      <c r="AA8" s="36">
        <f>求节点(节奏总纲!R$4:R$113,T$5:T$114,$X8)*6</f>
        <v>21406.36685861733</v>
      </c>
      <c r="AB8" s="36">
        <f>求节点(节奏总纲!S$4:S$113,U$5:U$114,$X8)*6</f>
        <v>23266.048952969642</v>
      </c>
      <c r="AC8" s="36">
        <f>求节点(节奏总纲!T$4:T$113,V$5:V$114,$X8)*6</f>
        <v>26664.388850628606</v>
      </c>
      <c r="AG8" s="13">
        <v>4</v>
      </c>
      <c r="AH8" s="13">
        <v>1</v>
      </c>
      <c r="AI8" s="13">
        <f>[4]实力验证!$Z10</f>
        <v>1.2436013113677629</v>
      </c>
      <c r="AJ8" s="13">
        <f>[4]实力验证!$AE10</f>
        <v>1.7504756677271605</v>
      </c>
      <c r="AK8" s="13">
        <f>[4]实力验证!$AJ10</f>
        <v>3.5115405614745399</v>
      </c>
      <c r="AL8" s="13">
        <f>[4]实力验证!$AO10</f>
        <v>10.516878433735798</v>
      </c>
      <c r="AM8" s="13">
        <f t="shared" si="0"/>
        <v>290.79531647500301</v>
      </c>
      <c r="AR8" s="15">
        <v>4</v>
      </c>
      <c r="AS8" s="15">
        <f>[4]攻城值!AC8</f>
        <v>14</v>
      </c>
      <c r="AT8" s="15">
        <f>[4]攻城值!AD8</f>
        <v>14.024552880032992</v>
      </c>
      <c r="AU8" s="15">
        <f>[4]攻城值!AE8</f>
        <v>13.94061444454945</v>
      </c>
      <c r="AV8" s="15">
        <f>[4]攻城值!AF8</f>
        <v>14.398315698095299</v>
      </c>
      <c r="AW8" s="15">
        <f>[4]攻城值!AG8</f>
        <v>14.374203566340324</v>
      </c>
      <c r="AY8" s="15">
        <v>4</v>
      </c>
      <c r="AZ8" s="15">
        <f>[4]攻城值!AJ8</f>
        <v>415.60359194941429</v>
      </c>
      <c r="BA8" s="15">
        <f>[4]攻城值!AK8</f>
        <v>416.28578381806892</v>
      </c>
      <c r="BB8" s="15">
        <f>[4]攻城值!AL8</f>
        <v>417.09050979288332</v>
      </c>
      <c r="BC8" s="15">
        <f>[4]攻城值!AM8</f>
        <v>418.08358820719536</v>
      </c>
      <c r="BD8" s="15">
        <f>[4]攻城值!AN8</f>
        <v>419.14280148478622</v>
      </c>
      <c r="BF8" s="15">
        <v>4</v>
      </c>
      <c r="BG8" s="15">
        <f>[4]攻城值!AQ8</f>
        <v>3.258818190153423E-2</v>
      </c>
      <c r="BH8" s="15">
        <f>[4]攻城值!AR8</f>
        <v>0.96741181809846577</v>
      </c>
      <c r="BL8" s="15"/>
      <c r="BM8" s="21"/>
      <c r="BN8" s="21"/>
      <c r="BO8" s="21"/>
      <c r="BP8" s="21"/>
      <c r="BQ8" s="21"/>
    </row>
    <row r="9" spans="2:69" x14ac:dyDescent="0.15">
      <c r="B9" s="13">
        <v>5</v>
      </c>
      <c r="C9" s="13">
        <f>[1]服务器生态!W26</f>
        <v>1640.6119565217396</v>
      </c>
      <c r="D9" s="13">
        <f>[1]服务器生态!X26</f>
        <v>454.14504347826056</v>
      </c>
      <c r="E9" s="13">
        <f>[1]服务器生态!Y26</f>
        <v>70.528000000000006</v>
      </c>
      <c r="F9" s="13">
        <f>[1]服务器生态!Z26</f>
        <v>8.120000000000001</v>
      </c>
      <c r="G9" s="13">
        <f>[1]服务器生态!AA26</f>
        <v>1.595</v>
      </c>
      <c r="H9" s="13">
        <f>[1]服务器生态!AC26</f>
        <v>0.75430434782608713</v>
      </c>
      <c r="I9" s="13">
        <f>[1]服务器生态!AD26</f>
        <v>0.20880231884057956</v>
      </c>
      <c r="J9" s="13">
        <f>[1]服务器生态!AE26</f>
        <v>3.2426666666666666E-2</v>
      </c>
      <c r="K9" s="13">
        <f>[1]服务器生态!AF26</f>
        <v>3.7333333333333342E-3</v>
      </c>
      <c r="L9" s="13">
        <f>[1]服务器生态!AG26</f>
        <v>7.3333333333333334E-4</v>
      </c>
      <c r="M9" s="13">
        <f>[3]基础信息!M8</f>
        <v>70.444444444444443</v>
      </c>
      <c r="Q9" s="13">
        <v>5</v>
      </c>
      <c r="R9" s="13">
        <f>[4]带兵数!D8</f>
        <v>1773.6903721970216</v>
      </c>
      <c r="S9" s="13">
        <f>[4]带兵数!E8</f>
        <v>1794.087292315779</v>
      </c>
      <c r="T9" s="13">
        <f>[4]带兵数!F8</f>
        <v>1811.4994928361634</v>
      </c>
      <c r="U9" s="13">
        <f>[4]带兵数!G8</f>
        <v>1840.3283314489927</v>
      </c>
      <c r="V9" s="13">
        <f>[4]带兵数!H8</f>
        <v>1866.5134272468667</v>
      </c>
      <c r="X9" s="13">
        <v>5</v>
      </c>
      <c r="Y9" s="36">
        <f>求节点(节奏总纲!P$4:P$113,R$5:R$114,$X9)*6</f>
        <v>20265.817498908455</v>
      </c>
      <c r="Z9" s="36">
        <f>求节点(节奏总纲!Q$4:Q$113,S$5:S$114,$X9)*6</f>
        <v>21228.175557622908</v>
      </c>
      <c r="AA9" s="36">
        <f>求节点(节奏总纲!R$4:R$113,T$5:T$114,$X9)*6</f>
        <v>22510.927155605219</v>
      </c>
      <c r="AB9" s="36">
        <f>求节点(节奏总纲!S$4:S$113,U$5:U$114,$X9)*6</f>
        <v>24398.71111740452</v>
      </c>
      <c r="AC9" s="36">
        <f>求节点(节奏总纲!T$4:T$113,V$5:V$114,$X9)*6</f>
        <v>27832.968393763629</v>
      </c>
      <c r="AG9" s="13">
        <v>5</v>
      </c>
      <c r="AH9" s="13">
        <v>1</v>
      </c>
      <c r="AI9" s="13">
        <f>[4]实力验证!$Z11</f>
        <v>1.2478270917001455</v>
      </c>
      <c r="AJ9" s="13">
        <f>[4]实力验证!$AE11</f>
        <v>1.8876674697315226</v>
      </c>
      <c r="AK9" s="13">
        <f>[4]实力验证!$AJ11</f>
        <v>4.0502358074208278</v>
      </c>
      <c r="AL9" s="13">
        <f>[4]实力验证!$AO11</f>
        <v>10.577887526879032</v>
      </c>
      <c r="AM9" s="13">
        <f t="shared" si="0"/>
        <v>326.24636471605908</v>
      </c>
      <c r="AR9" s="15">
        <v>5</v>
      </c>
      <c r="AS9" s="15">
        <f>[4]攻城值!AC9</f>
        <v>17.5</v>
      </c>
      <c r="AT9" s="15">
        <f>[4]攻城值!AD9</f>
        <v>17.530691100041238</v>
      </c>
      <c r="AU9" s="15">
        <f>[4]攻城值!AE9</f>
        <v>17.425768055686813</v>
      </c>
      <c r="AV9" s="15">
        <f>[4]攻城值!AF9</f>
        <v>17.997894622619121</v>
      </c>
      <c r="AW9" s="15">
        <f>[4]攻城值!AG9</f>
        <v>17.967754457925402</v>
      </c>
      <c r="AY9" s="15">
        <v>5</v>
      </c>
      <c r="AZ9" s="15">
        <f>[4]攻城值!AJ9</f>
        <v>420.80478926588569</v>
      </c>
      <c r="BA9" s="15">
        <f>[4]攻城值!AK9</f>
        <v>421.71437842409188</v>
      </c>
      <c r="BB9" s="15">
        <f>[4]攻城值!AL9</f>
        <v>422.78734639051112</v>
      </c>
      <c r="BC9" s="15">
        <f>[4]攻城值!AM9</f>
        <v>424.11145094292715</v>
      </c>
      <c r="BD9" s="15">
        <f>[4]攻城值!AN9</f>
        <v>425.52373531304835</v>
      </c>
      <c r="BF9" s="15">
        <v>5</v>
      </c>
      <c r="BG9" s="15">
        <f>[4]攻城值!AQ9</f>
        <v>3.992655437169796E-2</v>
      </c>
      <c r="BH9" s="15">
        <f>[4]攻城值!AR9</f>
        <v>0.96007344562830199</v>
      </c>
      <c r="BL9" s="15"/>
      <c r="BM9" s="21"/>
      <c r="BN9" s="21"/>
      <c r="BO9" s="21"/>
      <c r="BP9" s="21"/>
      <c r="BQ9" s="21"/>
    </row>
    <row r="10" spans="2:69" x14ac:dyDescent="0.15">
      <c r="B10" s="13">
        <v>6</v>
      </c>
      <c r="C10" s="13">
        <f>[1]服务器生态!W27</f>
        <v>1399.8668478260872</v>
      </c>
      <c r="D10" s="13">
        <f>[1]服务器生态!X27</f>
        <v>473.56315217391273</v>
      </c>
      <c r="E10" s="13">
        <f>[1]服务器生态!Y27</f>
        <v>66.56</v>
      </c>
      <c r="F10" s="13">
        <f>[1]服务器生态!Z27</f>
        <v>8.3200000000000021</v>
      </c>
      <c r="G10" s="13">
        <f>[1]服务器生态!AA27</f>
        <v>1.6900000000000002</v>
      </c>
      <c r="H10" s="13">
        <f>[1]服务器生态!AC27</f>
        <v>0.71788043478260888</v>
      </c>
      <c r="I10" s="13">
        <f>[1]服务器生态!AD27</f>
        <v>0.24285289855072448</v>
      </c>
      <c r="J10" s="13">
        <f>[1]服务器生态!AE27</f>
        <v>3.4133333333333335E-2</v>
      </c>
      <c r="K10" s="13">
        <f>[1]服务器生态!AF27</f>
        <v>4.2666666666666677E-3</v>
      </c>
      <c r="L10" s="13">
        <f>[1]服务器生态!AG27</f>
        <v>8.6666666666666674E-4</v>
      </c>
      <c r="M10" s="13">
        <f>[3]基础信息!M9</f>
        <v>71.555555555555557</v>
      </c>
      <c r="Q10" s="13">
        <v>6</v>
      </c>
      <c r="R10" s="13">
        <f>[4]带兵数!D9</f>
        <v>1867.310354464177</v>
      </c>
      <c r="S10" s="13">
        <f>[4]带兵数!E9</f>
        <v>1890.539935329901</v>
      </c>
      <c r="T10" s="13">
        <f>[4]带兵数!F9</f>
        <v>1910.1858368510848</v>
      </c>
      <c r="U10" s="13">
        <f>[4]带兵数!G9</f>
        <v>1941.7610659195982</v>
      </c>
      <c r="V10" s="13">
        <f>[4]带兵数!H9</f>
        <v>1970.860537727905</v>
      </c>
      <c r="X10" s="13">
        <v>6</v>
      </c>
      <c r="Y10" s="36">
        <f>求节点(节奏总纲!P$4:P$113,R$5:R$114,$X10)*6</f>
        <v>21154.309686651173</v>
      </c>
      <c r="Z10" s="36">
        <f>求节点(节奏总纲!Q$4:Q$113,S$5:S$114,$X10)*6</f>
        <v>22132.35874198921</v>
      </c>
      <c r="AA10" s="36">
        <f>求节点(节奏总纲!R$4:R$113,T$5:T$114,$X10)*6</f>
        <v>23429.000340179551</v>
      </c>
      <c r="AB10" s="36">
        <f>求节点(节奏总纲!S$4:S$113,U$5:U$114,$X10)*6</f>
        <v>25344.72022319556</v>
      </c>
      <c r="AC10" s="36">
        <f>求节点(节奏总纲!T$4:T$113,V$5:V$114,$X10)*6</f>
        <v>28801.722144872729</v>
      </c>
      <c r="AG10" s="13">
        <v>6</v>
      </c>
      <c r="AH10" s="13">
        <v>1</v>
      </c>
      <c r="AI10" s="13">
        <f>[4]实力验证!$Z12</f>
        <v>1.2966506602192847</v>
      </c>
      <c r="AJ10" s="13">
        <f>[4]实力验证!$AE12</f>
        <v>2.0929195466221104</v>
      </c>
      <c r="AK10" s="13">
        <f>[4]实力验证!$AJ12</f>
        <v>4.2451906749124175</v>
      </c>
      <c r="AL10" s="13">
        <f>[4]实力验证!$AO12</f>
        <v>10.50600805638415</v>
      </c>
      <c r="AM10" s="13">
        <f t="shared" si="0"/>
        <v>368.89631448980793</v>
      </c>
      <c r="AR10" s="15">
        <v>6</v>
      </c>
      <c r="AS10" s="15">
        <f>[4]攻城值!AC10</f>
        <v>21</v>
      </c>
      <c r="AT10" s="15">
        <f>[4]攻城值!AD10</f>
        <v>21.036829320049485</v>
      </c>
      <c r="AU10" s="15">
        <f>[4]攻城值!AE10</f>
        <v>20.910921666824173</v>
      </c>
      <c r="AV10" s="15">
        <f>[4]攻城值!AF10</f>
        <v>21.597473547142947</v>
      </c>
      <c r="AW10" s="15">
        <f>[4]攻城值!AG10</f>
        <v>21.561305349510484</v>
      </c>
      <c r="AY10" s="15">
        <v>6</v>
      </c>
      <c r="AZ10" s="15">
        <f>[4]攻城值!AJ10</f>
        <v>426.00598658235714</v>
      </c>
      <c r="BA10" s="15">
        <f>[4]攻城值!AK10</f>
        <v>427.14297303011483</v>
      </c>
      <c r="BB10" s="15">
        <f>[4]攻城值!AL10</f>
        <v>428.48418298813885</v>
      </c>
      <c r="BC10" s="15">
        <f>[4]攻城值!AM10</f>
        <v>430.13931367865899</v>
      </c>
      <c r="BD10" s="15">
        <f>[4]攻城值!AN10</f>
        <v>431.90466914131042</v>
      </c>
      <c r="BF10" s="15">
        <v>6</v>
      </c>
      <c r="BG10" s="15">
        <f>[4]攻城值!AQ10</f>
        <v>4.6979236588212729E-2</v>
      </c>
      <c r="BH10" s="15">
        <f>[4]攻城值!AR10</f>
        <v>0.95302076341178732</v>
      </c>
      <c r="BL10" s="15"/>
      <c r="BM10" s="21"/>
      <c r="BN10" s="21"/>
      <c r="BO10" s="21"/>
      <c r="BP10" s="21"/>
      <c r="BQ10" s="21"/>
    </row>
    <row r="11" spans="2:69" x14ac:dyDescent="0.15">
      <c r="B11" s="13">
        <v>7</v>
      </c>
      <c r="C11" s="13">
        <f>[1]服务器生态!W28</f>
        <v>1175.5125000000003</v>
      </c>
      <c r="D11" s="13">
        <f>[1]服务器生态!X28</f>
        <v>477.65849999999961</v>
      </c>
      <c r="E11" s="13">
        <f>[1]服务器生态!Y28</f>
        <v>61.823999999999984</v>
      </c>
      <c r="F11" s="13">
        <f>[1]服务器生态!Z28</f>
        <v>8.2799999999999994</v>
      </c>
      <c r="G11" s="13">
        <f>[1]服务器生态!AA28</f>
        <v>1.7249999999999999</v>
      </c>
      <c r="H11" s="13">
        <f>[1]服务器生态!AC28</f>
        <v>0.68145652173913063</v>
      </c>
      <c r="I11" s="13">
        <f>[1]服务器生态!AD28</f>
        <v>0.27690347826086936</v>
      </c>
      <c r="J11" s="13">
        <f>[1]服务器生态!AE28</f>
        <v>3.5839999999999997E-2</v>
      </c>
      <c r="K11" s="13">
        <f>[1]服务器生态!AF28</f>
        <v>4.8000000000000004E-3</v>
      </c>
      <c r="L11" s="13">
        <f>[1]服务器生态!AG28</f>
        <v>1E-3</v>
      </c>
      <c r="M11" s="13">
        <f>[3]基础信息!M10</f>
        <v>72.545454545454547</v>
      </c>
      <c r="Q11" s="13">
        <v>7</v>
      </c>
      <c r="R11" s="13">
        <f>[4]带兵数!D10</f>
        <v>1956.5942072734199</v>
      </c>
      <c r="S11" s="13">
        <f>[4]带兵数!E10</f>
        <v>1980.6983194779477</v>
      </c>
      <c r="T11" s="13">
        <f>[4]带兵数!F10</f>
        <v>2002.1929321532725</v>
      </c>
      <c r="U11" s="13">
        <f>[4]带兵数!G10</f>
        <v>2039.3615978364692</v>
      </c>
      <c r="V11" s="13">
        <f>[4]带兵数!H10</f>
        <v>2070.0202818206913</v>
      </c>
      <c r="X11" s="13">
        <v>7</v>
      </c>
      <c r="Y11" s="36">
        <f>求节点(节奏总纲!P$4:P$113,R$5:R$114,$X11)*6</f>
        <v>21916.459403299952</v>
      </c>
      <c r="Z11" s="36">
        <f>求节点(节奏总纲!Q$4:Q$113,S$5:S$114,$X11)*6</f>
        <v>22904.609885612943</v>
      </c>
      <c r="AA11" s="36">
        <f>求节点(节奏总纲!R$4:R$113,T$5:T$114,$X11)*6</f>
        <v>24214.331651621145</v>
      </c>
      <c r="AB11" s="36">
        <f>求节点(节奏总纲!S$4:S$113,U$5:U$114,$X11)*6</f>
        <v>26157.644108558277</v>
      </c>
      <c r="AC11" s="36">
        <f>求节点(节奏总纲!T$4:T$113,V$5:V$114,$X11)*6</f>
        <v>29639.248602221767</v>
      </c>
      <c r="AG11" s="13">
        <v>7</v>
      </c>
      <c r="AH11" s="13">
        <v>1</v>
      </c>
      <c r="AI11" s="13">
        <f>[4]实力验证!$Z13</f>
        <v>1.3505823236844232</v>
      </c>
      <c r="AJ11" s="13">
        <f>[4]实力验证!$AE13</f>
        <v>2.2205121172161877</v>
      </c>
      <c r="AK11" s="13">
        <f>[4]实力验证!$AJ13</f>
        <v>4.3222199871275553</v>
      </c>
      <c r="AL11" s="13">
        <f>[4]实力验证!$AO13</f>
        <v>10.276185186609903</v>
      </c>
      <c r="AM11" s="13">
        <f t="shared" si="0"/>
        <v>410.58930333921643</v>
      </c>
      <c r="AR11" s="15">
        <v>7</v>
      </c>
      <c r="AS11" s="15">
        <f>[4]攻城值!AC11</f>
        <v>24.5</v>
      </c>
      <c r="AT11" s="15">
        <f>[4]攻城值!AD11</f>
        <v>24.542967540057735</v>
      </c>
      <c r="AU11" s="15">
        <f>[4]攻城值!AE11</f>
        <v>24.396075277961536</v>
      </c>
      <c r="AV11" s="15">
        <f>[4]攻城值!AF11</f>
        <v>25.197052471666773</v>
      </c>
      <c r="AW11" s="15">
        <f>[4]攻城值!AG11</f>
        <v>25.154856241095562</v>
      </c>
      <c r="AY11" s="15">
        <v>7</v>
      </c>
      <c r="AZ11" s="15">
        <f>[4]攻城值!AJ11</f>
        <v>431.20718389882859</v>
      </c>
      <c r="BA11" s="15">
        <f>[4]攻城值!AK11</f>
        <v>432.57156763613784</v>
      </c>
      <c r="BB11" s="15">
        <f>[4]攻城值!AL11</f>
        <v>434.18101958576665</v>
      </c>
      <c r="BC11" s="15">
        <f>[4]攻城值!AM11</f>
        <v>436.16717641439078</v>
      </c>
      <c r="BD11" s="15">
        <f>[4]攻城值!AN11</f>
        <v>438.28560296957249</v>
      </c>
      <c r="BF11" s="15">
        <v>7</v>
      </c>
      <c r="BG11" s="15">
        <f>[4]攻城值!AQ11</f>
        <v>5.3762593317903978E-2</v>
      </c>
      <c r="BH11" s="15">
        <f>[4]攻城值!AR11</f>
        <v>0.94623740668209599</v>
      </c>
      <c r="BL11" s="15"/>
      <c r="BM11" s="21"/>
      <c r="BN11" s="21"/>
      <c r="BO11" s="21"/>
      <c r="BP11" s="21"/>
      <c r="BQ11" s="21"/>
    </row>
    <row r="12" spans="2:69" x14ac:dyDescent="0.15">
      <c r="B12" s="13">
        <v>8</v>
      </c>
      <c r="C12" s="13">
        <f>[1]服务器生态!W29</f>
        <v>1005.1159713000645</v>
      </c>
      <c r="D12" s="13">
        <f>[1]服务器生态!X29</f>
        <v>432.12471441422116</v>
      </c>
      <c r="E12" s="13">
        <f>[1]服务器生态!Y29</f>
        <v>53.913600000000002</v>
      </c>
      <c r="F12" s="13">
        <f>[1]服务器生态!Z29</f>
        <v>7.3028571428571434</v>
      </c>
      <c r="G12" s="13">
        <f>[1]服务器生态!AA29</f>
        <v>1.5428571428571429</v>
      </c>
      <c r="H12" s="13">
        <f>[1]服务器生态!AC29</f>
        <v>0.67007731420004302</v>
      </c>
      <c r="I12" s="13">
        <f>[1]服务器生态!AD29</f>
        <v>0.28808314294281412</v>
      </c>
      <c r="J12" s="13">
        <f>[1]服务器生态!AE29</f>
        <v>3.5942399999999999E-2</v>
      </c>
      <c r="K12" s="13">
        <f>[1]服务器生态!AF29</f>
        <v>4.8685714285714287E-3</v>
      </c>
      <c r="L12" s="13">
        <f>[1]服务器生态!AG29</f>
        <v>1.0285714285714286E-3</v>
      </c>
      <c r="M12" s="13">
        <f>[3]基础信息!M11</f>
        <v>73.454545454545453</v>
      </c>
      <c r="Q12" s="13">
        <v>8</v>
      </c>
      <c r="R12" s="13">
        <f>[4]带兵数!D11</f>
        <v>2042.8089350706482</v>
      </c>
      <c r="S12" s="13">
        <f>[4]带兵数!E11</f>
        <v>2068.6957374632739</v>
      </c>
      <c r="T12" s="13">
        <f>[4]带兵数!F11</f>
        <v>2090.2569960802962</v>
      </c>
      <c r="U12" s="13">
        <f>[4]带兵数!G11</f>
        <v>2131.4568510209706</v>
      </c>
      <c r="V12" s="13">
        <f>[4]带兵数!H11</f>
        <v>2164.7938455804324</v>
      </c>
      <c r="X12" s="13">
        <v>8</v>
      </c>
      <c r="Y12" s="36">
        <f>求节点(节奏总纲!P$4:P$113,R$5:R$114,$X12)*6</f>
        <v>22583.412428750897</v>
      </c>
      <c r="Z12" s="36">
        <f>求节点(节奏总纲!Q$4:Q$113,S$5:S$114,$X12)*6</f>
        <v>23582.128172336197</v>
      </c>
      <c r="AA12" s="36">
        <f>求节点(节奏总纲!R$4:R$113,T$5:T$114,$X12)*6</f>
        <v>24899.3767271018</v>
      </c>
      <c r="AB12" s="36">
        <f>求节点(节奏总纲!S$4:S$113,U$5:U$114,$X12)*6</f>
        <v>26857.611705183728</v>
      </c>
      <c r="AC12" s="36">
        <f>求节点(节奏总纲!T$4:T$113,V$5:V$114,$X12)*6</f>
        <v>30376.188592143262</v>
      </c>
      <c r="AG12" s="13">
        <v>8</v>
      </c>
      <c r="AH12" s="13">
        <v>1</v>
      </c>
      <c r="AI12" s="13">
        <f>[4]实力验证!$Z14</f>
        <v>1.372333076305035</v>
      </c>
      <c r="AJ12" s="13">
        <f>[4]实力验证!$AE14</f>
        <v>2.2065418671985615</v>
      </c>
      <c r="AK12" s="13">
        <f>[4]实力验证!$AJ14</f>
        <v>4.257209816404476</v>
      </c>
      <c r="AL12" s="13">
        <f>[4]实力验证!$AO14</f>
        <v>9.8575583721065456</v>
      </c>
      <c r="AM12" s="13">
        <f t="shared" si="0"/>
        <v>422.88493078155733</v>
      </c>
      <c r="AR12" s="15">
        <v>8</v>
      </c>
      <c r="AS12" s="15">
        <f>[4]攻城值!AC12</f>
        <v>28</v>
      </c>
      <c r="AT12" s="15">
        <f>[4]攻城值!AD12</f>
        <v>28.049105760065984</v>
      </c>
      <c r="AU12" s="15">
        <f>[4]攻城值!AE12</f>
        <v>27.8812288890989</v>
      </c>
      <c r="AV12" s="15">
        <f>[4]攻城值!AF12</f>
        <v>28.796631396190598</v>
      </c>
      <c r="AW12" s="15">
        <f>[4]攻城值!AG12</f>
        <v>28.74840713268064</v>
      </c>
      <c r="AY12" s="15">
        <v>8</v>
      </c>
      <c r="AZ12" s="15">
        <f>[4]攻城值!AJ12</f>
        <v>436.40838121529998</v>
      </c>
      <c r="BA12" s="15">
        <f>[4]攻城值!AK12</f>
        <v>438.0001622421608</v>
      </c>
      <c r="BB12" s="15">
        <f>[4]攻城值!AL12</f>
        <v>439.87785618339444</v>
      </c>
      <c r="BC12" s="15">
        <f>[4]攻城值!AM12</f>
        <v>442.19503915012257</v>
      </c>
      <c r="BD12" s="15">
        <f>[4]攻城值!AN12</f>
        <v>444.66653679783457</v>
      </c>
      <c r="BF12" s="15">
        <v>8</v>
      </c>
      <c r="BG12" s="15">
        <f>[4]攻城值!AQ12</f>
        <v>6.0291762880608273E-2</v>
      </c>
      <c r="BH12" s="15">
        <f>[4]攻城值!AR12</f>
        <v>0.93970823711939178</v>
      </c>
      <c r="BL12" s="15"/>
      <c r="BM12" s="21"/>
      <c r="BN12" s="21"/>
      <c r="BO12" s="21"/>
      <c r="BP12" s="21"/>
      <c r="BQ12" s="21"/>
    </row>
    <row r="13" spans="2:69" x14ac:dyDescent="0.15">
      <c r="B13" s="13">
        <v>9</v>
      </c>
      <c r="C13" s="13">
        <f>[1]服务器生态!W30</f>
        <v>959.81724113453504</v>
      </c>
      <c r="D13" s="13">
        <f>[1]服务器生态!X30</f>
        <v>436.06866253893429</v>
      </c>
      <c r="E13" s="13">
        <f>[1]服务器生态!Y30</f>
        <v>52.52242285714285</v>
      </c>
      <c r="F13" s="13">
        <f>[1]服务器生态!Z30</f>
        <v>7.1941224489795923</v>
      </c>
      <c r="G13" s="13">
        <f>[1]服务器生态!AA30</f>
        <v>1.5404081632653062</v>
      </c>
      <c r="H13" s="13">
        <f>[1]服务器生态!AC30</f>
        <v>0.65869810666095541</v>
      </c>
      <c r="I13" s="13">
        <f>[1]服务器生态!AD30</f>
        <v>0.29926280762475882</v>
      </c>
      <c r="J13" s="13">
        <f>[1]服务器生态!AE30</f>
        <v>3.6044799999999995E-2</v>
      </c>
      <c r="K13" s="13">
        <f>[1]服务器生态!AF30</f>
        <v>4.9371428571428578E-3</v>
      </c>
      <c r="L13" s="13">
        <f>[1]服务器生态!AG30</f>
        <v>1.0571428571428572E-3</v>
      </c>
      <c r="M13" s="13">
        <f>[3]基础信息!M12</f>
        <v>74.303030303030297</v>
      </c>
      <c r="Q13" s="13">
        <v>9</v>
      </c>
      <c r="R13" s="13">
        <f>[4]带兵数!D12</f>
        <v>2131.7474405437429</v>
      </c>
      <c r="S13" s="13">
        <f>[4]带兵数!E12</f>
        <v>2161.6487760436739</v>
      </c>
      <c r="T13" s="13">
        <f>[4]带兵数!F12</f>
        <v>2184.4009959401383</v>
      </c>
      <c r="U13" s="13">
        <f>[4]带兵数!G12</f>
        <v>2229.6820642502544</v>
      </c>
      <c r="V13" s="13">
        <f>[4]带兵数!H12</f>
        <v>2267.0916745294362</v>
      </c>
      <c r="X13" s="13">
        <v>9</v>
      </c>
      <c r="Y13" s="36">
        <f>求节点(节奏总纲!P$4:P$113,R$5:R$114,$X13)*6</f>
        <v>23185.808420788228</v>
      </c>
      <c r="Z13" s="36">
        <f>求节点(节奏总纲!Q$4:Q$113,S$5:S$114,$X13)*6</f>
        <v>24180.76053981141</v>
      </c>
      <c r="AA13" s="36">
        <f>求节点(节奏总纲!R$4:R$113,T$5:T$114,$X13)*6</f>
        <v>25513.803081040383</v>
      </c>
      <c r="AB13" s="36">
        <f>求节点(节奏总纲!S$4:S$113,U$5:U$114,$X13)*6</f>
        <v>27465.203376837017</v>
      </c>
      <c r="AC13" s="36">
        <f>求节点(节奏总纲!T$4:T$113,V$5:V$114,$X13)*6</f>
        <v>31010.047952689514</v>
      </c>
      <c r="AG13" s="13">
        <v>9</v>
      </c>
      <c r="AH13" s="13">
        <v>1</v>
      </c>
      <c r="AI13" s="13">
        <f>[4]实力验证!$Z15</f>
        <v>1.3910064332472405</v>
      </c>
      <c r="AJ13" s="13">
        <f>[4]实力验证!$AE15</f>
        <v>2.1963078419292699</v>
      </c>
      <c r="AK13" s="13">
        <f>[4]实力验证!$AJ15</f>
        <v>4.1196328175868215</v>
      </c>
      <c r="AL13" s="13">
        <f>[4]实力验证!$AO15</f>
        <v>9.4261156588234005</v>
      </c>
      <c r="AM13" s="13">
        <f t="shared" si="0"/>
        <v>434.383916813334</v>
      </c>
      <c r="AR13" s="15">
        <v>9</v>
      </c>
      <c r="AS13" s="15">
        <f>[4]攻城值!AC13</f>
        <v>31.5</v>
      </c>
      <c r="AT13" s="15">
        <f>[4]攻城值!AD13</f>
        <v>31.555243980074231</v>
      </c>
      <c r="AU13" s="15">
        <f>[4]攻城值!AE13</f>
        <v>31.366382500236259</v>
      </c>
      <c r="AV13" s="15">
        <f>[4]攻城值!AF13</f>
        <v>32.396210320714424</v>
      </c>
      <c r="AW13" s="15">
        <f>[4]攻城值!AG13</f>
        <v>32.341958024265722</v>
      </c>
      <c r="AY13" s="15">
        <v>9</v>
      </c>
      <c r="AZ13" s="15">
        <f>[4]攻城值!AJ13</f>
        <v>441.60957853177143</v>
      </c>
      <c r="BA13" s="15">
        <f>[4]攻城值!AK13</f>
        <v>443.42875684818375</v>
      </c>
      <c r="BB13" s="15">
        <f>[4]攻城值!AL13</f>
        <v>445.57469278102224</v>
      </c>
      <c r="BC13" s="15">
        <f>[4]攻城值!AM13</f>
        <v>448.22290188585436</v>
      </c>
      <c r="BD13" s="15">
        <f>[4]攻城值!AN13</f>
        <v>451.04747062609664</v>
      </c>
      <c r="BF13" s="15">
        <v>9</v>
      </c>
      <c r="BG13" s="15">
        <f>[4]攻城值!AQ13</f>
        <v>6.6580769930204731E-2</v>
      </c>
      <c r="BH13" s="15">
        <f>[4]攻城值!AR13</f>
        <v>0.93341923006979532</v>
      </c>
      <c r="BL13" s="15"/>
      <c r="BM13" s="21"/>
      <c r="BN13" s="21"/>
      <c r="BO13" s="21"/>
      <c r="BP13" s="21"/>
      <c r="BQ13" s="21"/>
    </row>
    <row r="14" spans="2:69" x14ac:dyDescent="0.15">
      <c r="B14" s="13">
        <v>10</v>
      </c>
      <c r="C14" s="13">
        <f>[1]服务器生态!W31</f>
        <v>915.49387161521304</v>
      </c>
      <c r="D14" s="13">
        <f>[1]服务器生态!X31</f>
        <v>439.05435369090935</v>
      </c>
      <c r="E14" s="13">
        <f>[1]服务器生态!Y31</f>
        <v>51.122468571428563</v>
      </c>
      <c r="F14" s="13">
        <f>[1]服务器生态!Z31</f>
        <v>7.0795102040816325</v>
      </c>
      <c r="G14" s="13">
        <f>[1]服务器生态!AA31</f>
        <v>1.5355102040816326</v>
      </c>
      <c r="H14" s="13">
        <f>[1]服务器生态!AC31</f>
        <v>0.6473188991218678</v>
      </c>
      <c r="I14" s="13">
        <f>[1]服务器生态!AD31</f>
        <v>0.31044247230670358</v>
      </c>
      <c r="J14" s="13">
        <f>[1]服务器生态!AE31</f>
        <v>3.6147199999999997E-2</v>
      </c>
      <c r="K14" s="13">
        <f>[1]服务器生态!AF31</f>
        <v>5.0057142857142861E-3</v>
      </c>
      <c r="L14" s="13">
        <f>[1]服务器生态!AG31</f>
        <v>1.0857142857142858E-3</v>
      </c>
      <c r="M14" s="13">
        <f>[3]基础信息!M13</f>
        <v>75.060606060606062</v>
      </c>
      <c r="Q14" s="13">
        <v>10</v>
      </c>
      <c r="R14" s="13">
        <f>[4]带兵数!D13</f>
        <v>2219.6493250964013</v>
      </c>
      <c r="S14" s="13">
        <f>[4]带兵数!E13</f>
        <v>2250.7260419981094</v>
      </c>
      <c r="T14" s="13">
        <f>[4]带兵数!F13</f>
        <v>2277.5238510918989</v>
      </c>
      <c r="U14" s="13">
        <f>[4]带兵数!G13</f>
        <v>2325.7086873291846</v>
      </c>
      <c r="V14" s="13">
        <f>[4]带兵数!H13</f>
        <v>2366.3540448486156</v>
      </c>
      <c r="X14" s="13">
        <v>10</v>
      </c>
      <c r="Y14" s="36">
        <f>求节点(节奏总纲!P$4:P$113,R$5:R$114,$X14)*6</f>
        <v>23716.611174702153</v>
      </c>
      <c r="Z14" s="36">
        <f>求节点(节奏总纲!Q$4:Q$113,S$5:S$114,$X14)*6</f>
        <v>24722.790665449611</v>
      </c>
      <c r="AA14" s="36">
        <f>求节点(节奏总纲!R$4:R$113,T$5:T$114,$X14)*6</f>
        <v>26070.816386966246</v>
      </c>
      <c r="AB14" s="36">
        <f>求节点(节奏总纲!S$4:S$113,U$5:U$114,$X14)*6</f>
        <v>28025.804347055837</v>
      </c>
      <c r="AC14" s="36">
        <f>求节点(节奏总纲!T$4:T$113,V$5:V$114,$X14)*6</f>
        <v>31578.298665229406</v>
      </c>
      <c r="AG14" s="13">
        <v>10</v>
      </c>
      <c r="AH14" s="13">
        <v>1</v>
      </c>
      <c r="AI14" s="13">
        <f>[4]实力验证!$Z16</f>
        <v>1.4054526451346769</v>
      </c>
      <c r="AJ14" s="13">
        <f>[4]实力验证!$AE16</f>
        <v>2.1743490208149816</v>
      </c>
      <c r="AK14" s="13">
        <f>[4]实力验证!$AJ16</f>
        <v>3.9916182781339571</v>
      </c>
      <c r="AL14" s="13">
        <f>[4]实力验证!$AO16</f>
        <v>9.0533408273898495</v>
      </c>
      <c r="AM14" s="13">
        <f t="shared" si="0"/>
        <v>444.61813159865068</v>
      </c>
      <c r="AR14" s="15">
        <v>10</v>
      </c>
      <c r="AS14" s="15">
        <f>[4]攻城值!AC14</f>
        <v>35.875</v>
      </c>
      <c r="AT14" s="15">
        <f>[4]攻城值!AD14</f>
        <v>35.004155429061207</v>
      </c>
      <c r="AU14" s="15">
        <f>[4]攻城值!AE14</f>
        <v>34.851536111373619</v>
      </c>
      <c r="AV14" s="15">
        <f>[4]攻城值!AF14</f>
        <v>35.99578924523825</v>
      </c>
      <c r="AW14" s="15">
        <f>[4]攻城值!AG14</f>
        <v>35.935508915850804</v>
      </c>
      <c r="AY14" s="15">
        <v>10</v>
      </c>
      <c r="AZ14" s="15">
        <f>[4]攻城值!AJ14</f>
        <v>457.98104524444892</v>
      </c>
      <c r="BA14" s="15">
        <f>[4]攻城值!AK14</f>
        <v>448.85735145420676</v>
      </c>
      <c r="BB14" s="15">
        <f>[4]攻城值!AL14</f>
        <v>451.27152937864997</v>
      </c>
      <c r="BC14" s="15">
        <f>[4]攻城值!AM14</f>
        <v>454.25076462158614</v>
      </c>
      <c r="BD14" s="15">
        <f>[4]攻城值!AN14</f>
        <v>457.42840445435877</v>
      </c>
      <c r="BF14" s="15">
        <v>10</v>
      </c>
      <c r="BG14" s="15">
        <f>[4]攻城值!AQ14</f>
        <v>7.2642626015122669E-2</v>
      </c>
      <c r="BH14" s="15">
        <f>[4]攻城值!AR14</f>
        <v>0.92735737398487739</v>
      </c>
      <c r="BL14" s="15"/>
      <c r="BM14" s="21"/>
      <c r="BN14" s="21"/>
      <c r="BO14" s="21"/>
      <c r="BP14" s="21"/>
      <c r="BQ14" s="21"/>
    </row>
    <row r="15" spans="2:69" x14ac:dyDescent="0.15">
      <c r="B15" s="13">
        <v>11</v>
      </c>
      <c r="C15" s="13">
        <f>[1]服务器生态!W32</f>
        <v>872.14586274209864</v>
      </c>
      <c r="D15" s="13">
        <f>[1]服务器生态!X32</f>
        <v>441.08178787014623</v>
      </c>
      <c r="E15" s="13">
        <f>[1]服务器生态!Y32</f>
        <v>49.713737142857141</v>
      </c>
      <c r="F15" s="13">
        <f>[1]服务器生态!Z32</f>
        <v>6.9590204081632665</v>
      </c>
      <c r="G15" s="13">
        <f>[1]服务器生态!AA32</f>
        <v>1.5281632653061221</v>
      </c>
      <c r="H15" s="13">
        <f>[1]服务器生态!AC32</f>
        <v>0.6359396915827803</v>
      </c>
      <c r="I15" s="13">
        <f>[1]服务器生态!AD32</f>
        <v>0.32162213698864833</v>
      </c>
      <c r="J15" s="13">
        <f>[1]服务器生态!AE32</f>
        <v>3.62496E-2</v>
      </c>
      <c r="K15" s="13">
        <f>[1]服务器生态!AF32</f>
        <v>5.0742857142857152E-3</v>
      </c>
      <c r="L15" s="13">
        <f>[1]服务器生态!AG32</f>
        <v>1.1142857142857141E-3</v>
      </c>
      <c r="M15" s="13">
        <f>[3]基础信息!M14</f>
        <v>75.818181818181813</v>
      </c>
      <c r="Q15" s="13">
        <v>11</v>
      </c>
      <c r="R15" s="13">
        <f>[4]带兵数!D14</f>
        <v>2304.7729331634296</v>
      </c>
      <c r="S15" s="13">
        <f>[4]带兵数!E14</f>
        <v>2336.8098330256125</v>
      </c>
      <c r="T15" s="13">
        <f>[4]带兵数!F14</f>
        <v>2374.4330976574001</v>
      </c>
      <c r="U15" s="13">
        <f>[4]带兵数!G14</f>
        <v>2416.9974059992542</v>
      </c>
      <c r="V15" s="13">
        <f>[4]带兵数!H14</f>
        <v>2464.7253897167893</v>
      </c>
      <c r="X15" s="13">
        <v>11</v>
      </c>
      <c r="Y15" s="36">
        <f>求节点(节奏总纲!P$4:P$113,R$5:R$114,$X15)*6</f>
        <v>24203.819166539262</v>
      </c>
      <c r="Z15" s="36">
        <f>求节点(节奏总纲!Q$4:Q$113,S$5:S$114,$X15)*6</f>
        <v>25214.927959303735</v>
      </c>
      <c r="AA15" s="36">
        <f>求节点(节奏总纲!R$4:R$113,T$5:T$114,$X15)*6</f>
        <v>26567.632375250527</v>
      </c>
      <c r="AB15" s="36">
        <f>求节点(节奏总纲!S$4:S$113,U$5:U$114,$X15)*6</f>
        <v>28531.854122763929</v>
      </c>
      <c r="AC15" s="36">
        <f>求节点(节奏总纲!T$4:T$113,V$5:V$114,$X15)*6</f>
        <v>32097.931149404838</v>
      </c>
      <c r="AG15" s="13">
        <v>11</v>
      </c>
      <c r="AH15" s="13">
        <v>1</v>
      </c>
      <c r="AI15" s="13">
        <f>[4]实力验证!$Z17</f>
        <v>1.3865700940885588</v>
      </c>
      <c r="AJ15" s="13">
        <f>[4]实力验证!$AE17</f>
        <v>2.0877861257792185</v>
      </c>
      <c r="AK15" s="13">
        <f>[4]实力验证!$AJ17</f>
        <v>3.8094474106390108</v>
      </c>
      <c r="AL15" s="13">
        <f>[4]实力验证!$AO17</f>
        <v>8.5240900451923753</v>
      </c>
      <c r="AM15" s="13">
        <f t="shared" si="0"/>
        <v>446.29800644545861</v>
      </c>
      <c r="AR15" s="15">
        <v>11</v>
      </c>
      <c r="AS15" s="15">
        <f>[4]攻城值!AC15</f>
        <v>38.148536157277114</v>
      </c>
      <c r="AT15" s="15">
        <f>[4]攻城值!AD15</f>
        <v>37.106117406983174</v>
      </c>
      <c r="AU15" s="15">
        <f>[4]攻城值!AE15</f>
        <v>37.092784850199635</v>
      </c>
      <c r="AV15" s="15">
        <f>[4]攻城值!AF15</f>
        <v>38</v>
      </c>
      <c r="AW15" s="15">
        <f>[4]攻城值!AG15</f>
        <v>38</v>
      </c>
      <c r="AY15" s="15">
        <v>11</v>
      </c>
      <c r="AZ15" s="15">
        <f>[4]攻城值!AJ15</f>
        <v>464.78692996755456</v>
      </c>
      <c r="BA15" s="15">
        <f>[4]攻城值!AK15</f>
        <v>454.28594606022972</v>
      </c>
      <c r="BB15" s="15">
        <f>[4]攻城值!AL15</f>
        <v>456.96836597627777</v>
      </c>
      <c r="BC15" s="15">
        <f>[4]攻城值!AM15</f>
        <v>460.27862735731793</v>
      </c>
      <c r="BD15" s="15">
        <f>[4]攻城值!AN15</f>
        <v>463.80933828262084</v>
      </c>
      <c r="BF15" s="15">
        <v>11</v>
      </c>
      <c r="BG15" s="15">
        <f>[4]攻城值!AQ15</f>
        <v>7.5851751818608898E-2</v>
      </c>
      <c r="BH15" s="15">
        <f>[4]攻城值!AR15</f>
        <v>0.92414824818139107</v>
      </c>
      <c r="BL15" s="15"/>
      <c r="BM15" s="21"/>
      <c r="BN15" s="21"/>
      <c r="BO15" s="21"/>
      <c r="BP15" s="21"/>
      <c r="BQ15" s="21"/>
    </row>
    <row r="16" spans="2:69" x14ac:dyDescent="0.15">
      <c r="B16" s="13">
        <v>12</v>
      </c>
      <c r="C16" s="13">
        <f>[1]服务器生态!W33</f>
        <v>829.77321451519163</v>
      </c>
      <c r="D16" s="13">
        <f>[1]服务器生态!X33</f>
        <v>442.15096507664504</v>
      </c>
      <c r="E16" s="13">
        <f>[1]服务器生态!Y33</f>
        <v>48.296228571428571</v>
      </c>
      <c r="F16" s="13">
        <f>[1]服务器生态!Z33</f>
        <v>6.83265306122449</v>
      </c>
      <c r="G16" s="13">
        <f>[1]服务器生态!AA33</f>
        <v>1.5183673469387753</v>
      </c>
      <c r="H16" s="13">
        <f>[1]服务器生态!AC33</f>
        <v>0.62456048404369269</v>
      </c>
      <c r="I16" s="13">
        <f>[1]服务器生态!AD33</f>
        <v>0.33280180167059309</v>
      </c>
      <c r="J16" s="13">
        <f>[1]服务器生态!AE33</f>
        <v>3.6352000000000002E-2</v>
      </c>
      <c r="K16" s="13">
        <f>[1]服务器生态!AF33</f>
        <v>5.1428571428571435E-3</v>
      </c>
      <c r="L16" s="13">
        <f>[1]服务器生态!AG33</f>
        <v>1.1428571428571427E-3</v>
      </c>
      <c r="M16" s="13">
        <f>[3]基础信息!M15</f>
        <v>76.974358974358978</v>
      </c>
      <c r="Q16" s="13">
        <v>12</v>
      </c>
      <c r="R16" s="13">
        <f>[4]带兵数!D15</f>
        <v>2384.2132297048984</v>
      </c>
      <c r="S16" s="13">
        <f>[4]带兵数!E15</f>
        <v>2419.7943579612602</v>
      </c>
      <c r="T16" s="13">
        <f>[4]带兵数!F15</f>
        <v>2459.5232951964472</v>
      </c>
      <c r="U16" s="13">
        <f>[4]带兵数!G15</f>
        <v>2506.223932139796</v>
      </c>
      <c r="V16" s="13">
        <f>[4]带兵数!H15</f>
        <v>2556.5591764569513</v>
      </c>
      <c r="X16" s="13">
        <v>12</v>
      </c>
      <c r="Y16" s="36">
        <f>求节点(节奏总纲!P$4:P$113,R$5:R$114,$X16)*6</f>
        <v>24655.764771095623</v>
      </c>
      <c r="Z16" s="36">
        <f>求节点(节奏总纲!Q$4:Q$113,S$5:S$114,$X16)*6</f>
        <v>25672.353103178786</v>
      </c>
      <c r="AA16" s="36">
        <f>求节点(节奏总纲!R$4:R$113,T$5:T$114,$X16)*6</f>
        <v>27021.184122960978</v>
      </c>
      <c r="AB16" s="36">
        <f>求节点(节奏总纲!S$4:S$113,U$5:U$114,$X16)*6</f>
        <v>28997.807963461575</v>
      </c>
      <c r="AC16" s="36">
        <f>求节点(节奏总纲!T$4:T$113,V$5:V$114,$X16)*6</f>
        <v>32579.001312907614</v>
      </c>
      <c r="AG16" s="13">
        <v>12</v>
      </c>
      <c r="AH16" s="13">
        <v>1</v>
      </c>
      <c r="AI16" s="13">
        <f>[4]实力验证!$Z18</f>
        <v>1.3631242241722585</v>
      </c>
      <c r="AJ16" s="13">
        <f>[4]实力验证!$AE18</f>
        <v>1.9716218844485143</v>
      </c>
      <c r="AK16" s="13">
        <f>[4]实力验证!$AJ18</f>
        <v>3.6241207690395147</v>
      </c>
      <c r="AL16" s="13">
        <f>[4]实力验证!$AO18</f>
        <v>8.0450791830490225</v>
      </c>
      <c r="AM16" s="13">
        <f t="shared" si="0"/>
        <v>447.81985255905261</v>
      </c>
      <c r="AR16" s="15">
        <v>12</v>
      </c>
      <c r="AS16" s="15">
        <f>[4]攻城值!AC16</f>
        <v>40.444953432540174</v>
      </c>
      <c r="AT16" s="15">
        <f>[4]攻城值!AD16</f>
        <v>40.288660663316321</v>
      </c>
      <c r="AU16" s="15">
        <f>[4]攻城值!AE16</f>
        <v>39.195875158303423</v>
      </c>
      <c r="AV16" s="15">
        <f>[4]攻城值!AF16</f>
        <v>40</v>
      </c>
      <c r="AW16" s="15">
        <f>[4]攻城值!AG16</f>
        <v>40</v>
      </c>
      <c r="AY16" s="15">
        <v>12</v>
      </c>
      <c r="AZ16" s="15">
        <f>[4]攻城值!AJ16</f>
        <v>471.73381094019408</v>
      </c>
      <c r="BA16" s="15">
        <f>[4]攻城值!AK16</f>
        <v>472.38435091583608</v>
      </c>
      <c r="BB16" s="15">
        <f>[4]攻城值!AL16</f>
        <v>462.6652025739055</v>
      </c>
      <c r="BC16" s="15">
        <f>[4]攻城值!AM16</f>
        <v>466.30649009304977</v>
      </c>
      <c r="BD16" s="15">
        <f>[4]攻城值!AN16</f>
        <v>470.19027211088292</v>
      </c>
      <c r="BF16" s="15">
        <v>12</v>
      </c>
      <c r="BG16" s="15">
        <f>[4]攻城值!AQ16</f>
        <v>7.8966478592827141E-2</v>
      </c>
      <c r="BH16" s="15">
        <f>[4]攻城值!AR16</f>
        <v>0.92103352140717287</v>
      </c>
      <c r="BL16" s="15"/>
      <c r="BM16" s="21"/>
      <c r="BN16" s="21"/>
      <c r="BO16" s="21"/>
      <c r="BP16" s="21"/>
      <c r="BQ16" s="21"/>
    </row>
    <row r="17" spans="2:69" x14ac:dyDescent="0.15">
      <c r="B17" s="13">
        <v>13</v>
      </c>
      <c r="C17" s="13">
        <f>[1]服务器生态!W34</f>
        <v>788.3759269344921</v>
      </c>
      <c r="D17" s="13">
        <f>[1]服务器生态!X34</f>
        <v>442.26188531040566</v>
      </c>
      <c r="E17" s="13">
        <f>[1]服务器生态!Y34</f>
        <v>46.869942857142846</v>
      </c>
      <c r="F17" s="13">
        <f>[1]服务器生态!Z34</f>
        <v>6.7004081632653056</v>
      </c>
      <c r="G17" s="13">
        <f>[1]服务器生态!AA34</f>
        <v>1.5061224489795915</v>
      </c>
      <c r="H17" s="13">
        <f>[1]服务器生态!AC34</f>
        <v>0.61318127650460508</v>
      </c>
      <c r="I17" s="13">
        <f>[1]服务器生态!AD34</f>
        <v>0.34398146635253779</v>
      </c>
      <c r="J17" s="13">
        <f>[1]服务器生态!AE34</f>
        <v>3.6454399999999998E-2</v>
      </c>
      <c r="K17" s="13">
        <f>[1]服务器生态!AF34</f>
        <v>5.2114285714285717E-3</v>
      </c>
      <c r="L17" s="13">
        <f>[1]服务器生态!AG34</f>
        <v>1.1714285714285713E-3</v>
      </c>
      <c r="M17" s="13">
        <f>[3]基础信息!M16</f>
        <v>78.256410256410248</v>
      </c>
      <c r="Q17" s="13">
        <v>13</v>
      </c>
      <c r="R17" s="13">
        <f>[4]带兵数!D16</f>
        <v>2464.3190924164546</v>
      </c>
      <c r="S17" s="13">
        <f>[4]带兵数!E16</f>
        <v>2501.570411481659</v>
      </c>
      <c r="T17" s="13">
        <f>[4]带兵数!F16</f>
        <v>2545.537901279793</v>
      </c>
      <c r="U17" s="13">
        <f>[4]带兵数!G16</f>
        <v>2592.9987921274378</v>
      </c>
      <c r="V17" s="13">
        <f>[4]带兵数!H16</f>
        <v>2648.1817088938906</v>
      </c>
      <c r="X17" s="13">
        <v>13</v>
      </c>
      <c r="Y17" s="36">
        <f>求节点(节奏总纲!P$4:P$113,R$5:R$114,$X17)*6</f>
        <v>25067.772367953003</v>
      </c>
      <c r="Z17" s="36">
        <f>求节点(节奏总纲!Q$4:Q$113,S$5:S$114,$X17)*6</f>
        <v>26091.584808360167</v>
      </c>
      <c r="AA17" s="36">
        <f>求节点(节奏总纲!R$4:R$113,T$5:T$114,$X17)*6</f>
        <v>27440.415213498436</v>
      </c>
      <c r="AB17" s="36">
        <f>求节点(节奏总纲!S$4:S$113,U$5:U$114,$X17)*6</f>
        <v>29432.967849103472</v>
      </c>
      <c r="AC17" s="36">
        <f>求节点(节奏总纲!T$4:T$113,V$5:V$114,$X17)*6</f>
        <v>33035.284004665926</v>
      </c>
      <c r="AG17" s="13">
        <v>13</v>
      </c>
      <c r="AH17" s="13">
        <v>1</v>
      </c>
      <c r="AI17" s="13">
        <f>[4]实力验证!$Z19</f>
        <v>1.3365271033514168</v>
      </c>
      <c r="AJ17" s="13">
        <f>[4]实力验证!$AE19</f>
        <v>1.8731985329645158</v>
      </c>
      <c r="AK17" s="13">
        <f>[4]实力验证!$AJ19</f>
        <v>3.4618032907351433</v>
      </c>
      <c r="AL17" s="13">
        <f>[4]实力验证!$AO19</f>
        <v>7.6459412164537701</v>
      </c>
      <c r="AM17" s="13">
        <f t="shared" si="0"/>
        <v>450.28050402097978</v>
      </c>
      <c r="AR17" s="15">
        <v>13</v>
      </c>
      <c r="AS17" s="15">
        <f>[4]攻城值!AC17</f>
        <v>42.766421103233867</v>
      </c>
      <c r="AT17" s="15">
        <f>[4]攻城值!AD17</f>
        <v>42.589556643418909</v>
      </c>
      <c r="AU17" s="15">
        <f>[4]攻城值!AE17</f>
        <v>42.359083003644159</v>
      </c>
      <c r="AV17" s="15">
        <f>[4]攻城值!AF17</f>
        <v>42</v>
      </c>
      <c r="AW17" s="15">
        <f>[4]攻城值!AG17</f>
        <v>42</v>
      </c>
      <c r="AY17" s="15">
        <v>13</v>
      </c>
      <c r="AZ17" s="15">
        <f>[4]攻城值!AJ17</f>
        <v>478.83311325472818</v>
      </c>
      <c r="BA17" s="15">
        <f>[4]攻城值!AK17</f>
        <v>479.55023169747591</v>
      </c>
      <c r="BB17" s="15">
        <f>[4]攻城值!AL17</f>
        <v>480.38458757908774</v>
      </c>
      <c r="BC17" s="15">
        <f>[4]攻城值!AM17</f>
        <v>472.33435282878156</v>
      </c>
      <c r="BD17" s="15">
        <f>[4]攻城值!AN17</f>
        <v>476.57120593914499</v>
      </c>
      <c r="BF17" s="15">
        <v>13</v>
      </c>
      <c r="BG17" s="15">
        <f>[4]攻城值!AQ17</f>
        <v>8.1990911199480154E-2</v>
      </c>
      <c r="BH17" s="15">
        <f>[4]攻城值!AR17</f>
        <v>0.91800908880051979</v>
      </c>
      <c r="BL17" s="15"/>
      <c r="BM17" s="21"/>
      <c r="BN17" s="21"/>
      <c r="BO17" s="21"/>
      <c r="BP17" s="21"/>
      <c r="BQ17" s="21"/>
    </row>
    <row r="18" spans="2:69" x14ac:dyDescent="0.15">
      <c r="B18" s="13">
        <v>14</v>
      </c>
      <c r="C18" s="13">
        <f>[1]服务器生态!W35</f>
        <v>747.95400000000018</v>
      </c>
      <c r="D18" s="13">
        <f>[1]服务器生态!X35</f>
        <v>441.41454857142821</v>
      </c>
      <c r="E18" s="13">
        <f>[1]服务器生态!Y35</f>
        <v>45.434879999999993</v>
      </c>
      <c r="F18" s="13">
        <f>[1]服务器生态!Z35</f>
        <v>6.5622857142857143</v>
      </c>
      <c r="G18" s="13">
        <f>[1]服务器生态!AA35</f>
        <v>1.4914285714285711</v>
      </c>
      <c r="H18" s="13">
        <f>[1]服务器生态!AC35</f>
        <v>0.60180206896551747</v>
      </c>
      <c r="I18" s="13">
        <f>[1]服务器生态!AD35</f>
        <v>0.35516113103448255</v>
      </c>
      <c r="J18" s="13">
        <f>[1]服务器生态!AE35</f>
        <v>3.65568E-2</v>
      </c>
      <c r="K18" s="13">
        <f>[1]服务器生态!AF35</f>
        <v>5.2800000000000008E-3</v>
      </c>
      <c r="L18" s="13">
        <f>[1]服务器生态!AG35</f>
        <v>1.1999999999999999E-3</v>
      </c>
      <c r="M18" s="13">
        <f>[3]基础信息!M17</f>
        <v>79.538461538461533</v>
      </c>
      <c r="Q18" s="13">
        <v>14</v>
      </c>
      <c r="R18" s="13">
        <f>[4]带兵数!D17</f>
        <v>2540.9487920387801</v>
      </c>
      <c r="S18" s="13">
        <f>[4]带兵数!E17</f>
        <v>2580.095688557115</v>
      </c>
      <c r="T18" s="13">
        <f>[4]带兵数!F17</f>
        <v>2622.5291242595772</v>
      </c>
      <c r="U18" s="13">
        <f>[4]带兵数!G17</f>
        <v>2673.4528001908789</v>
      </c>
      <c r="V18" s="13">
        <f>[4]带兵数!H17</f>
        <v>2724.815402260052</v>
      </c>
      <c r="X18" s="13">
        <v>14</v>
      </c>
      <c r="Y18" s="36">
        <f>求节点(节奏总纲!P$4:P$113,R$5:R$114,$X18)*6</f>
        <v>25451.722438814322</v>
      </c>
      <c r="Z18" s="36">
        <f>求节点(节奏总纲!Q$4:Q$113,S$5:S$114,$X18)*6</f>
        <v>26485.903994552398</v>
      </c>
      <c r="AA18" s="36">
        <f>求节点(节奏总纲!R$4:R$113,T$5:T$114,$X18)*6</f>
        <v>27834.786777385991</v>
      </c>
      <c r="AB18" s="36">
        <f>求节点(节奏总纲!S$4:S$113,U$5:U$114,$X18)*6</f>
        <v>29833.343160338052</v>
      </c>
      <c r="AC18" s="36">
        <f>求节点(节奏总纲!T$4:T$113,V$5:V$114,$X18)*6</f>
        <v>33460.077102732226</v>
      </c>
      <c r="AG18" s="13">
        <v>14</v>
      </c>
      <c r="AH18" s="13">
        <v>1</v>
      </c>
      <c r="AI18" s="13">
        <f>[4]实力验证!$Z20</f>
        <v>1.2808651755013669</v>
      </c>
      <c r="AJ18" s="13">
        <f>[4]实力验证!$AE20</f>
        <v>1.7959312911031271</v>
      </c>
      <c r="AK18" s="13">
        <f>[4]实力验证!$AJ20</f>
        <v>3.328374442961513</v>
      </c>
      <c r="AL18" s="13">
        <f>[4]实力验证!$AO20</f>
        <v>7.3015969165068206</v>
      </c>
      <c r="AM18" s="13">
        <f t="shared" si="0"/>
        <v>448.72123931515688</v>
      </c>
      <c r="AR18" s="15">
        <v>14</v>
      </c>
      <c r="AS18" s="15">
        <f>[4]攻城值!AC18</f>
        <v>45.115301969433801</v>
      </c>
      <c r="AT18" s="15">
        <f>[4]攻城值!AD18</f>
        <v>44.905426718260294</v>
      </c>
      <c r="AU18" s="15">
        <f>[4]攻城值!AE18</f>
        <v>44.639530004868391</v>
      </c>
      <c r="AV18" s="15">
        <f>[4]攻城值!AF18</f>
        <v>44</v>
      </c>
      <c r="AW18" s="15">
        <f>[4]攻城值!AG18</f>
        <v>44</v>
      </c>
      <c r="AY18" s="15">
        <v>14</v>
      </c>
      <c r="AZ18" s="15">
        <f>[4]攻城值!AJ18</f>
        <v>486.09717570809551</v>
      </c>
      <c r="BA18" s="15">
        <f>[4]攻城值!AK18</f>
        <v>486.75994438385914</v>
      </c>
      <c r="BB18" s="15">
        <f>[4]攻城值!AL18</f>
        <v>487.57518581411182</v>
      </c>
      <c r="BC18" s="15">
        <f>[4]攻城值!AM18</f>
        <v>478.36221556451335</v>
      </c>
      <c r="BD18" s="15">
        <f>[4]攻城值!AN18</f>
        <v>482.95213976740706</v>
      </c>
      <c r="BF18" s="15">
        <v>14</v>
      </c>
      <c r="BG18" s="15">
        <f>[4]攻城值!AQ18</f>
        <v>8.492891990541851E-2</v>
      </c>
      <c r="BH18" s="15">
        <f>[4]攻城值!AR18</f>
        <v>0.9150710800945816</v>
      </c>
      <c r="BL18" s="15"/>
      <c r="BM18" s="21"/>
      <c r="BN18" s="21"/>
      <c r="BO18" s="21"/>
      <c r="BP18" s="21"/>
      <c r="BQ18" s="21"/>
    </row>
    <row r="19" spans="2:69" x14ac:dyDescent="0.15">
      <c r="B19" s="13">
        <v>15</v>
      </c>
      <c r="C19" s="13">
        <f>[1]服务器生态!W36</f>
        <v>717.28800940438896</v>
      </c>
      <c r="D19" s="13">
        <f>[1]服务器生态!X36</f>
        <v>430.95539539561105</v>
      </c>
      <c r="E19" s="13">
        <f>[1]服务器生态!Y36</f>
        <v>43.922995199999995</v>
      </c>
      <c r="F19" s="13">
        <f>[1]服务器生态!Z36</f>
        <v>6.3756000000000013</v>
      </c>
      <c r="G19" s="13">
        <f>[1]服务器生态!AA36</f>
        <v>1.458</v>
      </c>
      <c r="H19" s="13">
        <f>[1]服务器生态!AC36</f>
        <v>0.59774000783699077</v>
      </c>
      <c r="I19" s="13">
        <f>[1]服务器生态!AD36</f>
        <v>0.35912949616300921</v>
      </c>
      <c r="J19" s="13">
        <f>[1]服务器生态!AE36</f>
        <v>3.6602495999999998E-2</v>
      </c>
      <c r="K19" s="13">
        <f>[1]服务器生态!AF36</f>
        <v>5.3130000000000009E-3</v>
      </c>
      <c r="L19" s="13">
        <f>[1]服务器生态!AG36</f>
        <v>1.2149999999999999E-3</v>
      </c>
      <c r="M19" s="13">
        <f>[3]基础信息!M18</f>
        <v>80.35164835164835</v>
      </c>
      <c r="Q19" s="13">
        <v>15</v>
      </c>
      <c r="R19" s="13">
        <f>[4]带兵数!D18</f>
        <v>2616.6658834916134</v>
      </c>
      <c r="S19" s="13">
        <f>[4]带兵数!E18</f>
        <v>2656.0415593263824</v>
      </c>
      <c r="T19" s="13">
        <f>[4]带兵数!F18</f>
        <v>2702.4897159472612</v>
      </c>
      <c r="U19" s="13">
        <f>[4]带兵数!G18</f>
        <v>2752.0787661421978</v>
      </c>
      <c r="V19" s="13">
        <f>[4]带兵数!H18</f>
        <v>2808.6655799493046</v>
      </c>
      <c r="X19" s="13">
        <v>15</v>
      </c>
      <c r="Y19" s="36">
        <f>求节点(节奏总纲!P$4:P$113,R$5:R$114,$X19)*6</f>
        <v>25816.677841663593</v>
      </c>
      <c r="Z19" s="36">
        <f>求节点(节奏总纲!Q$4:Q$113,S$5:S$114,$X19)*6</f>
        <v>26837.224684544777</v>
      </c>
      <c r="AA19" s="36">
        <f>求节点(节奏总纲!R$4:R$113,T$5:T$114,$X19)*6</f>
        <v>28202.925791515518</v>
      </c>
      <c r="AB19" s="36">
        <f>求节点(节奏总纲!S$4:S$113,U$5:U$114,$X19)*6</f>
        <v>30211.672440888738</v>
      </c>
      <c r="AC19" s="36">
        <f>求节点(节奏总纲!T$4:T$113,V$5:V$114,$X19)*6</f>
        <v>33864.508086221176</v>
      </c>
      <c r="AG19" s="13">
        <v>15</v>
      </c>
      <c r="AH19" s="13">
        <v>1</v>
      </c>
      <c r="AI19" s="13">
        <f>[4]实力验证!$Z21</f>
        <v>1.2275453736170594</v>
      </c>
      <c r="AJ19" s="13">
        <f>[4]实力验证!$AE21</f>
        <v>1.7341103400207054</v>
      </c>
      <c r="AK19" s="13">
        <f>[4]实力验证!$AJ21</f>
        <v>3.2132483350509511</v>
      </c>
      <c r="AL19" s="13">
        <f>[4]实力验证!$AO21</f>
        <v>6.9945369444900694</v>
      </c>
      <c r="AM19" s="13">
        <f t="shared" si="0"/>
        <v>441.49079344177136</v>
      </c>
      <c r="AR19" s="15">
        <v>15</v>
      </c>
      <c r="AS19" s="15">
        <f>[4]攻城值!AC19</f>
        <v>47.494168958544357</v>
      </c>
      <c r="AT19" s="15">
        <f>[4]攻城值!AD19</f>
        <v>47.251145812589883</v>
      </c>
      <c r="AU19" s="15">
        <f>[4]攻城值!AE19</f>
        <v>46.945674382287223</v>
      </c>
      <c r="AV19" s="15">
        <f>[4]攻城值!AF19</f>
        <v>46</v>
      </c>
      <c r="AW19" s="15">
        <f>[4]攻城值!AG19</f>
        <v>46</v>
      </c>
      <c r="AY19" s="15">
        <v>15</v>
      </c>
      <c r="AZ19" s="15">
        <f>[4]攻城值!AJ19</f>
        <v>493.53932310573288</v>
      </c>
      <c r="BA19" s="15">
        <f>[4]攻城值!AK19</f>
        <v>494.1683411140217</v>
      </c>
      <c r="BB19" s="15">
        <f>[4]攻城值!AL19</f>
        <v>494.94304259399377</v>
      </c>
      <c r="BC19" s="15">
        <f>[4]攻城值!AM19</f>
        <v>484.39007830024514</v>
      </c>
      <c r="BD19" s="15">
        <f>[4]攻城值!AN19</f>
        <v>489.33307359566913</v>
      </c>
      <c r="BF19" s="15">
        <v>15</v>
      </c>
      <c r="BG19" s="15">
        <f>[4]攻城值!AQ19</f>
        <v>8.778415690557996E-2</v>
      </c>
      <c r="BH19" s="15">
        <f>[4]攻城值!AR19</f>
        <v>0.91221584309442016</v>
      </c>
      <c r="BL19" s="15"/>
      <c r="BM19" s="21"/>
      <c r="BN19" s="21"/>
      <c r="BO19" s="21"/>
      <c r="BP19" s="21"/>
      <c r="BQ19" s="21"/>
    </row>
    <row r="20" spans="2:69" x14ac:dyDescent="0.15">
      <c r="B20" s="13">
        <v>16</v>
      </c>
      <c r="C20" s="13">
        <f>[1]服务器生态!W37</f>
        <v>697.57158738244539</v>
      </c>
      <c r="D20" s="13">
        <f>[1]服务器生态!X37</f>
        <v>426.63998701755457</v>
      </c>
      <c r="E20" s="13">
        <f>[1]服务器生态!Y37</f>
        <v>43.061625600000006</v>
      </c>
      <c r="F20" s="13">
        <f>[1]服务器生态!Z37</f>
        <v>6.2815500000000011</v>
      </c>
      <c r="G20" s="13">
        <f>[1]服务器生态!AA37</f>
        <v>1.4452499999999999</v>
      </c>
      <c r="H20" s="13">
        <f>[1]服务器生态!AC37</f>
        <v>0.59367794670846419</v>
      </c>
      <c r="I20" s="13">
        <f>[1]服务器生态!AD37</f>
        <v>0.36309786129153582</v>
      </c>
      <c r="J20" s="13">
        <f>[1]服务器生态!AE37</f>
        <v>3.6648192000000003E-2</v>
      </c>
      <c r="K20" s="13">
        <f>[1]服务器生态!AF37</f>
        <v>5.3460000000000009E-3</v>
      </c>
      <c r="L20" s="13">
        <f>[1]服务器生态!AG37</f>
        <v>1.23E-3</v>
      </c>
      <c r="M20" s="13">
        <f>[3]基础信息!M19</f>
        <v>80.901098901098905</v>
      </c>
      <c r="Q20" s="13">
        <v>16</v>
      </c>
      <c r="R20" s="13">
        <f>[4]带兵数!D19</f>
        <v>2691.4845624513546</v>
      </c>
      <c r="S20" s="13">
        <f>[4]带兵数!E19</f>
        <v>2732.3953663630509</v>
      </c>
      <c r="T20" s="13">
        <f>[4]带兵数!F19</f>
        <v>2778.3269964511292</v>
      </c>
      <c r="U20" s="13">
        <f>[4]带兵数!G19</f>
        <v>2832.3055450854918</v>
      </c>
      <c r="V20" s="13">
        <f>[4]带兵数!H19</f>
        <v>2893.6396297114957</v>
      </c>
      <c r="X20" s="13">
        <v>16</v>
      </c>
      <c r="Y20" s="36">
        <f>求节点(节奏总纲!P$4:P$113,R$5:R$114,$X20)*6</f>
        <v>26147.309858570836</v>
      </c>
      <c r="Z20" s="36">
        <f>求节点(节奏总纲!Q$4:Q$113,S$5:S$114,$X20)*6</f>
        <v>27182.675225580788</v>
      </c>
      <c r="AA20" s="36">
        <f>求节点(节奏总纲!R$4:R$113,T$5:T$114,$X20)*6</f>
        <v>28544.949061947511</v>
      </c>
      <c r="AB20" s="36">
        <f>求节点(节奏总纲!S$4:S$113,U$5:U$114,$X20)*6</f>
        <v>30561.240704122662</v>
      </c>
      <c r="AC20" s="36">
        <f>求节点(节奏总纲!T$4:T$113,V$5:V$114,$X20)*6</f>
        <v>34230.812658020935</v>
      </c>
      <c r="AG20" s="13">
        <v>16</v>
      </c>
      <c r="AH20" s="13">
        <v>1</v>
      </c>
      <c r="AI20" s="13">
        <f>[4]实力验证!$Z22</f>
        <v>1.2257011594529508</v>
      </c>
      <c r="AJ20" s="13">
        <f>[4]实力验证!$AE22</f>
        <v>1.7422715860007019</v>
      </c>
      <c r="AK20" s="13">
        <f>[4]实力验证!$AJ22</f>
        <v>3.2118982930054654</v>
      </c>
      <c r="AL20" s="13">
        <f>[4]实力验证!$AO22</f>
        <v>6.9648942537603604</v>
      </c>
      <c r="AM20" s="13">
        <f t="shared" si="0"/>
        <v>446.71363164168901</v>
      </c>
      <c r="AR20" s="15">
        <v>16</v>
      </c>
      <c r="AS20" s="15">
        <f>[4]攻城值!AC20</f>
        <v>49.905823116631595</v>
      </c>
      <c r="AT20" s="15">
        <f>[4]攻城值!AD20</f>
        <v>49.627279974552124</v>
      </c>
      <c r="AU20" s="15">
        <f>[4]攻城值!AE20</f>
        <v>49.274394612417296</v>
      </c>
      <c r="AV20" s="15">
        <f>[4]攻城值!AF20</f>
        <v>49.267451016687247</v>
      </c>
      <c r="AW20" s="15">
        <f>[4]攻城值!AG20</f>
        <v>48</v>
      </c>
      <c r="AY20" s="15">
        <v>16</v>
      </c>
      <c r="AZ20" s="15">
        <f>[4]攻城值!AJ20</f>
        <v>501.17394423761488</v>
      </c>
      <c r="BA20" s="15">
        <f>[4]攻城值!AK20</f>
        <v>501.76504190966489</v>
      </c>
      <c r="BB20" s="15">
        <f>[4]攻城值!AL20</f>
        <v>502.44206206176273</v>
      </c>
      <c r="BC20" s="15">
        <f>[4]攻城值!AM20</f>
        <v>503.36753932697093</v>
      </c>
      <c r="BD20" s="15">
        <f>[4]攻城值!AN20</f>
        <v>495.71400742393121</v>
      </c>
      <c r="BF20" s="15">
        <v>16</v>
      </c>
      <c r="BG20" s="15">
        <f>[4]攻城值!AQ20</f>
        <v>9.0560071468838765E-2</v>
      </c>
      <c r="BH20" s="15">
        <f>[4]攻城值!AR20</f>
        <v>0.90943992853116129</v>
      </c>
      <c r="BL20" s="15"/>
      <c r="BM20" s="21"/>
      <c r="BN20" s="21"/>
      <c r="BO20" s="21"/>
      <c r="BP20" s="21"/>
      <c r="BQ20" s="21"/>
    </row>
    <row r="21" spans="2:69" x14ac:dyDescent="0.15">
      <c r="B21" s="13">
        <v>17</v>
      </c>
      <c r="C21" s="13">
        <f>[1]服务器生态!W38</f>
        <v>678.05826841692817</v>
      </c>
      <c r="D21" s="13">
        <f>[1]服务器生态!X38</f>
        <v>422.12616038307186</v>
      </c>
      <c r="E21" s="13">
        <f>[1]服务器生态!Y38</f>
        <v>42.197971199999998</v>
      </c>
      <c r="F21" s="13">
        <f>[1]服务器生态!Z38</f>
        <v>6.1858500000000012</v>
      </c>
      <c r="G21" s="13">
        <f>[1]服务器生态!AA38</f>
        <v>1.4317499999999999</v>
      </c>
      <c r="H21" s="13">
        <f>[1]服务器生态!AC38</f>
        <v>0.58961588557993749</v>
      </c>
      <c r="I21" s="13">
        <f>[1]服务器生态!AD38</f>
        <v>0.36706622642006248</v>
      </c>
      <c r="J21" s="13">
        <f>[1]服务器生态!AE38</f>
        <v>3.6693888000000001E-2</v>
      </c>
      <c r="K21" s="13">
        <f>[1]服务器生态!AF38</f>
        <v>5.379000000000001E-3</v>
      </c>
      <c r="L21" s="13">
        <f>[1]服务器生态!AG38</f>
        <v>1.2449999999999998E-3</v>
      </c>
      <c r="M21" s="13">
        <f>[3]基础信息!M20</f>
        <v>81.450549450549445</v>
      </c>
      <c r="Q21" s="13">
        <v>17</v>
      </c>
      <c r="R21" s="13">
        <f>[4]带兵数!D20</f>
        <v>2763.9606019664152</v>
      </c>
      <c r="S21" s="13">
        <f>[4]带兵数!E20</f>
        <v>2805.0302066190816</v>
      </c>
      <c r="T21" s="13">
        <f>[4]带兵数!F20</f>
        <v>2851.5846584296787</v>
      </c>
      <c r="U21" s="13">
        <f>[4]带兵数!G20</f>
        <v>2906.4198848718197</v>
      </c>
      <c r="V21" s="13">
        <f>[4]带兵数!H20</f>
        <v>2963.8393226762068</v>
      </c>
      <c r="X21" s="13">
        <v>17</v>
      </c>
      <c r="Y21" s="36">
        <f>求节点(节奏总纲!P$4:P$113,R$5:R$114,$X21)*6</f>
        <v>26470.483276192768</v>
      </c>
      <c r="Z21" s="36">
        <f>求节点(节奏总纲!Q$4:Q$113,S$5:S$114,$X21)*6</f>
        <v>27499.673918890901</v>
      </c>
      <c r="AA21" s="36">
        <f>求节点(节奏总纲!R$4:R$113,T$5:T$114,$X21)*6</f>
        <v>28874.546140220271</v>
      </c>
      <c r="AB21" s="36">
        <f>求节点(节奏总纲!S$4:S$113,U$5:U$114,$X21)*6</f>
        <v>30888.028459444235</v>
      </c>
      <c r="AC21" s="36">
        <f>求节点(节奏总纲!T$4:T$113,V$5:V$114,$X21)*6</f>
        <v>34587.933621543409</v>
      </c>
      <c r="AG21" s="13">
        <v>17</v>
      </c>
      <c r="AH21" s="13">
        <v>1</v>
      </c>
      <c r="AI21" s="13">
        <f>[4]实力验证!$Z23</f>
        <v>1.2253211302315925</v>
      </c>
      <c r="AJ21" s="13">
        <f>[4]实力验证!$AE23</f>
        <v>1.7491402431662773</v>
      </c>
      <c r="AK21" s="13">
        <f>[4]实力验证!$AJ23</f>
        <v>3.2121610323130674</v>
      </c>
      <c r="AL21" s="13">
        <f>[4]实力验证!$AO23</f>
        <v>6.9297807470144033</v>
      </c>
      <c r="AM21" s="13">
        <f t="shared" si="0"/>
        <v>452.15490612630623</v>
      </c>
      <c r="AR21" s="15">
        <v>17</v>
      </c>
      <c r="AS21" s="15">
        <f>[4]攻城值!AC21</f>
        <v>52.339287008242074</v>
      </c>
      <c r="AT21" s="15">
        <f>[4]攻城值!AD21</f>
        <v>52.026798428508144</v>
      </c>
      <c r="AU21" s="15">
        <f>[4]攻城值!AE21</f>
        <v>51.621257990789886</v>
      </c>
      <c r="AV21" s="15">
        <f>[4]攻城值!AF21</f>
        <v>51.447963527898139</v>
      </c>
      <c r="AW21" s="15">
        <f>[4]攻城值!AG21</f>
        <v>50</v>
      </c>
      <c r="AY21" s="15">
        <v>17</v>
      </c>
      <c r="AZ21" s="15">
        <f>[4]攻城值!AJ21</f>
        <v>508.88020421387472</v>
      </c>
      <c r="BA21" s="15">
        <f>[4]攻城值!AK21</f>
        <v>509.46727823921032</v>
      </c>
      <c r="BB21" s="15">
        <f>[4]攻城值!AL21</f>
        <v>510.01956350355954</v>
      </c>
      <c r="BC21" s="15">
        <f>[4]攻城值!AM21</f>
        <v>510.82251212049897</v>
      </c>
      <c r="BD21" s="15">
        <f>[4]攻城值!AN21</f>
        <v>501.96637561593718</v>
      </c>
      <c r="BF21" s="15">
        <v>17</v>
      </c>
      <c r="BG21" s="15">
        <f>[4]攻城值!AQ21</f>
        <v>9.3259923838830971E-2</v>
      </c>
      <c r="BH21" s="15">
        <f>[4]攻城值!AR21</f>
        <v>0.90674007616116914</v>
      </c>
      <c r="BL21" s="15"/>
      <c r="BM21" s="21"/>
      <c r="BN21" s="21"/>
      <c r="BO21" s="21"/>
      <c r="BP21" s="21"/>
      <c r="BQ21" s="21"/>
    </row>
    <row r="22" spans="2:69" x14ac:dyDescent="0.15">
      <c r="B22" s="13">
        <v>18</v>
      </c>
      <c r="C22" s="13">
        <f>[1]服务器生态!W39</f>
        <v>658.74805250783731</v>
      </c>
      <c r="D22" s="13">
        <f>[1]服务器生态!X39</f>
        <v>417.4139154921628</v>
      </c>
      <c r="E22" s="13">
        <f>[1]服务器生态!Y39</f>
        <v>41.332031999999998</v>
      </c>
      <c r="F22" s="13">
        <f>[1]服务器生态!Z39</f>
        <v>6.0885000000000016</v>
      </c>
      <c r="G22" s="13">
        <f>[1]服务器生态!AA39</f>
        <v>1.4174999999999998</v>
      </c>
      <c r="H22" s="13">
        <f>[1]服务器生态!AC39</f>
        <v>0.58555382445141091</v>
      </c>
      <c r="I22" s="13">
        <f>[1]服务器生态!AD39</f>
        <v>0.37103459154858914</v>
      </c>
      <c r="J22" s="13">
        <f>[1]服务器生态!AE39</f>
        <v>3.6739583999999999E-2</v>
      </c>
      <c r="K22" s="13">
        <f>[1]服务器生态!AF39</f>
        <v>5.412000000000001E-3</v>
      </c>
      <c r="L22" s="13">
        <f>[1]服务器生态!AG39</f>
        <v>1.2599999999999998E-3</v>
      </c>
      <c r="M22" s="13">
        <f>[3]基础信息!M21</f>
        <v>82</v>
      </c>
      <c r="Q22" s="13">
        <v>18</v>
      </c>
      <c r="R22" s="13">
        <f>[4]带兵数!D21</f>
        <v>2837.1072726902107</v>
      </c>
      <c r="S22" s="13">
        <f>[4]带兵数!E21</f>
        <v>2879.0260811148701</v>
      </c>
      <c r="T22" s="13">
        <f>[4]带兵数!F21</f>
        <v>2928.9090226438066</v>
      </c>
      <c r="U22" s="13">
        <f>[4]带兵数!G21</f>
        <v>2984.0049562343138</v>
      </c>
      <c r="V22" s="13">
        <f>[4]带兵数!H21</f>
        <v>3042.8688718553117</v>
      </c>
      <c r="X22" s="13">
        <v>18</v>
      </c>
      <c r="Y22" s="36">
        <f>求节点(节奏总纲!P$4:P$113,R$5:R$114,$X22)*6</f>
        <v>26768.698841502621</v>
      </c>
      <c r="Z22" s="36">
        <f>求节点(节奏总纲!Q$4:Q$113,S$5:S$114,$X22)*6</f>
        <v>27799.581858886566</v>
      </c>
      <c r="AA22" s="36">
        <f>求节点(节奏总纲!R$4:R$113,T$5:T$114,$X22)*6</f>
        <v>29177.985009137868</v>
      </c>
      <c r="AB22" s="36">
        <f>求节点(节奏总纲!S$4:S$113,U$5:U$114,$X22)*6</f>
        <v>31197.337766345634</v>
      </c>
      <c r="AC22" s="36">
        <f>求节点(节奏总纲!T$4:T$113,V$5:V$114,$X22)*6</f>
        <v>34903.504505882287</v>
      </c>
      <c r="AG22" s="13">
        <v>18</v>
      </c>
      <c r="AH22" s="13">
        <v>1</v>
      </c>
      <c r="AI22" s="13">
        <f>[4]实力验证!$Z24</f>
        <v>1.2273360434953746</v>
      </c>
      <c r="AJ22" s="13">
        <f>[4]实力验证!$AE24</f>
        <v>1.7521855545107246</v>
      </c>
      <c r="AK22" s="13">
        <f>[4]实力验证!$AJ24</f>
        <v>3.2141738383724436</v>
      </c>
      <c r="AL22" s="13">
        <f>[4]实力验证!$AO24</f>
        <v>6.8866942493800583</v>
      </c>
      <c r="AM22" s="13">
        <f t="shared" si="0"/>
        <v>457.85532434014561</v>
      </c>
      <c r="AR22" s="15">
        <v>18</v>
      </c>
      <c r="AS22" s="15">
        <f>[4]攻城值!AC22</f>
        <v>54.802459931561593</v>
      </c>
      <c r="AT22" s="15">
        <f>[4]攻城值!AD22</f>
        <v>54.466520912630443</v>
      </c>
      <c r="AU22" s="15">
        <f>[4]攻城值!AE22</f>
        <v>54.015429316145919</v>
      </c>
      <c r="AV22" s="15">
        <f>[4]攻城值!AF22</f>
        <v>53.662382405362919</v>
      </c>
      <c r="AW22" s="15">
        <f>[4]攻城值!AG22</f>
        <v>52</v>
      </c>
      <c r="AY22" s="15">
        <v>18</v>
      </c>
      <c r="AZ22" s="15">
        <f>[4]攻城值!AJ22</f>
        <v>516.73044209787349</v>
      </c>
      <c r="BA22" s="15">
        <f>[4]攻城值!AK22</f>
        <v>517.42934348134929</v>
      </c>
      <c r="BB22" s="15">
        <f>[4]攻城值!AL22</f>
        <v>517.95163478289248</v>
      </c>
      <c r="BC22" s="15">
        <f>[4]攻城值!AM22</f>
        <v>518.45811117954122</v>
      </c>
      <c r="BD22" s="15">
        <f>[4]攻城值!AN22</f>
        <v>507.95571430200619</v>
      </c>
      <c r="BF22" s="15">
        <v>18</v>
      </c>
      <c r="BG22" s="15">
        <f>[4]攻城值!AQ22</f>
        <v>9.5886798007543517E-2</v>
      </c>
      <c r="BH22" s="15">
        <f>[4]攻城值!AR22</f>
        <v>0.90411320199245659</v>
      </c>
      <c r="BL22" s="15"/>
      <c r="BM22" s="21"/>
      <c r="BN22" s="21"/>
      <c r="BO22" s="21"/>
      <c r="BP22" s="21"/>
      <c r="BQ22" s="21"/>
    </row>
    <row r="23" spans="2:69" x14ac:dyDescent="0.15">
      <c r="B23" s="13">
        <v>19</v>
      </c>
      <c r="C23" s="13">
        <f>[1]服务器生态!W40</f>
        <v>639.64093965517259</v>
      </c>
      <c r="D23" s="13">
        <f>[1]服务器生态!X40</f>
        <v>412.50325234482733</v>
      </c>
      <c r="E23" s="13">
        <f>[1]服务器生态!Y40</f>
        <v>40.463808000000007</v>
      </c>
      <c r="F23" s="13">
        <f>[1]服务器生态!Z40</f>
        <v>5.9895000000000014</v>
      </c>
      <c r="G23" s="13">
        <f>[1]服务器生态!AA40</f>
        <v>1.4024999999999999</v>
      </c>
      <c r="H23" s="13">
        <f>[1]服务器生态!AC40</f>
        <v>0.58149176332288421</v>
      </c>
      <c r="I23" s="13">
        <f>[1]服务器生态!AD40</f>
        <v>0.37500295667711575</v>
      </c>
      <c r="J23" s="13">
        <f>[1]服务器生态!AE40</f>
        <v>3.6785280000000004E-2</v>
      </c>
      <c r="K23" s="13">
        <f>[1]服务器生态!AF40</f>
        <v>5.4450000000000011E-3</v>
      </c>
      <c r="L23" s="13">
        <f>[1]服务器生态!AG40</f>
        <v>1.2749999999999999E-3</v>
      </c>
      <c r="M23" s="13">
        <f>[3]基础信息!M22</f>
        <v>82.476190476190482</v>
      </c>
      <c r="Q23" s="13">
        <v>19</v>
      </c>
      <c r="R23" s="13">
        <f>[4]带兵数!D22</f>
        <v>2907.2441911687642</v>
      </c>
      <c r="S23" s="13">
        <f>[4]带兵数!E22</f>
        <v>2952.4360525554048</v>
      </c>
      <c r="T23" s="13">
        <f>[4]带兵数!F22</f>
        <v>3001.5787914321945</v>
      </c>
      <c r="U23" s="13">
        <f>[4]带兵数!G22</f>
        <v>3058.1687348051519</v>
      </c>
      <c r="V23" s="13">
        <f>[4]带兵数!H22</f>
        <v>3117.2191841608897</v>
      </c>
      <c r="X23" s="13">
        <v>19</v>
      </c>
      <c r="Y23" s="36">
        <f>求节点(节奏总纲!P$4:P$113,R$5:R$114,$X23)*6</f>
        <v>27050.627046374069</v>
      </c>
      <c r="Z23" s="36">
        <f>求节点(节奏总纲!Q$4:Q$113,S$5:S$114,$X23)*6</f>
        <v>28092.854228978194</v>
      </c>
      <c r="AA23" s="36">
        <f>求节点(节奏总纲!R$4:R$113,T$5:T$114,$X23)*6</f>
        <v>29467.725576257581</v>
      </c>
      <c r="AB23" s="36">
        <f>求节点(节奏总纲!S$4:S$113,U$5:U$114,$X23)*6</f>
        <v>31491.923645460385</v>
      </c>
      <c r="AC23" s="36">
        <f>求节点(节奏总纲!T$4:T$113,V$5:V$114,$X23)*6</f>
        <v>35213.785611332991</v>
      </c>
      <c r="AG23" s="13">
        <v>19</v>
      </c>
      <c r="AH23" s="13">
        <v>1</v>
      </c>
      <c r="AI23" s="13">
        <f>[4]实力验证!$Z25</f>
        <v>1.2309818929781153</v>
      </c>
      <c r="AJ23" s="13">
        <f>[4]实力验证!$AE25</f>
        <v>1.7537565520977971</v>
      </c>
      <c r="AK23" s="13">
        <f>[4]实力验证!$AJ25</f>
        <v>3.2124453871221701</v>
      </c>
      <c r="AL23" s="13">
        <f>[4]实力验证!$AO25</f>
        <v>6.8710363540645245</v>
      </c>
      <c r="AM23" s="13">
        <f t="shared" si="0"/>
        <v>463.43247862761598</v>
      </c>
      <c r="AR23" s="15">
        <v>19</v>
      </c>
      <c r="AS23" s="15">
        <f>[4]攻城值!AC23</f>
        <v>57.304831520319503</v>
      </c>
      <c r="AT23" s="15">
        <f>[4]攻城值!AD23</f>
        <v>56.925036966983996</v>
      </c>
      <c r="AU23" s="15">
        <f>[4]攻城值!AE23</f>
        <v>56.430817311145262</v>
      </c>
      <c r="AV23" s="15">
        <f>[4]攻城值!AF23</f>
        <v>55.889460408636374</v>
      </c>
      <c r="AW23" s="15">
        <f>[4]攻城值!AG23</f>
        <v>54</v>
      </c>
      <c r="AY23" s="15">
        <v>19</v>
      </c>
      <c r="AZ23" s="15">
        <f>[4]攻城值!AJ23</f>
        <v>524.80333682311311</v>
      </c>
      <c r="BA23" s="15">
        <f>[4]攻城值!AK23</f>
        <v>525.43536956063019</v>
      </c>
      <c r="BB23" s="15">
        <f>[4]攻城值!AL23</f>
        <v>525.98890687845449</v>
      </c>
      <c r="BC23" s="15">
        <f>[4]攻城值!AM23</f>
        <v>526.02141618460553</v>
      </c>
      <c r="BD23" s="15">
        <f>[4]攻城值!AN23</f>
        <v>513.94505298807519</v>
      </c>
      <c r="BF23" s="15">
        <v>19</v>
      </c>
      <c r="BG23" s="15">
        <f>[4]攻城值!AQ23</f>
        <v>9.8443613466888791E-2</v>
      </c>
      <c r="BH23" s="15">
        <f>[4]攻城值!AR23</f>
        <v>0.90155638653311132</v>
      </c>
      <c r="BL23" s="15"/>
      <c r="BM23" s="21"/>
      <c r="BN23" s="21"/>
      <c r="BO23" s="21"/>
      <c r="BP23" s="21"/>
      <c r="BQ23" s="21"/>
    </row>
    <row r="24" spans="2:69" x14ac:dyDescent="0.15">
      <c r="B24" s="13">
        <v>20</v>
      </c>
      <c r="C24" s="13">
        <f>[1]服务器生态!W41</f>
        <v>620.73692985893445</v>
      </c>
      <c r="D24" s="13">
        <f>[1]服务器生态!X41</f>
        <v>407.39417094106557</v>
      </c>
      <c r="E24" s="13">
        <f>[1]服务器生态!Y41</f>
        <v>39.593299200000004</v>
      </c>
      <c r="F24" s="13">
        <f>[1]服务器生态!Z41</f>
        <v>5.8888500000000015</v>
      </c>
      <c r="G24" s="13">
        <f>[1]服务器生态!AA41</f>
        <v>1.3867499999999999</v>
      </c>
      <c r="H24" s="13">
        <f>[1]服务器生态!AC41</f>
        <v>0.57742970219435763</v>
      </c>
      <c r="I24" s="13">
        <f>[1]服务器生态!AD41</f>
        <v>0.37897132180564241</v>
      </c>
      <c r="J24" s="13">
        <f>[1]服务器生态!AE41</f>
        <v>3.6830976000000001E-2</v>
      </c>
      <c r="K24" s="13">
        <f>[1]服务器生态!AF41</f>
        <v>5.4780000000000011E-3</v>
      </c>
      <c r="L24" s="13">
        <f>[1]服务器生态!AG41</f>
        <v>1.2899999999999999E-3</v>
      </c>
      <c r="M24" s="13">
        <f>[3]基础信息!M23</f>
        <v>82.952380952380949</v>
      </c>
      <c r="Q24" s="13">
        <v>20</v>
      </c>
      <c r="R24" s="13">
        <f>[4]带兵数!D23</f>
        <v>2978.8397947066123</v>
      </c>
      <c r="S24" s="13">
        <f>[4]带兵数!E23</f>
        <v>3022.0567635394318</v>
      </c>
      <c r="T24" s="13">
        <f>[4]带兵数!F23</f>
        <v>3072.1544339079664</v>
      </c>
      <c r="U24" s="13">
        <f>[4]带兵数!G23</f>
        <v>3128.4863983569076</v>
      </c>
      <c r="V24" s="13">
        <f>[4]带兵数!H23</f>
        <v>3190.4337291338857</v>
      </c>
      <c r="X24" s="13">
        <v>20</v>
      </c>
      <c r="Y24" s="36">
        <f>求节点(节奏总纲!P$4:P$113,R$5:R$114,$X24)*6</f>
        <v>27328.301217726279</v>
      </c>
      <c r="Z24" s="36">
        <f>求节点(节奏总纲!Q$4:Q$113,S$5:S$114,$X24)*6</f>
        <v>28361.07616738545</v>
      </c>
      <c r="AA24" s="36">
        <f>求节点(节奏总纲!R$4:R$113,T$5:T$114,$X24)*6</f>
        <v>29745.070277098421</v>
      </c>
      <c r="AB24" s="36">
        <f>求节点(节奏总纲!S$4:S$113,U$5:U$114,$X24)*6</f>
        <v>31765.158595197638</v>
      </c>
      <c r="AC24" s="36">
        <f>求节点(节奏总纲!T$4:T$113,V$5:V$114,$X24)*6</f>
        <v>35507.734033585795</v>
      </c>
      <c r="AG24" s="13">
        <v>20</v>
      </c>
      <c r="AH24" s="13">
        <v>1</v>
      </c>
      <c r="AI24" s="13">
        <f>[4]实力验证!$Z26</f>
        <v>1.2345406914757266</v>
      </c>
      <c r="AJ24" s="13">
        <f>[4]实力验证!$AE26</f>
        <v>1.7554249011729774</v>
      </c>
      <c r="AK24" s="13">
        <f>[4]实力验证!$AJ26</f>
        <v>3.2169714390852158</v>
      </c>
      <c r="AL24" s="13">
        <f>[4]实力验证!$AO26</f>
        <v>6.8512904490395785</v>
      </c>
      <c r="AM24" s="13">
        <f t="shared" si="0"/>
        <v>469.09400697281956</v>
      </c>
      <c r="AR24" s="15">
        <v>20</v>
      </c>
      <c r="AS24" s="15">
        <f>[4]攻城值!AC24</f>
        <v>59.850000000000009</v>
      </c>
      <c r="AT24" s="15">
        <f>[4]攻城值!AD24</f>
        <v>59.387649999999994</v>
      </c>
      <c r="AU24" s="15">
        <f>[4]攻城值!AE24</f>
        <v>58.843400000000003</v>
      </c>
      <c r="AV24" s="15">
        <f>[4]攻城值!AF24</f>
        <v>58.138309090909082</v>
      </c>
      <c r="AW24" s="15">
        <f>[4]攻城值!AG24</f>
        <v>56</v>
      </c>
      <c r="AY24" s="15">
        <v>20</v>
      </c>
      <c r="AZ24" s="15">
        <f>[4]攻城值!AJ24</f>
        <v>533.11681300759801</v>
      </c>
      <c r="BA24" s="15">
        <f>[4]攻城值!AK24</f>
        <v>533.71205921136539</v>
      </c>
      <c r="BB24" s="15">
        <f>[4]攻城值!AL24</f>
        <v>534.11185298683563</v>
      </c>
      <c r="BC24" s="15">
        <f>[4]攻城值!AM24</f>
        <v>533.70893397126281</v>
      </c>
      <c r="BD24" s="15">
        <f>[4]攻城值!AN24</f>
        <v>519.93439167414408</v>
      </c>
      <c r="BF24" s="15">
        <v>20</v>
      </c>
      <c r="BG24" s="15">
        <f>[4]攻城值!AQ24</f>
        <v>0.10093313603240914</v>
      </c>
      <c r="BH24" s="15">
        <f>[4]攻城值!AR24</f>
        <v>0.89906686396759083</v>
      </c>
      <c r="BL24" s="15"/>
      <c r="BM24" s="21"/>
      <c r="BN24" s="21"/>
      <c r="BO24" s="21"/>
      <c r="BP24" s="21"/>
      <c r="BQ24" s="21"/>
    </row>
    <row r="25" spans="2:69" x14ac:dyDescent="0.15">
      <c r="B25" s="13">
        <v>21</v>
      </c>
      <c r="C25" s="13">
        <f>[1]服务器生态!W42</f>
        <v>602.03602311912243</v>
      </c>
      <c r="D25" s="13">
        <f>[1]服务器生态!X42</f>
        <v>402.08667128087751</v>
      </c>
      <c r="E25" s="13">
        <f>[1]服务器生态!Y42</f>
        <v>38.720505599999996</v>
      </c>
      <c r="F25" s="13">
        <f>[1]服务器生态!Z42</f>
        <v>5.786550000000001</v>
      </c>
      <c r="G25" s="13">
        <f>[1]服务器生态!AA42</f>
        <v>1.37025</v>
      </c>
      <c r="H25" s="13">
        <f>[1]服务器生态!AC42</f>
        <v>0.57336764106583094</v>
      </c>
      <c r="I25" s="13">
        <f>[1]服务器生态!AD42</f>
        <v>0.38293968693416908</v>
      </c>
      <c r="J25" s="13">
        <f>[1]服务器生态!AE42</f>
        <v>3.6876671999999999E-2</v>
      </c>
      <c r="K25" s="13">
        <f>[1]服务器生态!AF42</f>
        <v>5.5110000000000011E-3</v>
      </c>
      <c r="L25" s="13">
        <f>[1]服务器生态!AG42</f>
        <v>1.305E-3</v>
      </c>
      <c r="M25" s="13">
        <f>[3]基础信息!M24</f>
        <v>83.428571428571431</v>
      </c>
      <c r="Q25" s="13">
        <v>21</v>
      </c>
      <c r="R25" s="13">
        <f>[4]带兵数!D24</f>
        <v>3047.3487155583607</v>
      </c>
      <c r="S25" s="13">
        <f>[4]带兵数!E24</f>
        <v>3092.6194772754434</v>
      </c>
      <c r="T25" s="13">
        <f>[4]带兵数!F24</f>
        <v>3143.0803528855713</v>
      </c>
      <c r="U25" s="13">
        <f>[4]带兵数!G24</f>
        <v>3202.4940477843729</v>
      </c>
      <c r="V25" s="13">
        <f>[4]带兵数!H24</f>
        <v>3264.1473862851608</v>
      </c>
      <c r="X25" s="13">
        <v>21</v>
      </c>
      <c r="Y25" s="36">
        <f>求节点(节奏总纲!P$4:P$113,R$5:R$114,$X25)*6</f>
        <v>27580.980128158262</v>
      </c>
      <c r="Z25" s="36">
        <f>求节点(节奏总纲!Q$4:Q$113,S$5:S$114,$X25)*6</f>
        <v>28619.999665142153</v>
      </c>
      <c r="AA25" s="36">
        <f>求节点(节奏总纲!R$4:R$113,T$5:T$114,$X25)*6</f>
        <v>30010.729479142297</v>
      </c>
      <c r="AB25" s="36">
        <f>求节点(节奏总纲!S$4:S$113,U$5:U$114,$X25)*6</f>
        <v>32034.696421412773</v>
      </c>
      <c r="AC25" s="36">
        <f>求节点(节奏总纲!T$4:T$113,V$5:V$114,$X25)*6</f>
        <v>35779.93564858126</v>
      </c>
      <c r="AG25" s="13">
        <v>21</v>
      </c>
      <c r="AH25" s="13">
        <v>1</v>
      </c>
      <c r="AI25" s="13">
        <f>[4]实力验证!$Z27</f>
        <v>1.2352270049780822</v>
      </c>
      <c r="AJ25" s="13">
        <f>[4]实力验证!$AE27</f>
        <v>1.7547362244135651</v>
      </c>
      <c r="AK25" s="13">
        <f>[4]实力验证!$AJ27</f>
        <v>3.2253027868269961</v>
      </c>
      <c r="AL25" s="13">
        <f>[4]实力验证!$AO27</f>
        <v>6.8029533069057422</v>
      </c>
      <c r="AM25" s="13">
        <f t="shared" si="0"/>
        <v>474.0952772857288</v>
      </c>
      <c r="AR25" s="15">
        <v>21</v>
      </c>
      <c r="AS25" s="15">
        <f>[4]攻城值!AC25</f>
        <v>62.33440506892542</v>
      </c>
      <c r="AT25" s="15">
        <f>[4]攻城值!AD25</f>
        <v>61.808524837799688</v>
      </c>
      <c r="AU25" s="15">
        <f>[4]攻城值!AE25</f>
        <v>61.198043028705847</v>
      </c>
      <c r="AV25" s="15">
        <f>[4]攻城值!AF25</f>
        <v>60.420935397723589</v>
      </c>
      <c r="AW25" s="15">
        <f>[4]攻城值!AG25</f>
        <v>58</v>
      </c>
      <c r="AY25" s="15">
        <v>21</v>
      </c>
      <c r="AZ25" s="15">
        <f>[4]攻城值!AJ25</f>
        <v>541.98811956459917</v>
      </c>
      <c r="BA25" s="15">
        <f>[4]攻城值!AK25</f>
        <v>542.32787234579246</v>
      </c>
      <c r="BB25" s="15">
        <f>[4]攻城值!AL25</f>
        <v>542.38674615740365</v>
      </c>
      <c r="BC25" s="15">
        <f>[4]攻城值!AM25</f>
        <v>541.62202445496018</v>
      </c>
      <c r="BD25" s="15">
        <f>[4]攻城值!AN25</f>
        <v>525.92373036021309</v>
      </c>
      <c r="BF25" s="15">
        <v>21</v>
      </c>
      <c r="BG25" s="15">
        <f>[4]攻城值!AQ25</f>
        <v>0.10314757853304653</v>
      </c>
      <c r="BH25" s="15">
        <f>[4]攻城值!AR25</f>
        <v>0.89685242146695343</v>
      </c>
      <c r="BL25" s="15"/>
      <c r="BM25" s="21"/>
      <c r="BN25" s="21"/>
      <c r="BO25" s="21"/>
      <c r="BP25" s="21"/>
      <c r="BQ25" s="21"/>
    </row>
    <row r="26" spans="2:69" x14ac:dyDescent="0.15">
      <c r="B26" s="13">
        <v>22</v>
      </c>
      <c r="C26" s="13">
        <f>[1]服务器生态!W43</f>
        <v>583.53821943573701</v>
      </c>
      <c r="D26" s="13">
        <f>[1]服务器生态!X43</f>
        <v>396.58075336426316</v>
      </c>
      <c r="E26" s="13">
        <f>[1]服务器生态!Y43</f>
        <v>37.845427199999996</v>
      </c>
      <c r="F26" s="13">
        <f>[1]服务器生态!Z43</f>
        <v>5.6826000000000016</v>
      </c>
      <c r="G26" s="13">
        <f>[1]服务器生态!AA43</f>
        <v>1.353</v>
      </c>
      <c r="H26" s="13">
        <f>[1]服务器生态!AC43</f>
        <v>0.56930557993730435</v>
      </c>
      <c r="I26" s="13">
        <f>[1]服务器生态!AD43</f>
        <v>0.38690805206269574</v>
      </c>
      <c r="J26" s="13">
        <f>[1]服务器生态!AE43</f>
        <v>3.6922367999999997E-2</v>
      </c>
      <c r="K26" s="13">
        <f>[1]服务器生态!AF43</f>
        <v>5.5440000000000012E-3</v>
      </c>
      <c r="L26" s="13">
        <f>[1]服务器生态!AG43</f>
        <v>1.32E-3</v>
      </c>
      <c r="M26" s="13">
        <f>[3]基础信息!M25</f>
        <v>83.904761904761898</v>
      </c>
      <c r="Q26" s="13">
        <v>22</v>
      </c>
      <c r="R26" s="13">
        <f>[4]带兵数!D25</f>
        <v>3117.4992861074707</v>
      </c>
      <c r="S26" s="13">
        <f>[4]带兵数!E25</f>
        <v>3162.2795653110925</v>
      </c>
      <c r="T26" s="13">
        <f>[4]带兵数!F25</f>
        <v>3215.6122636792888</v>
      </c>
      <c r="U26" s="13">
        <f>[4]带兵数!G25</f>
        <v>3273.736238230199</v>
      </c>
      <c r="V26" s="13">
        <f>[4]带兵数!H25</f>
        <v>3339.3055324260185</v>
      </c>
      <c r="X26" s="13">
        <v>22</v>
      </c>
      <c r="Y26" s="36">
        <f>求节点(节奏总纲!P$4:P$113,R$5:R$114,$X26)*6</f>
        <v>27826.337279047068</v>
      </c>
      <c r="Z26" s="36">
        <f>求节点(节奏总纲!Q$4:Q$113,S$5:S$114,$X26)*6</f>
        <v>28871.849933276113</v>
      </c>
      <c r="AA26" s="36">
        <f>求节点(节奏总纲!R$4:R$113,T$5:T$114,$X26)*6</f>
        <v>30262.044470179331</v>
      </c>
      <c r="AB26" s="36">
        <f>求节点(节奏总纲!S$4:S$113,U$5:U$114,$X26)*6</f>
        <v>32295.57996479272</v>
      </c>
      <c r="AC26" s="36">
        <f>求节点(节奏总纲!T$4:T$113,V$5:V$114,$X26)*6</f>
        <v>36044.985009119584</v>
      </c>
      <c r="AG26" s="13">
        <v>22</v>
      </c>
      <c r="AH26" s="13">
        <v>1</v>
      </c>
      <c r="AI26" s="13">
        <f>[4]实力验证!$Z28</f>
        <v>1.2352275187735262</v>
      </c>
      <c r="AJ26" s="13">
        <f>[4]实力验证!$AE28</f>
        <v>1.7560955115511951</v>
      </c>
      <c r="AK26" s="13">
        <f>[4]实力验证!$AJ28</f>
        <v>3.2363694940330827</v>
      </c>
      <c r="AL26" s="13">
        <f>[4]实力验证!$AO28</f>
        <v>6.7620729747475385</v>
      </c>
      <c r="AM26" s="13">
        <f t="shared" si="0"/>
        <v>479.14662225017054</v>
      </c>
      <c r="AR26" s="15">
        <v>22</v>
      </c>
      <c r="AS26" s="15">
        <f>[4]攻城值!AC26</f>
        <v>64.794793419988139</v>
      </c>
      <c r="AT26" s="15">
        <f>[4]攻城值!AD26</f>
        <v>64.280293701639621</v>
      </c>
      <c r="AU26" s="15">
        <f>[4]攻城值!AE26</f>
        <v>63.593688158421884</v>
      </c>
      <c r="AV26" s="15">
        <f>[4]攻城值!AF26</f>
        <v>62.737850274528689</v>
      </c>
      <c r="AW26" s="15">
        <f>[4]攻城值!AG26</f>
        <v>61.593725568767006</v>
      </c>
      <c r="AY26" s="15">
        <v>22</v>
      </c>
      <c r="AZ26" s="15">
        <f>[4]攻城值!AJ26</f>
        <v>550.60520952426066</v>
      </c>
      <c r="BA26" s="15">
        <f>[4]攻城值!AK26</f>
        <v>551.26113696219431</v>
      </c>
      <c r="BB26" s="15">
        <f>[4]攻城值!AL26</f>
        <v>550.91572956725497</v>
      </c>
      <c r="BC26" s="15">
        <f>[4]攻城值!AM26</f>
        <v>549.75247258957438</v>
      </c>
      <c r="BD26" s="15">
        <f>[4]攻城值!AN26</f>
        <v>546.04179335462197</v>
      </c>
      <c r="BF26" s="15">
        <v>22</v>
      </c>
      <c r="BG26" s="15">
        <f>[4]攻城值!AQ26</f>
        <v>0.1052889065810715</v>
      </c>
      <c r="BH26" s="15">
        <f>[4]攻城值!AR26</f>
        <v>0.8947110934189284</v>
      </c>
      <c r="BL26" s="15"/>
      <c r="BM26" s="21"/>
      <c r="BN26" s="21"/>
      <c r="BO26" s="21"/>
      <c r="BP26" s="21"/>
      <c r="BQ26" s="21"/>
    </row>
    <row r="27" spans="2:69" x14ac:dyDescent="0.15">
      <c r="B27" s="13">
        <v>23</v>
      </c>
      <c r="C27" s="13">
        <f>[1]服务器生态!W44</f>
        <v>565.24351880877771</v>
      </c>
      <c r="D27" s="13">
        <f>[1]服务器生态!X44</f>
        <v>390.87641719122234</v>
      </c>
      <c r="E27" s="13">
        <f>[1]服务器生态!Y44</f>
        <v>36.968064000000005</v>
      </c>
      <c r="F27" s="13">
        <f>[1]服务器生态!Z44</f>
        <v>5.5770000000000008</v>
      </c>
      <c r="G27" s="13">
        <f>[1]服务器生态!AA44</f>
        <v>1.3349999999999997</v>
      </c>
      <c r="H27" s="13">
        <f>[1]服务器生态!AC44</f>
        <v>0.56524351880877766</v>
      </c>
      <c r="I27" s="13">
        <f>[1]服务器生态!AD44</f>
        <v>0.39087641719122235</v>
      </c>
      <c r="J27" s="13">
        <f>[1]服务器生态!AE44</f>
        <v>3.6968064000000002E-2</v>
      </c>
      <c r="K27" s="13">
        <f>[1]服务器生态!AF44</f>
        <v>5.5770000000000012E-3</v>
      </c>
      <c r="L27" s="13">
        <f>[1]服务器生态!AG44</f>
        <v>1.3349999999999998E-3</v>
      </c>
      <c r="M27" s="13">
        <f>[3]基础信息!M26</f>
        <v>84.333333333333329</v>
      </c>
      <c r="Q27" s="13">
        <v>23</v>
      </c>
      <c r="R27" s="13">
        <f>[4]带兵数!D26</f>
        <v>3184.9419791058081</v>
      </c>
      <c r="S27" s="13">
        <f>[4]带兵数!E26</f>
        <v>3231.2694466249868</v>
      </c>
      <c r="T27" s="13">
        <f>[4]带兵数!F26</f>
        <v>3282.9718771762273</v>
      </c>
      <c r="U27" s="13">
        <f>[4]带兵数!G26</f>
        <v>3344.0393983271229</v>
      </c>
      <c r="V27" s="13">
        <f>[4]带兵数!H26</f>
        <v>3405.0868314481486</v>
      </c>
      <c r="X27" s="13">
        <v>23</v>
      </c>
      <c r="Y27" s="36">
        <f>求节点(节奏总纲!P$4:P$113,R$5:R$114,$X27)*6</f>
        <v>28064.680390376016</v>
      </c>
      <c r="Z27" s="36">
        <f>求节点(节奏总纲!Q$4:Q$113,S$5:S$114,$X27)*6</f>
        <v>29110.242696148598</v>
      </c>
      <c r="AA27" s="36">
        <f>求节点(节奏总纲!R$4:R$113,T$5:T$114,$X27)*6</f>
        <v>30506.451156196184</v>
      </c>
      <c r="AB27" s="36">
        <f>求节点(节奏总纲!S$4:S$113,U$5:U$114,$X27)*6</f>
        <v>32534.277983757529</v>
      </c>
      <c r="AC27" s="36">
        <f>求节点(节奏总纲!T$4:T$113,V$5:V$114,$X27)*6</f>
        <v>36302.127620314015</v>
      </c>
      <c r="AG27" s="13">
        <v>23</v>
      </c>
      <c r="AH27" s="13">
        <v>1</v>
      </c>
      <c r="AI27" s="13">
        <f>[4]实力验证!$Z29</f>
        <v>1.2345407569996529</v>
      </c>
      <c r="AJ27" s="13">
        <f>[4]实力验证!$AE29</f>
        <v>1.7620781379975992</v>
      </c>
      <c r="AK27" s="13">
        <f>[4]实力验证!$AJ29</f>
        <v>3.2458075583048349</v>
      </c>
      <c r="AL27" s="13">
        <f>[4]实力验证!$AO29</f>
        <v>6.7239162704771465</v>
      </c>
      <c r="AM27" s="13">
        <f t="shared" si="0"/>
        <v>484.06500944281828</v>
      </c>
      <c r="AR27" s="15">
        <v>23</v>
      </c>
      <c r="AS27" s="15">
        <f>[4]攻城值!AC27</f>
        <v>67.295396908492307</v>
      </c>
      <c r="AT27" s="15">
        <f>[4]攻城值!AD27</f>
        <v>66.761706675334722</v>
      </c>
      <c r="AU27" s="15">
        <f>[4]攻城值!AE27</f>
        <v>66.01251791157857</v>
      </c>
      <c r="AV27" s="15">
        <f>[4]攻城值!AF27</f>
        <v>65.06632495171695</v>
      </c>
      <c r="AW27" s="15">
        <f>[4]攻城值!AG27</f>
        <v>63.776708734816403</v>
      </c>
      <c r="AY27" s="15">
        <v>23</v>
      </c>
      <c r="AZ27" s="15">
        <f>[4]攻城值!AJ27</f>
        <v>559.4419166249013</v>
      </c>
      <c r="BA27" s="15">
        <f>[4]攻城值!AK27</f>
        <v>560.14893075459167</v>
      </c>
      <c r="BB27" s="15">
        <f>[4]攻城值!AL27</f>
        <v>559.5345781546373</v>
      </c>
      <c r="BC27" s="15">
        <f>[4]攻城值!AM27</f>
        <v>557.89405307185871</v>
      </c>
      <c r="BD27" s="15">
        <f>[4]攻城值!AN27</f>
        <v>553.3168578339131</v>
      </c>
      <c r="BF27" s="15">
        <v>23</v>
      </c>
      <c r="BG27" s="15">
        <f>[4]攻城值!AQ27</f>
        <v>0.10737416690430815</v>
      </c>
      <c r="BH27" s="15">
        <f>[4]攻城值!AR27</f>
        <v>0.89262583309569188</v>
      </c>
      <c r="BL27" s="15"/>
      <c r="BM27" s="21"/>
      <c r="BN27" s="21"/>
      <c r="BO27" s="21"/>
      <c r="BP27" s="21"/>
      <c r="BQ27" s="21"/>
    </row>
    <row r="28" spans="2:69" x14ac:dyDescent="0.15">
      <c r="B28" s="13">
        <v>24</v>
      </c>
      <c r="C28" s="13">
        <f>[1]服务器生态!W45</f>
        <v>547.15192123824465</v>
      </c>
      <c r="D28" s="13">
        <f>[1]服务器生态!X45</f>
        <v>384.97366276175529</v>
      </c>
      <c r="E28" s="13">
        <f>[1]服务器生态!Y45</f>
        <v>36.088416000000002</v>
      </c>
      <c r="F28" s="13">
        <f>[1]服务器生态!Z45</f>
        <v>5.4697500000000012</v>
      </c>
      <c r="G28" s="13">
        <f>[1]服务器生态!AA45</f>
        <v>1.3162499999999999</v>
      </c>
      <c r="H28" s="13">
        <f>[1]服务器生态!AC45</f>
        <v>0.56118145768025096</v>
      </c>
      <c r="I28" s="13">
        <f>[1]服务器生态!AD45</f>
        <v>0.39484478231974901</v>
      </c>
      <c r="J28" s="13">
        <f>[1]服务器生态!AE45</f>
        <v>3.701376E-2</v>
      </c>
      <c r="K28" s="13">
        <f>[1]服务器生态!AF45</f>
        <v>5.6100000000000013E-3</v>
      </c>
      <c r="L28" s="13">
        <f>[1]服务器生态!AG45</f>
        <v>1.3499999999999999E-3</v>
      </c>
      <c r="M28" s="13">
        <f>[3]基础信息!M27</f>
        <v>84.75</v>
      </c>
      <c r="Q28" s="13">
        <v>24</v>
      </c>
      <c r="R28" s="13">
        <f>[4]带兵数!D27</f>
        <v>3253.7411459307195</v>
      </c>
      <c r="S28" s="13">
        <f>[4]带兵数!E27</f>
        <v>3299.9728534552714</v>
      </c>
      <c r="T28" s="13">
        <f>[4]带兵数!F27</f>
        <v>3354.3744575465457</v>
      </c>
      <c r="U28" s="13">
        <f>[4]带兵数!G27</f>
        <v>3413.2690473143757</v>
      </c>
      <c r="V28" s="13">
        <f>[4]带兵数!H27</f>
        <v>3477.5914438033142</v>
      </c>
      <c r="X28" s="13">
        <v>24</v>
      </c>
      <c r="Y28" s="36">
        <f>求节点(节奏总纲!P$4:P$113,R$5:R$114,$X28)*6</f>
        <v>28289.807048649869</v>
      </c>
      <c r="Z28" s="36">
        <f>求节点(节奏总纲!Q$4:Q$113,S$5:S$114,$X28)*6</f>
        <v>29337.313427001245</v>
      </c>
      <c r="AA28" s="36">
        <f>求节点(节奏总纲!R$4:R$113,T$5:T$114,$X28)*6</f>
        <v>30742.361179174208</v>
      </c>
      <c r="AB28" s="36">
        <f>求节点(节奏总纲!S$4:S$113,U$5:U$114,$X28)*6</f>
        <v>32769.222746320549</v>
      </c>
      <c r="AC28" s="36">
        <f>求节点(节奏总纲!T$4:T$113,V$5:V$114,$X28)*6</f>
        <v>36543.18070281564</v>
      </c>
      <c r="AG28" s="13">
        <v>24</v>
      </c>
      <c r="AH28" s="13">
        <v>1</v>
      </c>
      <c r="AI28" s="13">
        <f>[4]实力验证!$Z30</f>
        <v>1.2322893380937052</v>
      </c>
      <c r="AJ28" s="13">
        <f>[4]实力验证!$AE30</f>
        <v>1.7670880945498739</v>
      </c>
      <c r="AK28" s="13">
        <f>[4]实力验证!$AJ30</f>
        <v>3.2544070925347675</v>
      </c>
      <c r="AL28" s="13">
        <f>[4]实力验证!$AO30</f>
        <v>6.6901397528905822</v>
      </c>
      <c r="AM28" s="13">
        <f t="shared" si="0"/>
        <v>488.56998664642288</v>
      </c>
      <c r="AR28" s="15">
        <v>24</v>
      </c>
      <c r="AS28" s="15">
        <f>[4]攻城值!AC28</f>
        <v>69.843233752631022</v>
      </c>
      <c r="AT28" s="15">
        <f>[4]攻城值!AD28</f>
        <v>69.249557041413723</v>
      </c>
      <c r="AU28" s="15">
        <f>[4]攻城值!AE28</f>
        <v>68.493220676110013</v>
      </c>
      <c r="AV28" s="15">
        <f>[4]攻城值!AF28</f>
        <v>67.432268828623307</v>
      </c>
      <c r="AW28" s="15">
        <f>[4]攻城值!AG28</f>
        <v>65.991697437825849</v>
      </c>
      <c r="AY28" s="15">
        <v>24</v>
      </c>
      <c r="AZ28" s="15">
        <f>[4]攻城值!AJ28</f>
        <v>568.54526227978533</v>
      </c>
      <c r="BA28" s="15">
        <f>[4]攻城值!AK28</f>
        <v>568.97172049509902</v>
      </c>
      <c r="BB28" s="15">
        <f>[4]攻城值!AL28</f>
        <v>568.56225783880598</v>
      </c>
      <c r="BC28" s="15">
        <f>[4]攻城值!AM28</f>
        <v>566.26646306130226</v>
      </c>
      <c r="BD28" s="15">
        <f>[4]攻城值!AN28</f>
        <v>560.81780575898551</v>
      </c>
      <c r="BF28" s="15">
        <v>24</v>
      </c>
      <c r="BG28" s="15">
        <f>[4]攻城值!AQ28</f>
        <v>0.10940553313022811</v>
      </c>
      <c r="BH28" s="15">
        <f>[4]攻城值!AR28</f>
        <v>0.89059446686977184</v>
      </c>
      <c r="BL28" s="15"/>
      <c r="BM28" s="21"/>
      <c r="BN28" s="21"/>
      <c r="BO28" s="21"/>
      <c r="BP28" s="21"/>
      <c r="BQ28" s="21"/>
    </row>
    <row r="29" spans="2:69" x14ac:dyDescent="0.15">
      <c r="B29" s="13">
        <v>25</v>
      </c>
      <c r="C29" s="13">
        <f>[1]服务器生态!W46</f>
        <v>529.26342672413818</v>
      </c>
      <c r="D29" s="13">
        <f>[1]服务器生态!X46</f>
        <v>378.87249007586189</v>
      </c>
      <c r="E29" s="13">
        <f>[1]服务器生态!Y46</f>
        <v>35.206483200000001</v>
      </c>
      <c r="F29" s="13">
        <f>[1]服务器生态!Z46</f>
        <v>5.360850000000001</v>
      </c>
      <c r="G29" s="13">
        <f>[1]服务器生态!AA46</f>
        <v>1.2967499999999998</v>
      </c>
      <c r="H29" s="13">
        <f>[1]服务器生态!AC46</f>
        <v>0.55711939655172438</v>
      </c>
      <c r="I29" s="13">
        <f>[1]服务器生态!AD46</f>
        <v>0.39881314744827567</v>
      </c>
      <c r="J29" s="13">
        <f>[1]服务器生态!AE46</f>
        <v>3.7059455999999998E-2</v>
      </c>
      <c r="K29" s="13">
        <f>[1]服务器生态!AF46</f>
        <v>5.6430000000000013E-3</v>
      </c>
      <c r="L29" s="13">
        <f>[1]服务器生态!AG46</f>
        <v>1.3649999999999999E-3</v>
      </c>
      <c r="M29" s="13">
        <f>[3]基础信息!M28</f>
        <v>85.166666666666671</v>
      </c>
      <c r="Q29" s="13">
        <v>25</v>
      </c>
      <c r="R29" s="13">
        <f>[4]带兵数!D28</f>
        <v>3320.561657309669</v>
      </c>
      <c r="S29" s="13">
        <f>[4]带兵数!E28</f>
        <v>3368.6727569248687</v>
      </c>
      <c r="T29" s="13">
        <f>[4]带兵数!F28</f>
        <v>3422.2159685304628</v>
      </c>
      <c r="U29" s="13">
        <f>[4]带兵数!G28</f>
        <v>3483.9833289691578</v>
      </c>
      <c r="V29" s="13">
        <f>[4]带兵数!H28</f>
        <v>3544.4273429748305</v>
      </c>
      <c r="X29" s="13">
        <v>25</v>
      </c>
      <c r="Y29" s="36">
        <f>求节点(节奏总纲!P$4:P$113,R$5:R$114,$X29)*6</f>
        <v>28510.36679243535</v>
      </c>
      <c r="Z29" s="36">
        <f>求节点(节奏总纲!Q$4:Q$113,S$5:S$114,$X29)*6</f>
        <v>29556.008353248042</v>
      </c>
      <c r="AA29" s="36">
        <f>求节点(节奏总纲!R$4:R$113,T$5:T$114,$X29)*6</f>
        <v>30953.927963606759</v>
      </c>
      <c r="AB29" s="36">
        <f>求节点(节奏总纲!S$4:S$113,U$5:U$114,$X29)*6</f>
        <v>33001.35330113837</v>
      </c>
      <c r="AC29" s="36">
        <f>求节点(节奏总纲!T$4:T$113,V$5:V$114,$X29)*6</f>
        <v>36780.086894048422</v>
      </c>
      <c r="AG29" s="13">
        <v>25</v>
      </c>
      <c r="AH29" s="13">
        <v>1</v>
      </c>
      <c r="AI29" s="13">
        <f>[4]实力验证!$Z31</f>
        <v>1.229207353878405</v>
      </c>
      <c r="AJ29" s="13">
        <f>[4]实力验证!$AE31</f>
        <v>1.7668613615728503</v>
      </c>
      <c r="AK29" s="13">
        <f>[4]实力验证!$AJ31</f>
        <v>3.2622265655478109</v>
      </c>
      <c r="AL29" s="13">
        <f>[4]实力验证!$AO31</f>
        <v>6.6555688034820788</v>
      </c>
      <c r="AM29" s="13">
        <f t="shared" si="0"/>
        <v>492.6104394174875</v>
      </c>
      <c r="AR29" s="15">
        <v>25</v>
      </c>
      <c r="AS29" s="15">
        <f>[4]攻城值!AC29</f>
        <v>72.442539674441619</v>
      </c>
      <c r="AT29" s="15">
        <f>[4]攻城值!AD29</f>
        <v>71.77968304056887</v>
      </c>
      <c r="AU29" s="15">
        <f>[4]攻城值!AE29</f>
        <v>70.99900799418397</v>
      </c>
      <c r="AV29" s="15">
        <f>[4]攻城值!AF29</f>
        <v>69.820269518422279</v>
      </c>
      <c r="AW29" s="15">
        <f>[4]攻城值!AG29</f>
        <v>68.220437399324311</v>
      </c>
      <c r="AY29" s="15">
        <v>25</v>
      </c>
      <c r="AZ29" s="15">
        <f>[4]攻城值!AJ29</f>
        <v>577.93673466421114</v>
      </c>
      <c r="BA29" s="15">
        <f>[4]攻城值!AK29</f>
        <v>578.0256641746796</v>
      </c>
      <c r="BB29" s="15">
        <f>[4]攻城值!AL29</f>
        <v>577.67841957575024</v>
      </c>
      <c r="BC29" s="15">
        <f>[4]攻城值!AM29</f>
        <v>574.73179790052109</v>
      </c>
      <c r="BD29" s="15">
        <f>[4]攻城值!AN29</f>
        <v>568.38072944611076</v>
      </c>
      <c r="BF29" s="15">
        <v>25</v>
      </c>
      <c r="BG29" s="15">
        <f>[4]攻城值!AQ29</f>
        <v>0.11138506796377518</v>
      </c>
      <c r="BH29" s="15">
        <f>[4]攻城值!AR29</f>
        <v>0.88861493203622488</v>
      </c>
      <c r="BL29" s="15"/>
      <c r="BM29" s="21"/>
      <c r="BN29" s="21"/>
      <c r="BO29" s="21"/>
      <c r="BP29" s="21"/>
      <c r="BQ29" s="21"/>
    </row>
    <row r="30" spans="2:69" x14ac:dyDescent="0.15">
      <c r="B30" s="13">
        <v>26</v>
      </c>
      <c r="C30" s="13">
        <f>[1]服务器生态!W47</f>
        <v>511.57803526645785</v>
      </c>
      <c r="D30" s="13">
        <f>[1]服务器生态!X47</f>
        <v>372.57289913354214</v>
      </c>
      <c r="E30" s="13">
        <f>[1]服务器生态!Y47</f>
        <v>34.322265600000001</v>
      </c>
      <c r="F30" s="13">
        <f>[1]服务器生态!Z47</f>
        <v>5.2503000000000011</v>
      </c>
      <c r="G30" s="13">
        <f>[1]服务器生态!AA47</f>
        <v>1.2765</v>
      </c>
      <c r="H30" s="13">
        <f>[1]服务器生态!AC47</f>
        <v>0.55305733542319768</v>
      </c>
      <c r="I30" s="13">
        <f>[1]服务器生态!AD47</f>
        <v>0.40278151257680228</v>
      </c>
      <c r="J30" s="13">
        <f>[1]服务器生态!AE47</f>
        <v>3.7105152000000002E-2</v>
      </c>
      <c r="K30" s="13">
        <f>[1]服务器生态!AF47</f>
        <v>5.6760000000000014E-3</v>
      </c>
      <c r="L30" s="13">
        <f>[1]服务器生态!AG47</f>
        <v>1.3799999999999999E-3</v>
      </c>
      <c r="M30" s="13">
        <f>[3]基础信息!M29</f>
        <v>85.583333333333329</v>
      </c>
      <c r="Q30" s="13">
        <v>26</v>
      </c>
      <c r="R30" s="13">
        <f>[4]带兵数!D29</f>
        <v>3388.0926419241737</v>
      </c>
      <c r="S30" s="13">
        <f>[4]带兵数!E29</f>
        <v>3435.9244188823618</v>
      </c>
      <c r="T30" s="13">
        <f>[4]带兵数!F29</f>
        <v>3490.6693001307258</v>
      </c>
      <c r="U30" s="13">
        <f>[4]带兵数!G29</f>
        <v>3549.8356957135043</v>
      </c>
      <c r="V30" s="13">
        <f>[4]带兵数!H29</f>
        <v>3614.0613536331493</v>
      </c>
      <c r="X30" s="13">
        <v>26</v>
      </c>
      <c r="Y30" s="36">
        <f>求节点(节奏总纲!P$4:P$113,R$5:R$114,$X30)*6</f>
        <v>28715.032440387167</v>
      </c>
      <c r="Z30" s="36">
        <f>求节点(节奏总纲!Q$4:Q$113,S$5:S$114,$X30)*6</f>
        <v>29767.370405604728</v>
      </c>
      <c r="AA30" s="36">
        <f>求节点(节奏总纲!R$4:R$113,T$5:T$114,$X30)*6</f>
        <v>31163.512273369965</v>
      </c>
      <c r="AB30" s="36">
        <f>求节点(节奏总纲!S$4:S$113,U$5:U$114,$X30)*6</f>
        <v>33219.879492697946</v>
      </c>
      <c r="AC30" s="36">
        <f>求节点(节奏总纲!T$4:T$113,V$5:V$114,$X30)*6</f>
        <v>37014.704512898992</v>
      </c>
      <c r="AG30" s="13">
        <v>26</v>
      </c>
      <c r="AH30" s="13">
        <v>1</v>
      </c>
      <c r="AI30" s="13">
        <f>[4]实力验证!$Z32</f>
        <v>1.2294815886227217</v>
      </c>
      <c r="AJ30" s="13">
        <f>[4]实力验证!$AE32</f>
        <v>1.7655851315139177</v>
      </c>
      <c r="AK30" s="13">
        <f>[4]实力验证!$AJ32</f>
        <v>3.2669481460321204</v>
      </c>
      <c r="AL30" s="13">
        <f>[4]实力验证!$AO32</f>
        <v>6.6183065839493791</v>
      </c>
      <c r="AM30" s="13">
        <f t="shared" si="0"/>
        <v>497.25115637247126</v>
      </c>
      <c r="AR30" s="15">
        <v>26</v>
      </c>
      <c r="AS30" s="15">
        <f>[4]攻城值!AC30</f>
        <v>74.914582731351473</v>
      </c>
      <c r="AT30" s="15">
        <f>[4]攻城值!AD30</f>
        <v>74.356576470398224</v>
      </c>
      <c r="AU30" s="15">
        <f>[4]攻城值!AE30</f>
        <v>73.482118208927517</v>
      </c>
      <c r="AV30" s="15">
        <f>[4]攻城值!AF30</f>
        <v>72.237844584955923</v>
      </c>
      <c r="AW30" s="15">
        <f>[4]攻城值!AG30</f>
        <v>70.472141526911429</v>
      </c>
      <c r="AY30" s="15">
        <v>26</v>
      </c>
      <c r="AZ30" s="15">
        <f>[4]攻城值!AJ30</f>
        <v>586.20496118332358</v>
      </c>
      <c r="BA30" s="15">
        <f>[4]攻城值!AK30</f>
        <v>587.33637120257288</v>
      </c>
      <c r="BB30" s="15">
        <f>[4]攻城值!AL30</f>
        <v>586.50039723580471</v>
      </c>
      <c r="BC30" s="15">
        <f>[4]攻城值!AM30</f>
        <v>583.34824951142389</v>
      </c>
      <c r="BD30" s="15">
        <f>[4]攻城值!AN30</f>
        <v>576.07910552930059</v>
      </c>
      <c r="BF30" s="15">
        <v>26</v>
      </c>
      <c r="BG30" s="15">
        <f>[4]攻城值!AQ30</f>
        <v>0.11331473017385195</v>
      </c>
      <c r="BH30" s="15">
        <f>[4]攻城值!AR30</f>
        <v>0.88668526982614804</v>
      </c>
      <c r="BL30" s="15"/>
      <c r="BM30" s="21"/>
      <c r="BN30" s="21"/>
      <c r="BO30" s="21"/>
      <c r="BP30" s="21"/>
      <c r="BQ30" s="21"/>
    </row>
    <row r="31" spans="2:69" x14ac:dyDescent="0.15">
      <c r="B31" s="13">
        <v>27</v>
      </c>
      <c r="C31" s="13">
        <f>[1]服务器生态!W48</f>
        <v>494.09574686520398</v>
      </c>
      <c r="D31" s="13">
        <f>[1]服务器生态!X48</f>
        <v>366.07488993479603</v>
      </c>
      <c r="E31" s="13">
        <f>[1]服务器生态!Y48</f>
        <v>33.435763199999997</v>
      </c>
      <c r="F31" s="13">
        <f>[1]服务器生态!Z48</f>
        <v>5.1381000000000014</v>
      </c>
      <c r="G31" s="13">
        <f>[1]服务器生态!AA48</f>
        <v>1.2555000000000001</v>
      </c>
      <c r="H31" s="13">
        <f>[1]服务器生态!AC48</f>
        <v>0.5489952742946711</v>
      </c>
      <c r="I31" s="13">
        <f>[1]服务器生态!AD48</f>
        <v>0.40674987770532894</v>
      </c>
      <c r="J31" s="13">
        <f>[1]服务器生态!AE48</f>
        <v>3.7150848E-2</v>
      </c>
      <c r="K31" s="13">
        <f>[1]服务器生态!AF48</f>
        <v>5.7090000000000014E-3</v>
      </c>
      <c r="L31" s="13">
        <f>[1]服务器生态!AG48</f>
        <v>1.395E-3</v>
      </c>
      <c r="M31" s="13">
        <f>[3]基础信息!M30</f>
        <v>86</v>
      </c>
      <c r="Q31" s="13">
        <v>27</v>
      </c>
      <c r="R31" s="13">
        <f>[4]带兵数!D30</f>
        <v>3454.6416839245758</v>
      </c>
      <c r="S31" s="13">
        <f>[4]带兵数!E30</f>
        <v>3503.0530825071737</v>
      </c>
      <c r="T31" s="13">
        <f>[4]带兵数!F30</f>
        <v>3557.472326623385</v>
      </c>
      <c r="U31" s="13">
        <f>[4]带兵数!G30</f>
        <v>3618.1755925323187</v>
      </c>
      <c r="V31" s="13">
        <f>[4]带兵数!H30</f>
        <v>3680.4873230223789</v>
      </c>
      <c r="X31" s="13">
        <v>27</v>
      </c>
      <c r="Y31" s="36">
        <f>求节点(节奏总纲!P$4:P$113,R$5:R$114,$X31)*6</f>
        <v>28918.343638806618</v>
      </c>
      <c r="Z31" s="36">
        <f>求节点(节奏总纲!Q$4:Q$113,S$5:S$114,$X31)*6</f>
        <v>29977.270404113104</v>
      </c>
      <c r="AA31" s="36">
        <f>求节点(节奏总纲!R$4:R$113,T$5:T$114,$X31)*6</f>
        <v>31370.040329908166</v>
      </c>
      <c r="AB31" s="36">
        <f>求节点(节奏总纲!S$4:S$113,U$5:U$114,$X31)*6</f>
        <v>33435.309934451478</v>
      </c>
      <c r="AC31" s="36">
        <f>求节点(节奏总纲!T$4:T$113,V$5:V$114,$X31)*6</f>
        <v>37228.513292990974</v>
      </c>
      <c r="AG31" s="13">
        <v>27</v>
      </c>
      <c r="AH31" s="13">
        <v>1</v>
      </c>
      <c r="AI31" s="13">
        <f>[4]实力验证!$Z33</f>
        <v>1.2304547325574111</v>
      </c>
      <c r="AJ31" s="13">
        <f>[4]实力验证!$AE33</f>
        <v>1.7644089157837635</v>
      </c>
      <c r="AK31" s="13">
        <f>[4]实力验证!$AJ33</f>
        <v>3.2709626650671626</v>
      </c>
      <c r="AL31" s="13">
        <f>[4]实力验证!$AO33</f>
        <v>6.5755916450275711</v>
      </c>
      <c r="AM31" s="13">
        <f t="shared" si="0"/>
        <v>502.04556418612333</v>
      </c>
      <c r="AR31" s="15">
        <v>27</v>
      </c>
      <c r="AS31" s="15">
        <f>[4]攻城值!AC31</f>
        <v>83.342089141135958</v>
      </c>
      <c r="AT31" s="15">
        <f>[4]攻城值!AD31</f>
        <v>83.123790370720641</v>
      </c>
      <c r="AU31" s="15">
        <f>[4]攻城值!AE31</f>
        <v>82.374249087359146</v>
      </c>
      <c r="AV31" s="15">
        <f>[4]攻城值!AF31</f>
        <v>81.409762289749509</v>
      </c>
      <c r="AW31" s="15">
        <f>[4]攻城值!AG31</f>
        <v>79.75078217324085</v>
      </c>
      <c r="AY31" s="15">
        <v>27</v>
      </c>
      <c r="AZ31" s="15">
        <f>[4]攻城值!AJ31</f>
        <v>640.13627342081065</v>
      </c>
      <c r="BA31" s="15">
        <f>[4]攻城值!AK31</f>
        <v>644.52932713028929</v>
      </c>
      <c r="BB31" s="15">
        <f>[4]攻城值!AL31</f>
        <v>645.443392771866</v>
      </c>
      <c r="BC31" s="15">
        <f>[4]攻城值!AM31</f>
        <v>645.42491881940339</v>
      </c>
      <c r="BD31" s="15">
        <f>[4]攻城值!AN31</f>
        <v>640.12507898831871</v>
      </c>
      <c r="BF31" s="15">
        <v>27</v>
      </c>
      <c r="BG31" s="15">
        <f>[4]攻城值!AQ31</f>
        <v>0.11519638105832078</v>
      </c>
      <c r="BH31" s="15">
        <f>[4]攻城值!AR31</f>
        <v>0.88480361894167925</v>
      </c>
      <c r="BL31" s="15"/>
      <c r="BM31" s="21"/>
      <c r="BN31" s="21"/>
      <c r="BO31" s="21"/>
      <c r="BP31" s="21"/>
      <c r="BQ31" s="21"/>
    </row>
    <row r="32" spans="2:69" x14ac:dyDescent="0.15">
      <c r="B32" s="13">
        <v>28</v>
      </c>
      <c r="C32" s="13">
        <f>[1]服务器生态!W49</f>
        <v>476.81656152037635</v>
      </c>
      <c r="D32" s="13">
        <f>[1]服务器生态!X49</f>
        <v>359.37846247962364</v>
      </c>
      <c r="E32" s="13">
        <f>[1]服务器生态!Y49</f>
        <v>32.546976000000001</v>
      </c>
      <c r="F32" s="13">
        <f>[1]服务器生态!Z49</f>
        <v>5.0242500000000012</v>
      </c>
      <c r="G32" s="13">
        <f>[1]服务器生态!AA49</f>
        <v>1.2337499999999999</v>
      </c>
      <c r="H32" s="13">
        <f>[1]服务器生态!AC49</f>
        <v>0.5449332131661444</v>
      </c>
      <c r="I32" s="13">
        <f>[1]服务器生态!AD49</f>
        <v>0.41071824283385561</v>
      </c>
      <c r="J32" s="13">
        <f>[1]服务器生态!AE49</f>
        <v>3.7196543999999998E-2</v>
      </c>
      <c r="K32" s="13">
        <f>[1]服务器生态!AF49</f>
        <v>5.7420000000000014E-3</v>
      </c>
      <c r="L32" s="13">
        <f>[1]服务器生态!AG49</f>
        <v>1.4099999999999998E-3</v>
      </c>
      <c r="M32" s="13">
        <f>[3]基础信息!M31</f>
        <v>86.367647058823522</v>
      </c>
      <c r="Q32" s="13">
        <v>28</v>
      </c>
      <c r="R32" s="13">
        <f>[4]带兵数!D31</f>
        <v>3520.9789085251496</v>
      </c>
      <c r="S32" s="13">
        <f>[4]带兵数!E31</f>
        <v>3569.6432625118296</v>
      </c>
      <c r="T32" s="13">
        <f>[4]带兵数!F31</f>
        <v>3623.3320028260919</v>
      </c>
      <c r="U32" s="13">
        <f>[4]带兵数!G31</f>
        <v>3683.8424098785335</v>
      </c>
      <c r="V32" s="13">
        <f>[4]带兵数!H31</f>
        <v>3752.0448156730304</v>
      </c>
      <c r="X32" s="13">
        <v>28</v>
      </c>
      <c r="Y32" s="36">
        <f>求节点(节奏总纲!P$4:P$113,R$5:R$114,$X32)*6</f>
        <v>29113.496498802706</v>
      </c>
      <c r="Z32" s="36">
        <f>求节点(节奏总纲!Q$4:Q$113,S$5:S$114,$X32)*6</f>
        <v>30169.228858442184</v>
      </c>
      <c r="AA32" s="36">
        <f>求节点(节奏总纲!R$4:R$113,T$5:T$114,$X32)*6</f>
        <v>31568.001352038071</v>
      </c>
      <c r="AB32" s="36">
        <f>求节点(节奏总纲!S$4:S$113,U$5:U$114,$X32)*6</f>
        <v>33644.603013723317</v>
      </c>
      <c r="AC32" s="36">
        <f>求节点(节奏总纲!T$4:T$113,V$5:V$114,$X32)*6</f>
        <v>37440.486974100582</v>
      </c>
      <c r="AG32" s="13">
        <v>28</v>
      </c>
      <c r="AH32" s="13">
        <v>1</v>
      </c>
      <c r="AI32" s="13">
        <f>[4]实力验证!$Z34</f>
        <v>1.237737569309981</v>
      </c>
      <c r="AJ32" s="13">
        <f>[4]实力验证!$AE34</f>
        <v>1.7669253385892845</v>
      </c>
      <c r="AK32" s="13">
        <f>[4]实力验证!$AJ34</f>
        <v>3.2739771574455605</v>
      </c>
      <c r="AL32" s="13">
        <f>[4]实力验证!$AO34</f>
        <v>6.5376700738358489</v>
      </c>
      <c r="AM32" s="13">
        <f t="shared" si="0"/>
        <v>508.13575554216288</v>
      </c>
      <c r="AR32" s="15">
        <v>28</v>
      </c>
      <c r="AS32" s="15">
        <f>[4]攻城值!AC32</f>
        <v>85.921865057408951</v>
      </c>
      <c r="AT32" s="15">
        <f>[4]攻城值!AD32</f>
        <v>85.675929161698335</v>
      </c>
      <c r="AU32" s="15">
        <f>[4]攻城值!AE32</f>
        <v>85.100082731028351</v>
      </c>
      <c r="AV32" s="15">
        <f>[4]攻城值!AF32</f>
        <v>84.08152595947189</v>
      </c>
      <c r="AW32" s="15">
        <f>[4]攻城值!AG32</f>
        <v>82.266240927590403</v>
      </c>
      <c r="AY32" s="15">
        <v>28</v>
      </c>
      <c r="AZ32" s="15">
        <f>[4]攻城值!AJ32</f>
        <v>648.25356488322041</v>
      </c>
      <c r="BA32" s="15">
        <f>[4]攻城值!AK32</f>
        <v>652.57994901553059</v>
      </c>
      <c r="BB32" s="15">
        <f>[4]攻城值!AL32</f>
        <v>655.06413023425557</v>
      </c>
      <c r="BC32" s="15">
        <f>[4]攻城值!AM32</f>
        <v>654.91133449998154</v>
      </c>
      <c r="BD32" s="15">
        <f>[4]攻城值!AN32</f>
        <v>648.81681898286104</v>
      </c>
      <c r="BF32" s="15">
        <v>28</v>
      </c>
      <c r="BG32" s="15">
        <f>[4]攻城值!AQ32</f>
        <v>0.11703179043237283</v>
      </c>
      <c r="BH32" s="15">
        <f>[4]攻城值!AR32</f>
        <v>0.88296820956762723</v>
      </c>
      <c r="BL32" s="15"/>
      <c r="BM32" s="21"/>
      <c r="BN32" s="21"/>
      <c r="BO32" s="21"/>
      <c r="BP32" s="21"/>
      <c r="BQ32" s="21"/>
    </row>
    <row r="33" spans="2:69" x14ac:dyDescent="0.15">
      <c r="B33" s="13">
        <v>29</v>
      </c>
      <c r="C33" s="13">
        <f>[1]服务器生态!W50</f>
        <v>459.74047923197509</v>
      </c>
      <c r="D33" s="13">
        <f>[1]服务器生态!X50</f>
        <v>352.48361676802483</v>
      </c>
      <c r="E33" s="13">
        <f>[1]服务器生态!Y50</f>
        <v>31.655904</v>
      </c>
      <c r="F33" s="13">
        <f>[1]服务器生态!Z50</f>
        <v>4.9087500000000004</v>
      </c>
      <c r="G33" s="13">
        <f>[1]服务器生态!AA50</f>
        <v>1.2112499999999997</v>
      </c>
      <c r="H33" s="13">
        <f>[1]服务器生态!AC50</f>
        <v>0.54087115203761782</v>
      </c>
      <c r="I33" s="13">
        <f>[1]服务器生态!AD50</f>
        <v>0.41468660796238221</v>
      </c>
      <c r="J33" s="13">
        <f>[1]服务器生态!AE50</f>
        <v>3.7242240000000003E-2</v>
      </c>
      <c r="K33" s="13">
        <f>[1]服务器生态!AF50</f>
        <v>5.7750000000000015E-3</v>
      </c>
      <c r="L33" s="13">
        <f>[1]服务器生态!AG50</f>
        <v>1.4249999999999998E-3</v>
      </c>
      <c r="M33" s="13">
        <f>[3]基础信息!M32</f>
        <v>86.735294117647058</v>
      </c>
      <c r="Q33" s="13">
        <v>29</v>
      </c>
      <c r="R33" s="13">
        <f>[4]带兵数!D32</f>
        <v>3587.5328404170023</v>
      </c>
      <c r="S33" s="13">
        <f>[4]带兵数!E32</f>
        <v>3636.151840648989</v>
      </c>
      <c r="T33" s="13">
        <f>[4]带兵数!F32</f>
        <v>3692.2544796364009</v>
      </c>
      <c r="U33" s="13">
        <f>[4]带兵数!G32</f>
        <v>3755.4718731192797</v>
      </c>
      <c r="V33" s="13">
        <f>[4]带兵数!H32</f>
        <v>3821.7361184365332</v>
      </c>
      <c r="X33" s="13">
        <v>29</v>
      </c>
      <c r="Y33" s="36">
        <f>求节点(节奏总纲!P$4:P$113,R$5:R$114,$X33)*6</f>
        <v>29305.884936116148</v>
      </c>
      <c r="Z33" s="36">
        <f>求节点(节奏总纲!Q$4:Q$113,S$5:S$114,$X33)*6</f>
        <v>30359.985535409884</v>
      </c>
      <c r="AA33" s="36">
        <f>求节点(节奏总纲!R$4:R$113,T$5:T$114,$X33)*6</f>
        <v>31754.117466513846</v>
      </c>
      <c r="AB33" s="36">
        <f>求节点(节奏总纲!S$4:S$113,U$5:U$114,$X33)*6</f>
        <v>33847.516079262954</v>
      </c>
      <c r="AC33" s="36">
        <f>求节点(节奏总纲!T$4:T$113,V$5:V$114,$X33)*6</f>
        <v>37641.954801075539</v>
      </c>
      <c r="AG33" s="13">
        <v>29</v>
      </c>
      <c r="AH33" s="13">
        <v>1</v>
      </c>
      <c r="AI33" s="13">
        <f>[4]实力验证!$Z35</f>
        <v>1.2443625643882499</v>
      </c>
      <c r="AJ33" s="13">
        <f>[4]实力验证!$AE35</f>
        <v>1.7738885172749104</v>
      </c>
      <c r="AK33" s="13">
        <f>[4]实力验证!$AJ35</f>
        <v>3.2771237123598347</v>
      </c>
      <c r="AL33" s="13">
        <f>[4]实力验证!$AO35</f>
        <v>6.5105621340066273</v>
      </c>
      <c r="AM33" s="13">
        <f t="shared" si="0"/>
        <v>514.43297365606838</v>
      </c>
      <c r="AR33" s="15">
        <v>29</v>
      </c>
      <c r="AS33" s="15">
        <f>[4]攻城值!AC33</f>
        <v>88.528471381031551</v>
      </c>
      <c r="AT33" s="15">
        <f>[4]攻城值!AD33</f>
        <v>88.246890228827127</v>
      </c>
      <c r="AU33" s="15">
        <f>[4]攻城值!AE33</f>
        <v>87.906585794700604</v>
      </c>
      <c r="AV33" s="15">
        <f>[4]攻城值!AF33</f>
        <v>86.788896773275383</v>
      </c>
      <c r="AW33" s="15">
        <f>[4]攻城值!AG33</f>
        <v>84.825348115557745</v>
      </c>
      <c r="AY33" s="15">
        <v>29</v>
      </c>
      <c r="AZ33" s="15">
        <f>[4]攻城值!AJ33</f>
        <v>656.51868256420335</v>
      </c>
      <c r="BA33" s="15">
        <f>[4]攻城值!AK33</f>
        <v>660.725573726378</v>
      </c>
      <c r="BB33" s="15">
        <f>[4]攻城值!AL33</f>
        <v>665.19815723480201</v>
      </c>
      <c r="BC33" s="15">
        <f>[4]攻城值!AM33</f>
        <v>664.57941658489926</v>
      </c>
      <c r="BD33" s="15">
        <f>[4]攻城值!AN33</f>
        <v>657.78439759810851</v>
      </c>
      <c r="BF33" s="15">
        <v>29</v>
      </c>
      <c r="BG33" s="15">
        <f>[4]攻城值!AQ33</f>
        <v>0.11882264218076442</v>
      </c>
      <c r="BH33" s="15">
        <f>[4]攻城值!AR33</f>
        <v>0.88117735781923556</v>
      </c>
      <c r="BL33" s="15"/>
      <c r="BM33" s="21"/>
      <c r="BN33" s="21"/>
      <c r="BO33" s="21"/>
      <c r="BP33" s="21"/>
      <c r="BQ33" s="21"/>
    </row>
    <row r="34" spans="2:69" x14ac:dyDescent="0.15">
      <c r="B34" s="13">
        <v>30</v>
      </c>
      <c r="C34" s="13">
        <f>[1]服务器生态!W51</f>
        <v>442.86750000000018</v>
      </c>
      <c r="D34" s="13">
        <f>[1]服务器生态!X51</f>
        <v>345.39035279999985</v>
      </c>
      <c r="E34" s="13">
        <f>[1]服务器生态!Y51</f>
        <v>30.7625472</v>
      </c>
      <c r="F34" s="13">
        <f>[1]服务器生态!Z51</f>
        <v>4.7916000000000016</v>
      </c>
      <c r="G34" s="13">
        <f>[1]服务器生态!AA51</f>
        <v>1.1879999999999999</v>
      </c>
      <c r="H34" s="13">
        <f>[1]服务器生态!AC51</f>
        <v>0.53680909090909112</v>
      </c>
      <c r="I34" s="13">
        <f>[1]服务器生态!AD51</f>
        <v>0.41865497309090888</v>
      </c>
      <c r="J34" s="13">
        <f>[1]服务器生态!AE51</f>
        <v>3.7287936000000001E-2</v>
      </c>
      <c r="K34" s="13">
        <f>[1]服务器生态!AF51</f>
        <v>5.8080000000000015E-3</v>
      </c>
      <c r="L34" s="13">
        <f>[1]服务器生态!AG51</f>
        <v>1.4399999999999999E-3</v>
      </c>
      <c r="M34" s="13">
        <f>[3]基础信息!M33</f>
        <v>87.10294117647058</v>
      </c>
      <c r="Q34" s="13">
        <v>30</v>
      </c>
      <c r="R34" s="13">
        <f>[4]带兵数!D33</f>
        <v>3652.7432338833255</v>
      </c>
      <c r="S34" s="13">
        <f>[4]带兵数!E33</f>
        <v>3703.3969730796721</v>
      </c>
      <c r="T34" s="13">
        <f>[4]带兵数!F33</f>
        <v>3759.0075277664141</v>
      </c>
      <c r="U34" s="13">
        <f>[4]带兵数!G33</f>
        <v>3821.8316384114387</v>
      </c>
      <c r="V34" s="13">
        <f>[4]带兵数!H33</f>
        <v>3891.5075841763833</v>
      </c>
      <c r="X34" s="13">
        <v>30</v>
      </c>
      <c r="Y34" s="36">
        <f>求节点(节奏总纲!P$4:P$113,R$5:R$114,$X34)*6</f>
        <v>29481.698632207641</v>
      </c>
      <c r="Z34" s="36">
        <f>求节点(节奏总纲!Q$4:Q$113,S$5:S$114,$X34)*6</f>
        <v>30543.641588171784</v>
      </c>
      <c r="AA34" s="36">
        <f>求节点(节奏总纲!R$4:R$113,T$5:T$114,$X34)*6</f>
        <v>31938.404732043717</v>
      </c>
      <c r="AB34" s="36">
        <f>求节点(节奏总纲!S$4:S$113,U$5:U$114,$X34)*6</f>
        <v>34041.892258769461</v>
      </c>
      <c r="AC34" s="36">
        <f>求节点(节奏总纲!T$4:T$113,V$5:V$114,$X34)*6</f>
        <v>37841.261140086994</v>
      </c>
      <c r="AG34" s="13">
        <v>30</v>
      </c>
      <c r="AH34" s="13">
        <v>1</v>
      </c>
      <c r="AI34" s="13">
        <f>[4]实力验证!$Z36</f>
        <v>1.2476953652249652</v>
      </c>
      <c r="AJ34" s="13">
        <f>[4]实力验证!$AE36</f>
        <v>1.7801469654038871</v>
      </c>
      <c r="AK34" s="13">
        <f>[4]实力验证!$AJ36</f>
        <v>3.2785926894714161</v>
      </c>
      <c r="AL34" s="13">
        <f>[4]实力验证!$AO36</f>
        <v>6.4808649285929008</v>
      </c>
      <c r="AM34" s="13">
        <f t="shared" si="0"/>
        <v>520.00767240460721</v>
      </c>
      <c r="AR34" s="15">
        <v>30</v>
      </c>
      <c r="AS34" s="15">
        <f>[4]攻城值!AC34</f>
        <v>91.164952442919201</v>
      </c>
      <c r="AT34" s="15">
        <f>[4]攻城值!AD34</f>
        <v>90.842204607741223</v>
      </c>
      <c r="AU34" s="15">
        <f>[4]攻城值!AE34</f>
        <v>90.56863986421223</v>
      </c>
      <c r="AV34" s="15">
        <f>[4]攻城值!AF34</f>
        <v>89.478581837291415</v>
      </c>
      <c r="AW34" s="15">
        <f>[4]攻城值!AG34</f>
        <v>87.401108333333326</v>
      </c>
      <c r="AY34" s="15">
        <v>30</v>
      </c>
      <c r="AZ34" s="15">
        <f>[4]攻城值!AJ34</f>
        <v>664.94804903009754</v>
      </c>
      <c r="BA34" s="15">
        <f>[4]攻城值!AK34</f>
        <v>669.00362688036489</v>
      </c>
      <c r="BB34" s="15">
        <f>[4]攻城值!AL34</f>
        <v>674.14756126029249</v>
      </c>
      <c r="BC34" s="15">
        <f>[4]攻城值!AM34</f>
        <v>674.02158983433139</v>
      </c>
      <c r="BD34" s="15">
        <f>[4]攻城值!AN34</f>
        <v>666.81040113682923</v>
      </c>
      <c r="BF34" s="15">
        <v>30</v>
      </c>
      <c r="BG34" s="15">
        <f>[4]攻城值!AQ34</f>
        <v>0.12057053941053358</v>
      </c>
      <c r="BH34" s="15">
        <f>[4]攻城值!AR34</f>
        <v>0.87942946058946636</v>
      </c>
      <c r="BL34" s="15"/>
      <c r="BM34" s="21"/>
      <c r="BN34" s="21"/>
      <c r="BO34" s="21"/>
      <c r="BP34" s="21"/>
      <c r="BQ34" s="21"/>
    </row>
    <row r="35" spans="2:69" x14ac:dyDescent="0.15">
      <c r="B35" s="13">
        <v>31</v>
      </c>
      <c r="C35" s="13">
        <f>[1]服务器生态!W52</f>
        <v>428.59553563636376</v>
      </c>
      <c r="D35" s="13">
        <f>[1]服务器生态!X52</f>
        <v>335.7326606644362</v>
      </c>
      <c r="E35" s="13">
        <f>[1]服务器生态!Y52</f>
        <v>29.850235699199999</v>
      </c>
      <c r="F35" s="13">
        <f>[1]服务器生态!Z52</f>
        <v>4.6618880000000011</v>
      </c>
      <c r="G35" s="13">
        <f>[1]服务器生态!AA52</f>
        <v>1.1596799999999998</v>
      </c>
      <c r="H35" s="13">
        <f>[1]服务器生态!AC52</f>
        <v>0.53574441954545471</v>
      </c>
      <c r="I35" s="13">
        <f>[1]服务器生态!AD52</f>
        <v>0.41966582583054524</v>
      </c>
      <c r="J35" s="13">
        <f>[1]服务器生态!AE52</f>
        <v>3.7312794624000001E-2</v>
      </c>
      <c r="K35" s="13">
        <f>[1]服务器生态!AF52</f>
        <v>5.8273600000000019E-3</v>
      </c>
      <c r="L35" s="13">
        <f>[1]服务器生态!AG52</f>
        <v>1.4495999999999999E-3</v>
      </c>
      <c r="M35" s="13">
        <f>[3]基础信息!M34</f>
        <v>87.470588235294116</v>
      </c>
      <c r="Q35" s="13">
        <v>31</v>
      </c>
      <c r="R35" s="13">
        <f>[4]带兵数!D34</f>
        <v>3719.5189537639744</v>
      </c>
      <c r="S35" s="13">
        <f>[4]带兵数!E34</f>
        <v>3769.0285126353665</v>
      </c>
      <c r="T35" s="13">
        <f>[4]带兵数!F34</f>
        <v>3826.4669534623122</v>
      </c>
      <c r="U35" s="13">
        <f>[4]带兵数!G34</f>
        <v>3889.0108012583764</v>
      </c>
      <c r="V35" s="13">
        <f>[4]带兵数!H34</f>
        <v>3957.6288482572345</v>
      </c>
      <c r="X35" s="13">
        <v>31</v>
      </c>
      <c r="Y35" s="36">
        <f>求节点(节奏总纲!P$4:P$113,R$5:R$114,$X35)*6</f>
        <v>29657.512328299134</v>
      </c>
      <c r="Z35" s="36">
        <f>求节点(节奏总纲!Q$4:Q$113,S$5:S$114,$X35)*6</f>
        <v>30727.297640933684</v>
      </c>
      <c r="AA35" s="36">
        <f>求节点(节奏总纲!R$4:R$113,T$5:T$114,$X35)*6</f>
        <v>32120.423346958676</v>
      </c>
      <c r="AB35" s="36">
        <f>求节点(节奏总纲!S$4:S$113,U$5:U$114,$X35)*6</f>
        <v>34230.916094280998</v>
      </c>
      <c r="AC35" s="36">
        <f>求节点(节奏总纲!T$4:T$113,V$5:V$114,$X35)*6</f>
        <v>38031.973799043953</v>
      </c>
      <c r="AG35" s="13">
        <v>31</v>
      </c>
      <c r="AH35" s="13">
        <v>1</v>
      </c>
      <c r="AI35" s="13">
        <f>[4]实力验证!$Z37</f>
        <v>1.2507803212569215</v>
      </c>
      <c r="AJ35" s="13">
        <f>[4]实力验证!$AE37</f>
        <v>1.7873249932057726</v>
      </c>
      <c r="AK35" s="13">
        <f>[4]实力验证!$AJ37</f>
        <v>3.2805586624609799</v>
      </c>
      <c r="AL35" s="13">
        <f>[4]实力验证!$AO37</f>
        <v>6.4542381524315378</v>
      </c>
      <c r="AM35" s="13">
        <f t="shared" si="0"/>
        <v>524.02144196427002</v>
      </c>
      <c r="AR35" s="15">
        <v>31</v>
      </c>
      <c r="AS35" s="15">
        <f>[4]攻城值!AC35</f>
        <v>97.82035402299644</v>
      </c>
      <c r="AT35" s="15">
        <f>[4]攻城值!AD35</f>
        <v>97.526238740313033</v>
      </c>
      <c r="AU35" s="15">
        <f>[4]攻城值!AE35</f>
        <v>97.347134108305156</v>
      </c>
      <c r="AV35" s="15">
        <f>[4]攻城值!AF35</f>
        <v>96.641593983571127</v>
      </c>
      <c r="AW35" s="15">
        <f>[4]攻城值!AG35</f>
        <v>94.66976294790193</v>
      </c>
      <c r="AY35" s="15">
        <v>31</v>
      </c>
      <c r="AZ35" s="15">
        <f>[4]攻城值!AJ35</f>
        <v>702.16939575186291</v>
      </c>
      <c r="BA35" s="15">
        <f>[4]攻城值!AK35</f>
        <v>706.86762913371604</v>
      </c>
      <c r="BB35" s="15">
        <f>[4]攻城值!AL35</f>
        <v>713.18784492416967</v>
      </c>
      <c r="BC35" s="15">
        <f>[4]攻城值!AM35</f>
        <v>716.5499109905619</v>
      </c>
      <c r="BD35" s="15">
        <f>[4]攻城值!AN35</f>
        <v>711.01496946315569</v>
      </c>
      <c r="BF35" s="15">
        <v>31</v>
      </c>
      <c r="BG35" s="15">
        <f>[4]攻城值!AQ35</f>
        <v>0.12227700923733832</v>
      </c>
      <c r="BH35" s="15">
        <f>[4]攻城值!AR35</f>
        <v>0.87772299076266169</v>
      </c>
      <c r="BL35" s="15"/>
      <c r="BM35" s="21"/>
      <c r="BN35" s="21"/>
      <c r="BO35" s="21"/>
      <c r="BP35" s="21"/>
      <c r="BQ35" s="21"/>
    </row>
    <row r="36" spans="2:69" x14ac:dyDescent="0.15">
      <c r="B36" s="13">
        <v>32</v>
      </c>
      <c r="C36" s="13">
        <f>[1]服务器生态!W53</f>
        <v>422.21262873667729</v>
      </c>
      <c r="D36" s="13">
        <f>[1]服务器生态!X53</f>
        <v>332.18951514679861</v>
      </c>
      <c r="E36" s="13">
        <f>[1]服务器生态!Y53</f>
        <v>29.483871013075863</v>
      </c>
      <c r="F36" s="13">
        <f>[1]服务器生态!Z53</f>
        <v>4.6168926896551739</v>
      </c>
      <c r="G36" s="13">
        <f>[1]服务器生态!AA53</f>
        <v>1.1522648275862069</v>
      </c>
      <c r="H36" s="13">
        <f>[1]服务器生态!AC53</f>
        <v>0.5346797481818184</v>
      </c>
      <c r="I36" s="13">
        <f>[1]服务器生态!AD53</f>
        <v>0.42067667857018159</v>
      </c>
      <c r="J36" s="13">
        <f>[1]服务器生态!AE53</f>
        <v>3.7337653248000001E-2</v>
      </c>
      <c r="K36" s="13">
        <f>[1]服务器生态!AF53</f>
        <v>5.8467200000000014E-3</v>
      </c>
      <c r="L36" s="13">
        <f>[1]服务器生态!AG53</f>
        <v>1.4591999999999999E-3</v>
      </c>
      <c r="M36" s="13">
        <f>[3]基础信息!M35</f>
        <v>87.838235294117652</v>
      </c>
      <c r="Q36" s="13">
        <v>32</v>
      </c>
      <c r="R36" s="13">
        <f>[4]带兵数!D35</f>
        <v>3783.6630202092224</v>
      </c>
      <c r="S36" s="13">
        <f>[4]带兵数!E35</f>
        <v>3836.370132315777</v>
      </c>
      <c r="T36" s="13">
        <f>[4]带兵数!F35</f>
        <v>3891.5240622314541</v>
      </c>
      <c r="U36" s="13">
        <f>[4]带兵数!G35</f>
        <v>3955.4131908524987</v>
      </c>
      <c r="V36" s="13">
        <f>[4]带兵数!H35</f>
        <v>4026.1220107826684</v>
      </c>
      <c r="X36" s="13">
        <v>32</v>
      </c>
      <c r="Y36" s="36">
        <f>求节点(节奏总纲!P$4:P$113,R$5:R$114,$X36)*6</f>
        <v>29829.576024390626</v>
      </c>
      <c r="Z36" s="36">
        <f>求节点(节奏总纲!Q$4:Q$113,S$5:S$114,$X36)*6</f>
        <v>30891.764574697278</v>
      </c>
      <c r="AA36" s="36">
        <f>求节点(节奏总纲!R$4:R$113,T$5:T$114,$X36)*6</f>
        <v>32296.908021298445</v>
      </c>
      <c r="AB36" s="36">
        <f>求节点(节奏总纲!S$4:S$113,U$5:U$114,$X36)*6</f>
        <v>34411.649948289632</v>
      </c>
      <c r="AC36" s="36">
        <f>求节点(节奏总纲!T$4:T$113,V$5:V$114,$X36)*6</f>
        <v>38220.50286033786</v>
      </c>
      <c r="AG36" s="13">
        <v>32</v>
      </c>
      <c r="AH36" s="13">
        <v>1</v>
      </c>
      <c r="AI36" s="13">
        <f>[4]实力验证!$Z38</f>
        <v>1.2468859102149079</v>
      </c>
      <c r="AJ36" s="13">
        <f>[4]实力验证!$AE38</f>
        <v>1.7852628110352537</v>
      </c>
      <c r="AK36" s="13">
        <f>[4]实力验证!$AJ38</f>
        <v>3.2674432377292839</v>
      </c>
      <c r="AL36" s="13">
        <f>[4]实力验证!$AO38</f>
        <v>6.4001845301802911</v>
      </c>
      <c r="AM36" s="13">
        <f t="shared" si="0"/>
        <v>525.73549870521742</v>
      </c>
      <c r="AR36" s="15">
        <v>32</v>
      </c>
      <c r="AS36" s="15">
        <f>[4]攻城值!AC36</f>
        <v>100.6159053285924</v>
      </c>
      <c r="AT36" s="15">
        <f>[4]攻城值!AD36</f>
        <v>100.2722557774178</v>
      </c>
      <c r="AU36" s="15">
        <f>[4]攻城值!AE36</f>
        <v>100.0372670230135</v>
      </c>
      <c r="AV36" s="15">
        <f>[4]攻城值!AF36</f>
        <v>99.525421228953789</v>
      </c>
      <c r="AW36" s="15">
        <f>[4]攻城值!AG36</f>
        <v>97.393683687937639</v>
      </c>
      <c r="AY36" s="15">
        <v>32</v>
      </c>
      <c r="AZ36" s="15">
        <f>[4]攻城值!AJ36</f>
        <v>711.17252613360301</v>
      </c>
      <c r="BA36" s="15">
        <f>[4]攻城值!AK36</f>
        <v>715.67454010821552</v>
      </c>
      <c r="BB36" s="15">
        <f>[4]攻城值!AL36</f>
        <v>721.75204254084565</v>
      </c>
      <c r="BC36" s="15">
        <f>[4]攻城值!AM36</f>
        <v>726.75052550269811</v>
      </c>
      <c r="BD36" s="15">
        <f>[4]攻城值!AN36</f>
        <v>720.47763463853778</v>
      </c>
      <c r="BF36" s="15">
        <v>32</v>
      </c>
      <c r="BG36" s="15">
        <f>[4]攻城值!AQ36</f>
        <v>0.12394350723545393</v>
      </c>
      <c r="BH36" s="15">
        <f>[4]攻城值!AR36</f>
        <v>0.87605649276454611</v>
      </c>
      <c r="BL36" s="15"/>
      <c r="BM36" s="21"/>
      <c r="BN36" s="21"/>
      <c r="BO36" s="21"/>
      <c r="BP36" s="21"/>
      <c r="BQ36" s="21"/>
    </row>
    <row r="37" spans="2:69" x14ac:dyDescent="0.15">
      <c r="B37" s="13">
        <v>33</v>
      </c>
      <c r="C37" s="13">
        <f>[1]服务器生态!W54</f>
        <v>415.8517495203763</v>
      </c>
      <c r="D37" s="13">
        <f>[1]服务器生态!X54</f>
        <v>328.62545543454775</v>
      </c>
      <c r="E37" s="13">
        <f>[1]服务器生态!Y54</f>
        <v>29.116992010593101</v>
      </c>
      <c r="F37" s="13">
        <f>[1]服务器生态!Z54</f>
        <v>4.5714968275862082</v>
      </c>
      <c r="G37" s="13">
        <f>[1]服务器生态!AA54</f>
        <v>1.1446510344827585</v>
      </c>
      <c r="H37" s="13">
        <f>[1]服务器生态!AC54</f>
        <v>0.53361507681818199</v>
      </c>
      <c r="I37" s="13">
        <f>[1]服务器生态!AD54</f>
        <v>0.42168753130981795</v>
      </c>
      <c r="J37" s="13">
        <f>[1]服务器生态!AE54</f>
        <v>3.7362511872000001E-2</v>
      </c>
      <c r="K37" s="13">
        <f>[1]服务器生态!AF54</f>
        <v>5.8660800000000018E-3</v>
      </c>
      <c r="L37" s="13">
        <f>[1]服务器生态!AG54</f>
        <v>1.4687999999999999E-3</v>
      </c>
      <c r="M37" s="13">
        <f>[3]基础信息!M36</f>
        <v>88.183006535947712</v>
      </c>
      <c r="Q37" s="13">
        <v>33</v>
      </c>
      <c r="R37" s="13">
        <f>[4]带兵数!D36</f>
        <v>3850.8297311415272</v>
      </c>
      <c r="S37" s="13">
        <f>[4]带兵数!E36</f>
        <v>3899.0868763053822</v>
      </c>
      <c r="T37" s="13">
        <f>[4]带兵数!F36</f>
        <v>3957.3520379044335</v>
      </c>
      <c r="U37" s="13">
        <f>[4]带兵数!G36</f>
        <v>4020.925900972692</v>
      </c>
      <c r="V37" s="13">
        <f>[4]带兵数!H36</f>
        <v>4090.4062586103628</v>
      </c>
      <c r="X37" s="13">
        <v>33</v>
      </c>
      <c r="Y37" s="36">
        <f>求节点(节奏总纲!P$4:P$113,R$5:R$114,$X37)*6</f>
        <v>30001.639720482122</v>
      </c>
      <c r="Z37" s="36">
        <f>求节点(节奏总纲!Q$4:Q$113,S$5:S$114,$X37)*6</f>
        <v>31054.536659034486</v>
      </c>
      <c r="AA37" s="36">
        <f>求节点(节奏总纲!R$4:R$113,T$5:T$114,$X37)*6</f>
        <v>32463.45978846023</v>
      </c>
      <c r="AB37" s="36">
        <f>求节点(节奏总纲!S$4:S$113,U$5:U$114,$X37)*6</f>
        <v>34590.128133490849</v>
      </c>
      <c r="AC37" s="36">
        <f>求节点(节奏总纲!T$4:T$113,V$5:V$114,$X37)*6</f>
        <v>38395.707982232074</v>
      </c>
      <c r="AG37" s="13">
        <v>33</v>
      </c>
      <c r="AH37" s="13">
        <v>1</v>
      </c>
      <c r="AI37" s="13">
        <f>[4]实力验证!$Z39</f>
        <v>1.2432346012244955</v>
      </c>
      <c r="AJ37" s="13">
        <f>[4]实力验证!$AE39</f>
        <v>1.7832448428420307</v>
      </c>
      <c r="AK37" s="13">
        <f>[4]实力验证!$AJ39</f>
        <v>3.2561628010693298</v>
      </c>
      <c r="AL37" s="13">
        <f>[4]实力验证!$AO39</f>
        <v>6.3602736135964308</v>
      </c>
      <c r="AM37" s="13">
        <f t="shared" si="0"/>
        <v>527.41410348684269</v>
      </c>
      <c r="AR37" s="15">
        <v>33</v>
      </c>
      <c r="AS37" s="15">
        <f>[4]攻城值!AC37</f>
        <v>103.49605918756141</v>
      </c>
      <c r="AT37" s="15">
        <f>[4]攻城值!AD37</f>
        <v>103.04403604733767</v>
      </c>
      <c r="AU37" s="15">
        <f>[4]攻城值!AE37</f>
        <v>102.7471513351949</v>
      </c>
      <c r="AV37" s="15">
        <f>[4]攻城值!AF37</f>
        <v>102.45382054922655</v>
      </c>
      <c r="AW37" s="15">
        <f>[4]攻城值!AG37</f>
        <v>100.1516444181741</v>
      </c>
      <c r="AY37" s="15">
        <v>33</v>
      </c>
      <c r="AZ37" s="15">
        <f>[4]攻城值!AJ37</f>
        <v>720.70468558707603</v>
      </c>
      <c r="BA37" s="15">
        <f>[4]攻城值!AK37</f>
        <v>724.61096853670961</v>
      </c>
      <c r="BB37" s="15">
        <f>[4]攻城值!AL37</f>
        <v>730.41552355458805</v>
      </c>
      <c r="BC37" s="15">
        <f>[4]攻城值!AM37</f>
        <v>737.185106784249</v>
      </c>
      <c r="BD37" s="15">
        <f>[4]攻城值!AN37</f>
        <v>730.12477871661054</v>
      </c>
      <c r="BF37" s="15">
        <v>33</v>
      </c>
      <c r="BG37" s="15">
        <f>[4]攻城值!AQ37</f>
        <v>0.12557142157868409</v>
      </c>
      <c r="BH37" s="15">
        <f>[4]攻城值!AR37</f>
        <v>0.87442857842131594</v>
      </c>
      <c r="BL37" s="15"/>
      <c r="BM37" s="21"/>
      <c r="BN37" s="21"/>
      <c r="BO37" s="21"/>
      <c r="BP37" s="21"/>
      <c r="BQ37" s="21"/>
    </row>
    <row r="38" spans="2:69" x14ac:dyDescent="0.15">
      <c r="B38" s="13">
        <v>34</v>
      </c>
      <c r="C38" s="13">
        <f>[1]服务器生态!W55</f>
        <v>409.51289798746103</v>
      </c>
      <c r="D38" s="13">
        <f>[1]服务器生态!X55</f>
        <v>325.04048152768388</v>
      </c>
      <c r="E38" s="13">
        <f>[1]服务器生态!Y55</f>
        <v>28.749598691751729</v>
      </c>
      <c r="F38" s="13">
        <f>[1]服务器生态!Z55</f>
        <v>4.5257004137931052</v>
      </c>
      <c r="G38" s="13">
        <f>[1]服务器生态!AA55</f>
        <v>1.1368386206896552</v>
      </c>
      <c r="H38" s="13">
        <f>[1]服务器生态!AC55</f>
        <v>0.53255040545454568</v>
      </c>
      <c r="I38" s="13">
        <f>[1]服务器生态!AD55</f>
        <v>0.42269838404945431</v>
      </c>
      <c r="J38" s="13">
        <f>[1]服务器生态!AE55</f>
        <v>3.7387370496000001E-2</v>
      </c>
      <c r="K38" s="13">
        <f>[1]服务器生态!AF55</f>
        <v>5.8854400000000013E-3</v>
      </c>
      <c r="L38" s="13">
        <f>[1]服务器生态!AG55</f>
        <v>1.4783999999999999E-3</v>
      </c>
      <c r="M38" s="13">
        <f>[3]基础信息!M37</f>
        <v>88.509803921568633</v>
      </c>
      <c r="Q38" s="13">
        <v>34</v>
      </c>
      <c r="R38" s="13">
        <f>[4]带兵数!D37</f>
        <v>3913.962430455269</v>
      </c>
      <c r="S38" s="13">
        <f>[4]带兵数!E37</f>
        <v>3966.2932129146884</v>
      </c>
      <c r="T38" s="13">
        <f>[4]带兵数!F37</f>
        <v>4022.5526780322962</v>
      </c>
      <c r="U38" s="13">
        <f>[4]带兵数!G37</f>
        <v>4088.6582215718527</v>
      </c>
      <c r="V38" s="13">
        <f>[4]带兵数!H37</f>
        <v>4158.7144728338253</v>
      </c>
      <c r="X38" s="13">
        <v>34</v>
      </c>
      <c r="Y38" s="36">
        <f>求节点(节奏总纲!P$4:P$113,R$5:R$114,$X38)*6</f>
        <v>30159.253381426141</v>
      </c>
      <c r="Z38" s="36">
        <f>求节点(节奏总纲!Q$4:Q$113,S$5:S$114,$X38)*6</f>
        <v>31213.965804538493</v>
      </c>
      <c r="AA38" s="36">
        <f>求节点(节奏总纲!R$4:R$113,T$5:T$114,$X38)*6</f>
        <v>32628.829524831268</v>
      </c>
      <c r="AB38" s="36">
        <f>求节点(节奏总纲!S$4:S$113,U$5:U$114,$X38)*6</f>
        <v>34758.965000118624</v>
      </c>
      <c r="AC38" s="36">
        <f>求节点(节奏总纲!T$4:T$113,V$5:V$114,$X38)*6</f>
        <v>38570.913104126281</v>
      </c>
      <c r="AG38" s="13">
        <v>34</v>
      </c>
      <c r="AH38" s="13">
        <v>1</v>
      </c>
      <c r="AI38" s="13">
        <f>[4]实力验证!$Z40</f>
        <v>1.2416734401683438</v>
      </c>
      <c r="AJ38" s="13">
        <f>[4]实力验证!$AE40</f>
        <v>1.7813226113055582</v>
      </c>
      <c r="AK38" s="13">
        <f>[4]实力验证!$AJ40</f>
        <v>3.2489951409055209</v>
      </c>
      <c r="AL38" s="13">
        <f>[4]实力验证!$AO40</f>
        <v>6.3231956230297461</v>
      </c>
      <c r="AM38" s="13">
        <f t="shared" si="0"/>
        <v>529.50122360482146</v>
      </c>
      <c r="AR38" s="15">
        <v>34</v>
      </c>
      <c r="AS38" s="15">
        <f>[4]攻城值!AC38</f>
        <v>106.60991262214431</v>
      </c>
      <c r="AT38" s="15">
        <f>[4]攻城值!AD38</f>
        <v>105.85727026360289</v>
      </c>
      <c r="AU38" s="15">
        <f>[4]攻城值!AE38</f>
        <v>105.49943882072179</v>
      </c>
      <c r="AV38" s="15">
        <f>[4]攻城值!AF38</f>
        <v>105.17751357454726</v>
      </c>
      <c r="AW38" s="15">
        <f>[4]攻城值!AG38</f>
        <v>102.96040982850023</v>
      </c>
      <c r="AY38" s="15">
        <v>34</v>
      </c>
      <c r="AZ38" s="15">
        <f>[4]攻城值!AJ38</f>
        <v>731.76828332807395</v>
      </c>
      <c r="BA38" s="15">
        <f>[4]攻城值!AK38</f>
        <v>733.78162042145004</v>
      </c>
      <c r="BB38" s="15">
        <f>[4]攻城值!AL38</f>
        <v>739.33398789137448</v>
      </c>
      <c r="BC38" s="15">
        <f>[4]攻城值!AM38</f>
        <v>746.07798200223908</v>
      </c>
      <c r="BD38" s="15">
        <f>[4]攻城值!AN38</f>
        <v>740.07100917586638</v>
      </c>
      <c r="BF38" s="15">
        <v>34</v>
      </c>
      <c r="BG38" s="15">
        <f>[4]攻城值!AQ38</f>
        <v>0.12716207689694575</v>
      </c>
      <c r="BH38" s="15">
        <f>[4]攻城值!AR38</f>
        <v>0.8728379231030543</v>
      </c>
      <c r="BL38" s="15"/>
      <c r="BM38" s="21"/>
      <c r="BN38" s="21"/>
      <c r="BO38" s="21"/>
      <c r="BP38" s="21"/>
      <c r="BQ38" s="21"/>
    </row>
    <row r="39" spans="2:69" x14ac:dyDescent="0.15">
      <c r="B39" s="13">
        <v>35</v>
      </c>
      <c r="C39" s="13">
        <f>[1]服务器生态!W56</f>
        <v>403.19607413793119</v>
      </c>
      <c r="D39" s="13">
        <f>[1]服务器生态!X56</f>
        <v>321.43459342620673</v>
      </c>
      <c r="E39" s="13">
        <f>[1]服务器生态!Y56</f>
        <v>28.381691056551727</v>
      </c>
      <c r="F39" s="13">
        <f>[1]服务器生态!Z56</f>
        <v>4.4795034482758638</v>
      </c>
      <c r="G39" s="13">
        <f>[1]服务器生态!AA56</f>
        <v>1.1288275862068964</v>
      </c>
      <c r="H39" s="13">
        <f>[1]服务器生态!AC56</f>
        <v>0.53148573409090927</v>
      </c>
      <c r="I39" s="13">
        <f>[1]服务器生态!AD56</f>
        <v>0.42370923678909067</v>
      </c>
      <c r="J39" s="13">
        <f>[1]服务器生态!AE56</f>
        <v>3.7412229120000001E-2</v>
      </c>
      <c r="K39" s="13">
        <f>[1]服务器生态!AF56</f>
        <v>5.9048000000000017E-3</v>
      </c>
      <c r="L39" s="13">
        <f>[1]服务器生态!AG56</f>
        <v>1.4879999999999997E-3</v>
      </c>
      <c r="M39" s="13">
        <f>[3]基础信息!M38</f>
        <v>88.83660130718954</v>
      </c>
      <c r="Q39" s="13">
        <v>35</v>
      </c>
      <c r="R39" s="13">
        <f>[4]带兵数!D38</f>
        <v>3980.1909129472951</v>
      </c>
      <c r="S39" s="13">
        <f>[4]带兵数!E38</f>
        <v>4030.5941741358338</v>
      </c>
      <c r="T39" s="13">
        <f>[4]带兵数!F38</f>
        <v>4091.0872039771339</v>
      </c>
      <c r="U39" s="13">
        <f>[4]带兵数!G38</f>
        <v>4154.191079838205</v>
      </c>
      <c r="V39" s="13">
        <f>[4]带兵数!H38</f>
        <v>4223.6246235371837</v>
      </c>
      <c r="X39" s="13">
        <v>35</v>
      </c>
      <c r="Y39" s="36">
        <f>求节点(节奏总纲!P$4:P$113,R$5:R$114,$X39)*6</f>
        <v>30310.76954590105</v>
      </c>
      <c r="Z39" s="36">
        <f>求节点(节奏总纲!Q$4:Q$113,S$5:S$114,$X39)*6</f>
        <v>31370.892584248955</v>
      </c>
      <c r="AA39" s="36">
        <f>求节点(节奏总纲!R$4:R$113,T$5:T$114,$X39)*6</f>
        <v>32784.771521399191</v>
      </c>
      <c r="AB39" s="36">
        <f>求节点(节奏总纲!S$4:S$113,U$5:U$114,$X39)*6</f>
        <v>34927.801866746398</v>
      </c>
      <c r="AC39" s="36">
        <f>求节点(节奏总纲!T$4:T$113,V$5:V$114,$X39)*6</f>
        <v>38738.145999461034</v>
      </c>
      <c r="AG39" s="13">
        <v>35</v>
      </c>
      <c r="AH39" s="13">
        <v>1</v>
      </c>
      <c r="AI39" s="13">
        <f>[4]实力验证!$Z41</f>
        <v>1.241545468107198</v>
      </c>
      <c r="AJ39" s="13">
        <f>[4]实力验证!$AE41</f>
        <v>1.779436515834997</v>
      </c>
      <c r="AK39" s="13">
        <f>[4]实力验证!$AJ41</f>
        <v>3.2423126026369737</v>
      </c>
      <c r="AL39" s="13">
        <f>[4]实力验证!$AO41</f>
        <v>6.2955488644795894</v>
      </c>
      <c r="AM39" s="13">
        <f t="shared" si="0"/>
        <v>531.94159410406701</v>
      </c>
      <c r="AR39" s="15">
        <v>35</v>
      </c>
      <c r="AS39" s="15">
        <f>[4]攻城值!AC39</f>
        <v>109.79516251556612</v>
      </c>
      <c r="AT39" s="15">
        <f>[4]攻城值!AD39</f>
        <v>108.82225335797791</v>
      </c>
      <c r="AU39" s="15">
        <f>[4]攻城值!AE39</f>
        <v>108.28325500462157</v>
      </c>
      <c r="AV39" s="15">
        <f>[4]攻城值!AF39</f>
        <v>107.86802520130999</v>
      </c>
      <c r="AW39" s="15">
        <f>[4]攻城值!AG39</f>
        <v>105.80751741207128</v>
      </c>
      <c r="AY39" s="15">
        <v>35</v>
      </c>
      <c r="AZ39" s="15">
        <f>[4]攻城值!AJ39</f>
        <v>743.20316801673562</v>
      </c>
      <c r="BA39" s="15">
        <f>[4]攻城值!AK39</f>
        <v>743.9323148026358</v>
      </c>
      <c r="BB39" s="15">
        <f>[4]攻城值!AL39</f>
        <v>748.42297570614096</v>
      </c>
      <c r="BC39" s="15">
        <f>[4]攻城值!AM39</f>
        <v>754.6950693189375</v>
      </c>
      <c r="BD39" s="15">
        <f>[4]攻城值!AN39</f>
        <v>750.21770999874673</v>
      </c>
      <c r="BF39" s="15">
        <v>35</v>
      </c>
      <c r="BG39" s="15">
        <f>[4]攻城值!AQ39</f>
        <v>0.12871673787104598</v>
      </c>
      <c r="BH39" s="15">
        <f>[4]攻城值!AR39</f>
        <v>0.87128326212895413</v>
      </c>
      <c r="BL39" s="15"/>
      <c r="BM39" s="21"/>
      <c r="BN39" s="21"/>
      <c r="BO39" s="21"/>
      <c r="BP39" s="21"/>
      <c r="BQ39" s="21"/>
    </row>
    <row r="40" spans="2:69" x14ac:dyDescent="0.15">
      <c r="B40" s="13">
        <v>36</v>
      </c>
      <c r="C40" s="13">
        <f>[1]服务器生态!W57</f>
        <v>396.90127797178707</v>
      </c>
      <c r="D40" s="13">
        <f>[1]服务器生态!X57</f>
        <v>317.80779113011653</v>
      </c>
      <c r="E40" s="13">
        <f>[1]服务器生态!Y57</f>
        <v>28.013269104993107</v>
      </c>
      <c r="F40" s="13">
        <f>[1]服务器生态!Z57</f>
        <v>4.432905931034484</v>
      </c>
      <c r="G40" s="13">
        <f>[1]服务器生态!AA57</f>
        <v>1.1206179310344826</v>
      </c>
      <c r="H40" s="13">
        <f>[1]服务器生态!AC57</f>
        <v>0.53042106272727296</v>
      </c>
      <c r="I40" s="13">
        <f>[1]服务器生态!AD57</f>
        <v>0.42472008952872708</v>
      </c>
      <c r="J40" s="13">
        <f>[1]服务器生态!AE57</f>
        <v>3.7437087744000001E-2</v>
      </c>
      <c r="K40" s="13">
        <f>[1]服务器生态!AF57</f>
        <v>5.9241600000000012E-3</v>
      </c>
      <c r="L40" s="13">
        <f>[1]服务器生态!AG57</f>
        <v>1.4975999999999998E-3</v>
      </c>
      <c r="M40" s="13">
        <f>[3]基础信息!M39</f>
        <v>89.16339869281046</v>
      </c>
      <c r="Q40" s="13">
        <v>36</v>
      </c>
      <c r="R40" s="13">
        <f>[4]带兵数!D39</f>
        <v>4043.8224722802161</v>
      </c>
      <c r="S40" s="13">
        <f>[4]带兵数!E39</f>
        <v>4097.4135482075872</v>
      </c>
      <c r="T40" s="13">
        <f>[4]带兵数!F39</f>
        <v>4154.2715250695746</v>
      </c>
      <c r="U40" s="13">
        <f>[4]带兵数!G39</f>
        <v>4219.9593475759102</v>
      </c>
      <c r="V40" s="13">
        <f>[4]带兵数!H39</f>
        <v>4286.631625084754</v>
      </c>
      <c r="X40" s="13">
        <v>36</v>
      </c>
      <c r="Y40" s="36">
        <f>求节点(节奏总纲!P$4:P$113,R$5:R$114,$X40)*6</f>
        <v>30461.392258151005</v>
      </c>
      <c r="Z40" s="36">
        <f>求节点(节奏总纲!Q$4:Q$113,S$5:S$114,$X40)*6</f>
        <v>31527.21911075111</v>
      </c>
      <c r="AA40" s="36">
        <f>求节点(节奏总纲!R$4:R$113,T$5:T$114,$X40)*6</f>
        <v>32940.713517967117</v>
      </c>
      <c r="AB40" s="36">
        <f>求节点(节奏总纲!S$4:S$113,U$5:U$114,$X40)*6</f>
        <v>35085.798155077748</v>
      </c>
      <c r="AC40" s="36">
        <f>求节点(节奏总纲!T$4:T$113,V$5:V$114,$X40)*6</f>
        <v>38904.870418022147</v>
      </c>
      <c r="AG40" s="13">
        <v>36</v>
      </c>
      <c r="AH40" s="13">
        <v>1</v>
      </c>
      <c r="AI40" s="13">
        <f>[4]实力验证!$Z42</f>
        <v>1.2414352289564039</v>
      </c>
      <c r="AJ40" s="13">
        <f>[4]实力验证!$AE42</f>
        <v>1.7774897542311385</v>
      </c>
      <c r="AK40" s="13">
        <f>[4]实力验证!$AJ42</f>
        <v>3.2352266553707589</v>
      </c>
      <c r="AL40" s="13">
        <f>[4]实力验证!$AO42</f>
        <v>6.2695724351687785</v>
      </c>
      <c r="AM40" s="13">
        <f t="shared" si="0"/>
        <v>534.38442163565799</v>
      </c>
      <c r="AR40" s="15">
        <v>36</v>
      </c>
      <c r="AS40" s="15">
        <f>[4]攻城值!AC40</f>
        <v>113.04852083400299</v>
      </c>
      <c r="AT40" s="15">
        <f>[4]攻城值!AD40</f>
        <v>111.9795096697498</v>
      </c>
      <c r="AU40" s="15">
        <f>[4]攻城值!AE40</f>
        <v>111.09696987126787</v>
      </c>
      <c r="AV40" s="15">
        <f>[4]攻城值!AF40</f>
        <v>110.57700360734847</v>
      </c>
      <c r="AW40" s="15">
        <f>[4]攻城值!AG40</f>
        <v>108.63843109213181</v>
      </c>
      <c r="AY40" s="15">
        <v>36</v>
      </c>
      <c r="AZ40" s="15">
        <f>[4]攻城值!AJ40</f>
        <v>754.97559764664709</v>
      </c>
      <c r="BA40" s="15">
        <f>[4]攻城值!AK40</f>
        <v>755.29875954011004</v>
      </c>
      <c r="BB40" s="15">
        <f>[4]攻城值!AL40</f>
        <v>757.66591384710409</v>
      </c>
      <c r="BC40" s="15">
        <f>[4]攻城值!AM40</f>
        <v>763.4051354478205</v>
      </c>
      <c r="BD40" s="15">
        <f>[4]攻城值!AN40</f>
        <v>760.17743536890998</v>
      </c>
      <c r="BF40" s="15">
        <v>36</v>
      </c>
      <c r="BG40" s="15">
        <f>[4]攻城值!AQ40</f>
        <v>0.13023661258615485</v>
      </c>
      <c r="BH40" s="15">
        <f>[4]攻城值!AR40</f>
        <v>0.86976338741384518</v>
      </c>
      <c r="BL40" s="15"/>
      <c r="BM40" s="21"/>
      <c r="BN40" s="21"/>
      <c r="BO40" s="21"/>
      <c r="BP40" s="21"/>
      <c r="BQ40" s="21"/>
    </row>
    <row r="41" spans="2:69" x14ac:dyDescent="0.15">
      <c r="B41" s="13">
        <v>37</v>
      </c>
      <c r="C41" s="13">
        <f>[1]服务器生态!W58</f>
        <v>390.62850948902832</v>
      </c>
      <c r="D41" s="13">
        <f>[1]服务器生态!X58</f>
        <v>314.16007463941304</v>
      </c>
      <c r="E41" s="13">
        <f>[1]服务器生态!Y58</f>
        <v>27.644332837075861</v>
      </c>
      <c r="F41" s="13">
        <f>[1]服务器生态!Z58</f>
        <v>4.3859078620689669</v>
      </c>
      <c r="G41" s="13">
        <f>[1]服务器生态!AA58</f>
        <v>1.1122096551724137</v>
      </c>
      <c r="H41" s="13">
        <f>[1]服务器生态!AC58</f>
        <v>0.52935639136363655</v>
      </c>
      <c r="I41" s="13">
        <f>[1]服务器生态!AD58</f>
        <v>0.42573094226836344</v>
      </c>
      <c r="J41" s="13">
        <f>[1]服务器生态!AE58</f>
        <v>3.7461946368000001E-2</v>
      </c>
      <c r="K41" s="13">
        <f>[1]服务器生态!AF58</f>
        <v>5.9435200000000016E-3</v>
      </c>
      <c r="L41" s="13">
        <f>[1]服务器生态!AG58</f>
        <v>1.5071999999999998E-3</v>
      </c>
      <c r="M41" s="13">
        <f>[3]基础信息!M40</f>
        <v>89.490196078431367</v>
      </c>
      <c r="Q41" s="13">
        <v>37</v>
      </c>
      <c r="R41" s="13">
        <f>[4]带兵数!D40</f>
        <v>4109.020743671972</v>
      </c>
      <c r="S41" s="13">
        <f>[4]带兵数!E40</f>
        <v>4161.1453581089208</v>
      </c>
      <c r="T41" s="13">
        <f>[4]带兵数!F40</f>
        <v>4220.4599594946012</v>
      </c>
      <c r="U41" s="13">
        <f>[4]带兵数!G40</f>
        <v>4282.0408035249629</v>
      </c>
      <c r="V41" s="13">
        <f>[4]带兵数!H40</f>
        <v>4352.0389775920594</v>
      </c>
      <c r="X41" s="13">
        <v>37</v>
      </c>
      <c r="Y41" s="36">
        <f>求节点(节奏总纲!P$4:P$113,R$5:R$114,$X41)*6</f>
        <v>30609.211164343942</v>
      </c>
      <c r="Z41" s="36">
        <f>求节点(节奏总纲!Q$4:Q$113,S$5:S$114,$X41)*6</f>
        <v>31672.701871126937</v>
      </c>
      <c r="AA41" s="36">
        <f>求节点(节奏总纲!R$4:R$113,T$5:T$114,$X41)*6</f>
        <v>33092.532056593176</v>
      </c>
      <c r="AB41" s="36">
        <f>求节点(节奏总纲!S$4:S$113,U$5:U$114,$X41)*6</f>
        <v>35240.561228084815</v>
      </c>
      <c r="AC41" s="36">
        <f>求节点(节奏总纲!T$4:T$113,V$5:V$114,$X41)*6</f>
        <v>39063.140502748953</v>
      </c>
      <c r="AG41" s="13">
        <v>37</v>
      </c>
      <c r="AH41" s="13">
        <v>1</v>
      </c>
      <c r="AI41" s="13">
        <f>[4]实力验证!$Z43</f>
        <v>1.2434218846723308</v>
      </c>
      <c r="AJ41" s="13">
        <f>[4]实力验证!$AE43</f>
        <v>1.7755058262627679</v>
      </c>
      <c r="AK41" s="13">
        <f>[4]实力验证!$AJ43</f>
        <v>3.2274117085883853</v>
      </c>
      <c r="AL41" s="13">
        <f>[4]实力验证!$AO43</f>
        <v>6.2473326203215063</v>
      </c>
      <c r="AM41" s="13">
        <f t="shared" si="0"/>
        <v>537.30856901167658</v>
      </c>
      <c r="AR41" s="15">
        <v>37</v>
      </c>
      <c r="AS41" s="15">
        <f>[4]攻城值!AC41</f>
        <v>115.92880440996399</v>
      </c>
      <c r="AT41" s="15">
        <f>[4]攻城值!AD41</f>
        <v>115.20133339690537</v>
      </c>
      <c r="AU41" s="15">
        <f>[4]攻城值!AE41</f>
        <v>113.9451401353912</v>
      </c>
      <c r="AV41" s="15">
        <f>[4]攻城值!AF41</f>
        <v>113.30839033230941</v>
      </c>
      <c r="AW41" s="15">
        <f>[4]攻城值!AG41</f>
        <v>111.45021456371673</v>
      </c>
      <c r="AY41" s="15">
        <v>37</v>
      </c>
      <c r="AZ41" s="15">
        <f>[4]攻城值!AJ41</f>
        <v>764.16754505617382</v>
      </c>
      <c r="BA41" s="15">
        <f>[4]攻城值!AK41</f>
        <v>766.98583413092035</v>
      </c>
      <c r="BB41" s="15">
        <f>[4]攻城值!AL41</f>
        <v>767.08893609920494</v>
      </c>
      <c r="BC41" s="15">
        <f>[4]攻城值!AM41</f>
        <v>772.232440196742</v>
      </c>
      <c r="BD41" s="15">
        <f>[4]攻城值!AN41</f>
        <v>769.93913221456171</v>
      </c>
      <c r="BF41" s="15">
        <v>37</v>
      </c>
      <c r="BG41" s="15">
        <f>[4]攻城值!AQ41</f>
        <v>0.1317228556626622</v>
      </c>
      <c r="BH41" s="15">
        <f>[4]攻城值!AR41</f>
        <v>0.86827714433733783</v>
      </c>
      <c r="BL41" s="15"/>
      <c r="BM41" s="21"/>
      <c r="BN41" s="21"/>
      <c r="BO41" s="21"/>
      <c r="BP41" s="21"/>
      <c r="BQ41" s="21"/>
    </row>
    <row r="42" spans="2:69" x14ac:dyDescent="0.15">
      <c r="B42" s="13">
        <v>38</v>
      </c>
      <c r="C42" s="13">
        <f>[1]服务器生态!W59</f>
        <v>384.37776868965534</v>
      </c>
      <c r="D42" s="13">
        <f>[1]服务器生态!X59</f>
        <v>310.49144395409644</v>
      </c>
      <c r="E42" s="13">
        <f>[1]服务器生态!Y59</f>
        <v>27.274882252800001</v>
      </c>
      <c r="F42" s="13">
        <f>[1]服务器生态!Z59</f>
        <v>4.3385092413793123</v>
      </c>
      <c r="G42" s="13">
        <f>[1]服务器生态!AA59</f>
        <v>1.1036027586206896</v>
      </c>
      <c r="H42" s="13">
        <f>[1]服务器生态!AC59</f>
        <v>0.52829172000000024</v>
      </c>
      <c r="I42" s="13">
        <f>[1]服务器生态!AD59</f>
        <v>0.4267417950079998</v>
      </c>
      <c r="J42" s="13">
        <f>[1]服务器生态!AE59</f>
        <v>3.7486804992000002E-2</v>
      </c>
      <c r="K42" s="13">
        <f>[1]服务器生态!AF59</f>
        <v>5.962880000000002E-3</v>
      </c>
      <c r="L42" s="13">
        <f>[1]服务器生态!AG59</f>
        <v>1.5167999999999998E-3</v>
      </c>
      <c r="M42" s="13">
        <f>[3]基础信息!M41</f>
        <v>89.816993464052288</v>
      </c>
      <c r="Q42" s="13">
        <v>38</v>
      </c>
      <c r="R42" s="13">
        <f>[4]带兵数!D41</f>
        <v>4173.3890826430224</v>
      </c>
      <c r="S42" s="13">
        <f>[4]带兵数!E41</f>
        <v>4225.8552007948474</v>
      </c>
      <c r="T42" s="13">
        <f>[4]带兵数!F41</f>
        <v>4282.8232260907926</v>
      </c>
      <c r="U42" s="13">
        <f>[4]带兵数!G41</f>
        <v>4347.2253230365786</v>
      </c>
      <c r="V42" s="13">
        <f>[4]带兵数!H41</f>
        <v>4415.5588848776533</v>
      </c>
      <c r="X42" s="13">
        <v>38</v>
      </c>
      <c r="Y42" s="36">
        <f>求节点(节奏总纲!P$4:P$113,R$5:R$114,$X42)*6</f>
        <v>30757.030070536879</v>
      </c>
      <c r="Z42" s="36">
        <f>求节点(节奏总纲!Q$4:Q$113,S$5:S$114,$X42)*6</f>
        <v>31818.184631502772</v>
      </c>
      <c r="AA42" s="36">
        <f>求节点(节奏总纲!R$4:R$113,T$5:T$114,$X42)*6</f>
        <v>33242.445496207554</v>
      </c>
      <c r="AB42" s="36">
        <f>求节点(节奏总纲!S$4:S$113,U$5:U$114,$X42)*6</f>
        <v>35394.045644285477</v>
      </c>
      <c r="AC42" s="36">
        <f>求节点(节奏总纲!T$4:T$113,V$5:V$114,$X42)*6</f>
        <v>39212.963014404238</v>
      </c>
      <c r="AG42" s="13">
        <v>38</v>
      </c>
      <c r="AH42" s="13">
        <v>1</v>
      </c>
      <c r="AI42" s="13">
        <f>[4]实力验证!$Z44</f>
        <v>1.2452774294914923</v>
      </c>
      <c r="AJ42" s="13">
        <f>[4]实力验证!$AE44</f>
        <v>1.7738374825149772</v>
      </c>
      <c r="AK42" s="13">
        <f>[4]实力验证!$AJ44</f>
        <v>3.2200678170550741</v>
      </c>
      <c r="AL42" s="13">
        <f>[4]实力验证!$AO44</f>
        <v>6.2304521155312544</v>
      </c>
      <c r="AM42" s="13">
        <f t="shared" si="0"/>
        <v>540.24908497044601</v>
      </c>
      <c r="AR42" s="15">
        <v>38</v>
      </c>
      <c r="AS42" s="15">
        <f>[4]攻城值!AC42</f>
        <v>118.84872611399884</v>
      </c>
      <c r="AT42" s="15">
        <f>[4]攻城值!AD42</f>
        <v>118.39526157818861</v>
      </c>
      <c r="AU42" s="15">
        <f>[4]攻城值!AE42</f>
        <v>117.05406872713573</v>
      </c>
      <c r="AV42" s="15">
        <f>[4]攻城值!AF42</f>
        <v>116.06593108604865</v>
      </c>
      <c r="AW42" s="15">
        <f>[4]攻城值!AG42</f>
        <v>114.29418063266283</v>
      </c>
      <c r="AY42" s="15">
        <v>38</v>
      </c>
      <c r="AZ42" s="15">
        <f>[4]攻城值!AJ42</f>
        <v>773.56594607373586</v>
      </c>
      <c r="BA42" s="15">
        <f>[4]攻城值!AK42</f>
        <v>778.37662174833463</v>
      </c>
      <c r="BB42" s="15">
        <f>[4]攻城值!AL42</f>
        <v>778.19123975797129</v>
      </c>
      <c r="BC42" s="15">
        <f>[4]攻城值!AM42</f>
        <v>781.19881676491377</v>
      </c>
      <c r="BD42" s="15">
        <f>[4]攻城值!AN42</f>
        <v>779.86210127110894</v>
      </c>
      <c r="BF42" s="15">
        <v>38</v>
      </c>
      <c r="BG42" s="15">
        <f>[4]攻城值!AQ42</f>
        <v>0.13317657118147086</v>
      </c>
      <c r="BH42" s="15">
        <f>[4]攻城值!AR42</f>
        <v>0.86682342881852914</v>
      </c>
      <c r="BL42" s="15"/>
      <c r="BM42" s="21"/>
      <c r="BN42" s="21"/>
      <c r="BO42" s="21"/>
      <c r="BP42" s="21"/>
      <c r="BQ42" s="21"/>
    </row>
    <row r="43" spans="2:69" x14ac:dyDescent="0.15">
      <c r="B43" s="13">
        <v>39</v>
      </c>
      <c r="C43" s="13">
        <f>[1]服务器生态!W60</f>
        <v>378.14905557366779</v>
      </c>
      <c r="D43" s="13">
        <f>[1]服务器生态!X60</f>
        <v>306.80189907416661</v>
      </c>
      <c r="E43" s="13">
        <f>[1]服务器生态!Y60</f>
        <v>26.904917352165516</v>
      </c>
      <c r="F43" s="13">
        <f>[1]服务器生态!Z60</f>
        <v>4.2907100689655175</v>
      </c>
      <c r="G43" s="13">
        <f>[1]服务器生态!AA60</f>
        <v>1.0947972413793101</v>
      </c>
      <c r="H43" s="13">
        <f>[1]服务器生态!AC60</f>
        <v>0.52722704863636383</v>
      </c>
      <c r="I43" s="13">
        <f>[1]服务器生态!AD60</f>
        <v>0.42775264774763616</v>
      </c>
      <c r="J43" s="13">
        <f>[1]服务器生态!AE60</f>
        <v>3.7511663616000002E-2</v>
      </c>
      <c r="K43" s="13">
        <f>[1]服务器生态!AF60</f>
        <v>5.9822400000000015E-3</v>
      </c>
      <c r="L43" s="13">
        <f>[1]服务器生态!AG60</f>
        <v>1.5263999999999998E-3</v>
      </c>
      <c r="M43" s="13">
        <f>[3]基础信息!M42</f>
        <v>90.128654970760238</v>
      </c>
      <c r="Q43" s="13">
        <v>39</v>
      </c>
      <c r="R43" s="13">
        <f>[4]带兵数!D42</f>
        <v>4237.6063828071456</v>
      </c>
      <c r="S43" s="13">
        <f>[4]带兵数!E42</f>
        <v>4289.7083305655342</v>
      </c>
      <c r="T43" s="13">
        <f>[4]带兵数!F42</f>
        <v>4346.6006813599324</v>
      </c>
      <c r="U43" s="13">
        <f>[4]带兵数!G42</f>
        <v>4409.6883495694838</v>
      </c>
      <c r="V43" s="13">
        <f>[4]带兵数!H42</f>
        <v>4481.6418470149474</v>
      </c>
      <c r="X43" s="13">
        <v>39</v>
      </c>
      <c r="Y43" s="36">
        <f>求节点(节奏总纲!P$4:P$113,R$5:R$114,$X43)*6</f>
        <v>30896.642601360421</v>
      </c>
      <c r="Z43" s="36">
        <f>求节点(节奏总纲!Q$4:Q$113,S$5:S$114,$X43)*6</f>
        <v>31959.785299967953</v>
      </c>
      <c r="AA43" s="36">
        <f>求节点(节奏总纲!R$4:R$113,T$5:T$114,$X43)*6</f>
        <v>33391.520655145898</v>
      </c>
      <c r="AB43" s="36">
        <f>求节点(节奏总纲!S$4:S$113,U$5:U$114,$X43)*6</f>
        <v>35540.48071432185</v>
      </c>
      <c r="AC43" s="36">
        <f>求节点(节奏总纲!T$4:T$113,V$5:V$114,$X43)*6</f>
        <v>39362.785526059517</v>
      </c>
      <c r="AG43" s="13">
        <v>39</v>
      </c>
      <c r="AH43" s="13">
        <v>1</v>
      </c>
      <c r="AI43" s="13">
        <f>[4]实力验证!$Z45</f>
        <v>1.2466285705072282</v>
      </c>
      <c r="AJ43" s="13">
        <f>[4]实力验证!$AE45</f>
        <v>1.7712109340873623</v>
      </c>
      <c r="AK43" s="13">
        <f>[4]实力验证!$AJ45</f>
        <v>3.2110586262802943</v>
      </c>
      <c r="AL43" s="13">
        <f>[4]实力验证!$AO45</f>
        <v>6.2109828690767559</v>
      </c>
      <c r="AM43" s="13">
        <f t="shared" si="0"/>
        <v>542.90624106210873</v>
      </c>
      <c r="AR43" s="15">
        <v>39</v>
      </c>
      <c r="AS43" s="15">
        <f>[4]攻城值!AC43</f>
        <v>121.8113074530736</v>
      </c>
      <c r="AT43" s="15">
        <f>[4]攻城值!AD43</f>
        <v>121.28696470642473</v>
      </c>
      <c r="AU43" s="15">
        <f>[4]攻城值!AE43</f>
        <v>120.24326336011444</v>
      </c>
      <c r="AV43" s="15">
        <f>[4]攻城值!AF43</f>
        <v>118.86303399372918</v>
      </c>
      <c r="AW43" s="15">
        <f>[4]攻城值!AG43</f>
        <v>117.19578327673122</v>
      </c>
      <c r="AY43" s="15">
        <v>39</v>
      </c>
      <c r="AZ43" s="15">
        <f>[4]攻城值!AJ43</f>
        <v>783.18408254056965</v>
      </c>
      <c r="BA43" s="15">
        <f>[4]攻城值!AK43</f>
        <v>787.70336565546665</v>
      </c>
      <c r="BB43" s="15">
        <f>[4]攻城值!AL43</f>
        <v>789.72797931483694</v>
      </c>
      <c r="BC43" s="15">
        <f>[4]攻城值!AM43</f>
        <v>790.38942225224025</v>
      </c>
      <c r="BD43" s="15">
        <f>[4]攻城值!AN43</f>
        <v>790.11380658093856</v>
      </c>
      <c r="BF43" s="15">
        <v>39</v>
      </c>
      <c r="BG43" s="15">
        <f>[4]攻城值!AQ43</f>
        <v>0.13459881541930196</v>
      </c>
      <c r="BH43" s="15">
        <f>[4]攻城值!AR43</f>
        <v>0.86540118458069804</v>
      </c>
      <c r="BL43" s="15"/>
      <c r="BM43" s="21"/>
      <c r="BN43" s="21"/>
      <c r="BO43" s="21"/>
      <c r="BP43" s="21"/>
      <c r="BQ43" s="21"/>
    </row>
    <row r="44" spans="2:69" x14ac:dyDescent="0.15">
      <c r="B44" s="13">
        <v>40</v>
      </c>
      <c r="C44" s="13">
        <f>[1]服务器生态!W61</f>
        <v>371.94237014106602</v>
      </c>
      <c r="D44" s="13">
        <f>[1]服务器生态!X61</f>
        <v>303.09143999962367</v>
      </c>
      <c r="E44" s="13">
        <f>[1]服务器生态!Y61</f>
        <v>26.534438135172415</v>
      </c>
      <c r="F44" s="13">
        <f>[1]服务器生态!Z61</f>
        <v>4.2425103448275872</v>
      </c>
      <c r="G44" s="13">
        <f>[1]服务器生态!AA61</f>
        <v>1.0857931034482757</v>
      </c>
      <c r="H44" s="13">
        <f>[1]服务器生态!AC61</f>
        <v>0.52616237727272752</v>
      </c>
      <c r="I44" s="13">
        <f>[1]服务器生态!AD61</f>
        <v>0.42876350048727252</v>
      </c>
      <c r="J44" s="13">
        <f>[1]服务器生态!AE61</f>
        <v>3.7536522240000002E-2</v>
      </c>
      <c r="K44" s="13">
        <f>[1]服务器生态!AF61</f>
        <v>6.0016000000000019E-3</v>
      </c>
      <c r="L44" s="13">
        <f>[1]服务器生态!AG61</f>
        <v>1.5359999999999998E-3</v>
      </c>
      <c r="M44" s="13">
        <f>[3]基础信息!M43</f>
        <v>90.421052631578945</v>
      </c>
      <c r="Q44" s="13">
        <v>40</v>
      </c>
      <c r="R44" s="13">
        <f>[4]带兵数!D43</f>
        <v>4302.7796402772656</v>
      </c>
      <c r="S44" s="13">
        <f>[4]带兵数!E43</f>
        <v>4352.671021168183</v>
      </c>
      <c r="T44" s="13">
        <f>[4]带兵数!F43</f>
        <v>4411.073205722515</v>
      </c>
      <c r="U44" s="13">
        <f>[4]带兵数!G43</f>
        <v>4476.3833570485103</v>
      </c>
      <c r="V44" s="13">
        <f>[4]带兵数!H43</f>
        <v>4546.8390277483559</v>
      </c>
      <c r="X44" s="13">
        <v>40</v>
      </c>
      <c r="Y44" s="36">
        <f>求节点(节奏总纲!P$4:P$113,R$5:R$114,$X44)*6</f>
        <v>31030.860804749223</v>
      </c>
      <c r="Z44" s="36">
        <f>求节点(节奏总纲!Q$4:Q$113,S$5:S$114,$X44)*6</f>
        <v>32096.960851558812</v>
      </c>
      <c r="AA44" s="36">
        <f>求节点(节奏总纲!R$4:R$113,T$5:T$114,$X44)*6</f>
        <v>33531.745690294949</v>
      </c>
      <c r="AB44" s="36">
        <f>求节点(节奏总纲!S$4:S$113,U$5:U$114,$X44)*6</f>
        <v>35686.915784358229</v>
      </c>
      <c r="AC44" s="36">
        <f>求节点(节奏总纲!T$4:T$113,V$5:V$114,$X44)*6</f>
        <v>39510.095067087808</v>
      </c>
      <c r="AG44" s="13">
        <v>40</v>
      </c>
      <c r="AH44" s="13">
        <v>1</v>
      </c>
      <c r="AI44" s="13">
        <f>[4]实力验证!$Z46</f>
        <v>1.2478122328820103</v>
      </c>
      <c r="AJ44" s="13">
        <f>[4]实力验证!$AE46</f>
        <v>1.7678914870606939</v>
      </c>
      <c r="AK44" s="13">
        <f>[4]实力验证!$AJ46</f>
        <v>3.2014141775770946</v>
      </c>
      <c r="AL44" s="13">
        <f>[4]实力验证!$AO46</f>
        <v>6.1993280807125428</v>
      </c>
      <c r="AM44" s="13">
        <f t="shared" si="0"/>
        <v>545.38608696775964</v>
      </c>
      <c r="AR44" s="15">
        <v>40</v>
      </c>
      <c r="AS44" s="15">
        <f>[4]攻城值!AC44</f>
        <v>124.81949049942494</v>
      </c>
      <c r="AT44" s="15">
        <f>[4]攻城值!AD44</f>
        <v>124.21686419379313</v>
      </c>
      <c r="AU44" s="15">
        <f>[4]攻城值!AE44</f>
        <v>123.52834814470589</v>
      </c>
      <c r="AV44" s="15">
        <f>[4]攻城值!AF44</f>
        <v>121.70312101016893</v>
      </c>
      <c r="AW44" s="15">
        <f>[4]攻城值!AG44</f>
        <v>120.16492144003389</v>
      </c>
      <c r="AY44" s="15">
        <v>40</v>
      </c>
      <c r="AZ44" s="15">
        <f>[4]攻城值!AJ44</f>
        <v>793.03432470957466</v>
      </c>
      <c r="BA44" s="15">
        <f>[4]攻城值!AK44</f>
        <v>797.22660406113846</v>
      </c>
      <c r="BB44" s="15">
        <f>[4]攻城值!AL44</f>
        <v>801.78781274425739</v>
      </c>
      <c r="BC44" s="15">
        <f>[4]攻城值!AM44</f>
        <v>799.81995255756965</v>
      </c>
      <c r="BD44" s="15">
        <f>[4]攻城值!AN44</f>
        <v>800.75045399250018</v>
      </c>
      <c r="BF44" s="15">
        <v>40</v>
      </c>
      <c r="BG44" s="15">
        <f>[4]攻城值!AQ44</f>
        <v>0.13599059940825431</v>
      </c>
      <c r="BH44" s="15">
        <f>[4]攻城值!AR44</f>
        <v>0.86400940059174569</v>
      </c>
      <c r="BL44" s="15"/>
      <c r="BM44" s="21"/>
      <c r="BN44" s="21"/>
      <c r="BO44" s="21"/>
      <c r="BP44" s="21"/>
      <c r="BQ44" s="21"/>
    </row>
    <row r="45" spans="2:69" x14ac:dyDescent="0.15">
      <c r="B45" s="13">
        <v>41</v>
      </c>
      <c r="C45" s="13">
        <f>[1]服务器生态!W62</f>
        <v>365.75771239184962</v>
      </c>
      <c r="D45" s="13">
        <f>[1]服务器生态!X62</f>
        <v>299.36006673046751</v>
      </c>
      <c r="E45" s="13">
        <f>[1]服务器生态!Y62</f>
        <v>26.163444601820686</v>
      </c>
      <c r="F45" s="13">
        <f>[1]服务器生态!Z62</f>
        <v>4.1939100689655175</v>
      </c>
      <c r="G45" s="13">
        <f>[1]服务器生态!AA62</f>
        <v>1.076590344827586</v>
      </c>
      <c r="H45" s="13">
        <f>[1]服务器生态!AC62</f>
        <v>0.52509770590909111</v>
      </c>
      <c r="I45" s="13">
        <f>[1]服务器生态!AD62</f>
        <v>0.42977435322690888</v>
      </c>
      <c r="J45" s="13">
        <f>[1]服务器生态!AE62</f>
        <v>3.7561380864000002E-2</v>
      </c>
      <c r="K45" s="13">
        <f>[1]服务器生态!AF62</f>
        <v>6.0209600000000014E-3</v>
      </c>
      <c r="L45" s="13">
        <f>[1]服务器生态!AG62</f>
        <v>1.5455999999999998E-3</v>
      </c>
      <c r="M45" s="13">
        <f>[3]基础信息!M44</f>
        <v>90.713450292397667</v>
      </c>
      <c r="Q45" s="13">
        <v>41</v>
      </c>
      <c r="R45" s="13">
        <f>[4]带兵数!D44</f>
        <v>4366.0612527540407</v>
      </c>
      <c r="S45" s="13">
        <f>[4]带兵数!E44</f>
        <v>4418.5909727083454</v>
      </c>
      <c r="T45" s="13">
        <f>[4]带兵数!F44</f>
        <v>4476.0585260415355</v>
      </c>
      <c r="U45" s="13">
        <f>[4]带兵数!G44</f>
        <v>4541.4646355865862</v>
      </c>
      <c r="V45" s="13">
        <f>[4]带兵数!H44</f>
        <v>4615.3470241147879</v>
      </c>
      <c r="X45" s="13">
        <v>41</v>
      </c>
      <c r="Y45" s="36">
        <f>求节点(节奏总纲!P$4:P$113,R$5:R$114,$X45)*6</f>
        <v>31165.079008138018</v>
      </c>
      <c r="Z45" s="36">
        <f>求节点(节奏总纲!Q$4:Q$113,S$5:S$114,$X45)*6</f>
        <v>32234.136403149671</v>
      </c>
      <c r="AA45" s="36">
        <f>求节点(节奏总纲!R$4:R$113,T$5:T$114,$X45)*6</f>
        <v>33671.970725443993</v>
      </c>
      <c r="AB45" s="36">
        <f>求节点(节奏总纲!S$4:S$113,U$5:U$114,$X45)*6</f>
        <v>35829.158509062174</v>
      </c>
      <c r="AC45" s="36">
        <f>求节点(节奏总纲!T$4:T$113,V$5:V$114,$X45)*6</f>
        <v>39657.040594784179</v>
      </c>
      <c r="AG45" s="13">
        <v>41</v>
      </c>
      <c r="AH45" s="13">
        <v>1</v>
      </c>
      <c r="AI45" s="13">
        <f>[4]实力验证!$Z47</f>
        <v>1.24892281258816</v>
      </c>
      <c r="AJ45" s="13">
        <f>[4]实力验证!$AE47</f>
        <v>1.7647769920982812</v>
      </c>
      <c r="AK45" s="13">
        <f>[4]实力验证!$AJ47</f>
        <v>3.1922707383082138</v>
      </c>
      <c r="AL45" s="13">
        <f>[4]实力验证!$AO47</f>
        <v>6.1896442283102475</v>
      </c>
      <c r="AM45" s="13">
        <f t="shared" si="0"/>
        <v>547.87700384171069</v>
      </c>
      <c r="AR45" s="15">
        <v>41</v>
      </c>
      <c r="AS45" s="15">
        <f>[4]攻城值!AC45</f>
        <v>127.87956372019569</v>
      </c>
      <c r="AT45" s="15">
        <f>[4]攻城值!AD45</f>
        <v>127.19941873338389</v>
      </c>
      <c r="AU45" s="15">
        <f>[4]攻城值!AE45</f>
        <v>126.61028394006215</v>
      </c>
      <c r="AV45" s="15">
        <f>[4]攻城值!AF45</f>
        <v>124.58760328045432</v>
      </c>
      <c r="AW45" s="15">
        <f>[4]攻城值!AG45</f>
        <v>123.13941944814312</v>
      </c>
      <c r="AY45" s="15">
        <v>41</v>
      </c>
      <c r="AZ45" s="15">
        <f>[4]攻城值!AJ45</f>
        <v>803.14971771289595</v>
      </c>
      <c r="BA45" s="15">
        <f>[4]攻城值!AK45</f>
        <v>807.03264005813958</v>
      </c>
      <c r="BB45" s="15">
        <f>[4]攻城值!AL45</f>
        <v>812.43668071915693</v>
      </c>
      <c r="BC45" s="15">
        <f>[4]攻城值!AM45</f>
        <v>809.49257313325143</v>
      </c>
      <c r="BD45" s="15">
        <f>[4]攻城值!AN45</f>
        <v>811.35118983852203</v>
      </c>
      <c r="BF45" s="15">
        <v>41</v>
      </c>
      <c r="BG45" s="15">
        <f>[4]攻城值!AQ45</f>
        <v>0.13735289133265111</v>
      </c>
      <c r="BH45" s="15">
        <f>[4]攻城值!AR45</f>
        <v>0.86264710866734884</v>
      </c>
      <c r="BL45" s="15"/>
      <c r="BM45" s="21"/>
      <c r="BN45" s="21"/>
      <c r="BO45" s="21"/>
      <c r="BP45" s="21"/>
      <c r="BQ45" s="21"/>
    </row>
    <row r="46" spans="2:69" x14ac:dyDescent="0.15">
      <c r="B46" s="13">
        <v>42</v>
      </c>
      <c r="C46" s="13">
        <f>[1]服务器生态!W63</f>
        <v>359.595082326019</v>
      </c>
      <c r="D46" s="13">
        <f>[1]服务器生态!X63</f>
        <v>295.60777926669829</v>
      </c>
      <c r="E46" s="13">
        <f>[1]服务器生态!Y63</f>
        <v>25.791936752110349</v>
      </c>
      <c r="F46" s="13">
        <f>[1]服务器生态!Z63</f>
        <v>4.1449092413793123</v>
      </c>
      <c r="G46" s="13">
        <f>[1]服务器生态!AA63</f>
        <v>1.0671889655172413</v>
      </c>
      <c r="H46" s="13">
        <f>[1]服务器生态!AC63</f>
        <v>0.5240330345454548</v>
      </c>
      <c r="I46" s="13">
        <f>[1]服务器生态!AD63</f>
        <v>0.43078520596654524</v>
      </c>
      <c r="J46" s="13">
        <f>[1]服务器生态!AE63</f>
        <v>3.7586239488000002E-2</v>
      </c>
      <c r="K46" s="13">
        <f>[1]服务器生态!AF63</f>
        <v>6.0403200000000018E-3</v>
      </c>
      <c r="L46" s="13">
        <f>[1]服务器生态!AG63</f>
        <v>1.5551999999999999E-3</v>
      </c>
      <c r="M46" s="13">
        <f>[3]基础信息!M45</f>
        <v>91.005847953216374</v>
      </c>
      <c r="Q46" s="13">
        <v>42</v>
      </c>
      <c r="R46" s="13">
        <f>[4]带兵数!D45</f>
        <v>4432.088233338909</v>
      </c>
      <c r="S46" s="13">
        <f>[4]带兵数!E45</f>
        <v>4483.4650375663032</v>
      </c>
      <c r="T46" s="13">
        <f>[4]带兵数!F45</f>
        <v>4543.3393592464981</v>
      </c>
      <c r="U46" s="13">
        <f>[4]带兵数!G45</f>
        <v>4608.9161632421728</v>
      </c>
      <c r="V46" s="13">
        <f>[4]带兵数!H45</f>
        <v>4680.7063914299051</v>
      </c>
      <c r="X46" s="13">
        <v>42</v>
      </c>
      <c r="Y46" s="36">
        <f>求节点(节奏总纲!P$4:P$113,R$5:R$114,$X46)*6</f>
        <v>31293.724277434107</v>
      </c>
      <c r="Z46" s="36">
        <f>求节点(节奏总纲!Q$4:Q$113,S$5:S$114,$X46)*6</f>
        <v>32364.953661602034</v>
      </c>
      <c r="AA46" s="36">
        <f>求节点(节奏总纲!R$4:R$113,T$5:T$114,$X46)*6</f>
        <v>33810.945773228508</v>
      </c>
      <c r="AB46" s="36">
        <f>求节点(节奏总纲!S$4:S$113,U$5:U$114,$X46)*6</f>
        <v>35962.570375467738</v>
      </c>
      <c r="AC46" s="36">
        <f>求节点(节奏总纲!T$4:T$113,V$5:V$114,$X46)*6</f>
        <v>39802.253880597833</v>
      </c>
      <c r="AG46" s="13">
        <v>42</v>
      </c>
      <c r="AH46" s="13">
        <v>1</v>
      </c>
      <c r="AI46" s="13">
        <f>[4]实力验证!$Z48</f>
        <v>1.2481516584502379</v>
      </c>
      <c r="AJ46" s="13">
        <f>[4]实力验证!$AE48</f>
        <v>1.7618855623290532</v>
      </c>
      <c r="AK46" s="13">
        <f>[4]实力验证!$AJ48</f>
        <v>3.1802577757981219</v>
      </c>
      <c r="AL46" s="13">
        <f>[4]实力验证!$AO48</f>
        <v>6.176017527420206</v>
      </c>
      <c r="AM46" s="13">
        <f t="shared" si="0"/>
        <v>549.90099569483868</v>
      </c>
      <c r="AR46" s="15">
        <v>42</v>
      </c>
      <c r="AS46" s="15">
        <f>[4]攻城值!AC46</f>
        <v>131.17709735268687</v>
      </c>
      <c r="AT46" s="15">
        <f>[4]攻城值!AD46</f>
        <v>130.24763591528929</v>
      </c>
      <c r="AU46" s="15">
        <f>[4]攻城值!AE46</f>
        <v>129.55671173551329</v>
      </c>
      <c r="AV46" s="15">
        <f>[4]攻城值!AF46</f>
        <v>127.77404048390163</v>
      </c>
      <c r="AW46" s="15">
        <f>[4]攻城值!AG46</f>
        <v>125.84665902986467</v>
      </c>
      <c r="AY46" s="15">
        <v>42</v>
      </c>
      <c r="AZ46" s="15">
        <f>[4]攻城值!AJ46</f>
        <v>814.67549110354912</v>
      </c>
      <c r="BA46" s="15">
        <f>[4]攻城值!AK46</f>
        <v>817.19503172560167</v>
      </c>
      <c r="BB46" s="15">
        <f>[4]攻城值!AL46</f>
        <v>822.15349972998047</v>
      </c>
      <c r="BC46" s="15">
        <f>[4]攻城值!AM46</f>
        <v>821.05557547011961</v>
      </c>
      <c r="BD46" s="15">
        <f>[4]攻城值!AN46</f>
        <v>821.04734053230823</v>
      </c>
      <c r="BF46" s="15">
        <v>42</v>
      </c>
      <c r="BG46" s="15">
        <f>[4]攻城值!AQ46</f>
        <v>0.1386866187751162</v>
      </c>
      <c r="BH46" s="15">
        <f>[4]攻城值!AR46</f>
        <v>0.86131338122488388</v>
      </c>
      <c r="BL46" s="15"/>
      <c r="BM46" s="21"/>
      <c r="BN46" s="21"/>
      <c r="BO46" s="21"/>
      <c r="BP46" s="21"/>
      <c r="BQ46" s="21"/>
    </row>
    <row r="47" spans="2:69" x14ac:dyDescent="0.15">
      <c r="B47" s="13">
        <v>43</v>
      </c>
      <c r="C47" s="13">
        <f>[1]服务器生态!W64</f>
        <v>353.45447994357386</v>
      </c>
      <c r="D47" s="13">
        <f>[1]服务器生态!X64</f>
        <v>291.8345776083159</v>
      </c>
      <c r="E47" s="13">
        <f>[1]服务器生态!Y64</f>
        <v>25.419914586041383</v>
      </c>
      <c r="F47" s="13">
        <f>[1]服务器生态!Z64</f>
        <v>4.0955078620689669</v>
      </c>
      <c r="G47" s="13">
        <f>[1]服务器生态!AA64</f>
        <v>1.0575889655172415</v>
      </c>
      <c r="H47" s="13">
        <f>[1]服务器生态!AC64</f>
        <v>0.52296836318181839</v>
      </c>
      <c r="I47" s="13">
        <f>[1]服务器生态!AD64</f>
        <v>0.4317960587061816</v>
      </c>
      <c r="J47" s="13">
        <f>[1]服务器生态!AE64</f>
        <v>3.7611098112000002E-2</v>
      </c>
      <c r="K47" s="13">
        <f>[1]服务器生态!AF64</f>
        <v>6.0596800000000013E-3</v>
      </c>
      <c r="L47" s="13">
        <f>[1]服务器生态!AG64</f>
        <v>1.5647999999999999E-3</v>
      </c>
      <c r="M47" s="13">
        <f>[3]基础信息!M46</f>
        <v>91.298245614035082</v>
      </c>
      <c r="Q47" s="13">
        <v>43</v>
      </c>
      <c r="R47" s="13">
        <f>[4]带兵数!D46</f>
        <v>4494.4759493295178</v>
      </c>
      <c r="S47" s="13">
        <f>[4]带兵数!E46</f>
        <v>4549.9026312380975</v>
      </c>
      <c r="T47" s="13">
        <f>[4]带兵数!F46</f>
        <v>4607.2743465906497</v>
      </c>
      <c r="U47" s="13">
        <f>[4]带兵数!G46</f>
        <v>4672.8371965502056</v>
      </c>
      <c r="V47" s="13">
        <f>[4]带兵数!H46</f>
        <v>4746.4225263024609</v>
      </c>
      <c r="X47" s="13">
        <v>43</v>
      </c>
      <c r="Y47" s="36">
        <f>求节点(节奏总纲!P$4:P$113,R$5:R$114,$X47)*6</f>
        <v>31420.75852119115</v>
      </c>
      <c r="Z47" s="36">
        <f>求节点(节奏总纲!Q$4:Q$113,S$5:S$114,$X47)*6</f>
        <v>32493.355571764565</v>
      </c>
      <c r="AA47" s="36">
        <f>求节点(节奏总纲!R$4:R$113,T$5:T$114,$X47)*6</f>
        <v>33946.573254939183</v>
      </c>
      <c r="AB47" s="36">
        <f>求节点(节奏总纲!S$4:S$113,U$5:U$114,$X47)*6</f>
        <v>36095.982241873295</v>
      </c>
      <c r="AC47" s="36">
        <f>求节点(节奏总纲!T$4:T$113,V$5:V$114,$X47)*6</f>
        <v>39932.384883908169</v>
      </c>
      <c r="AG47" s="13">
        <v>43</v>
      </c>
      <c r="AH47" s="13">
        <v>1</v>
      </c>
      <c r="AI47" s="13">
        <f>[4]实力验证!$Z49</f>
        <v>1.2468702791244632</v>
      </c>
      <c r="AJ47" s="13">
        <f>[4]实力验证!$AE49</f>
        <v>1.7633969845214046</v>
      </c>
      <c r="AK47" s="13">
        <f>[4]实力验证!$AJ49</f>
        <v>3.168065932530606</v>
      </c>
      <c r="AL47" s="13">
        <f>[4]实力验证!$AO49</f>
        <v>6.1761211954753854</v>
      </c>
      <c r="AM47" s="13">
        <f t="shared" si="0"/>
        <v>552.11293041458532</v>
      </c>
      <c r="AR47" s="15">
        <v>43</v>
      </c>
      <c r="AS47" s="15">
        <f>[4]攻城值!AC47</f>
        <v>134.78538400852062</v>
      </c>
      <c r="AT47" s="15">
        <f>[4]攻城值!AD47</f>
        <v>133.3300203950177</v>
      </c>
      <c r="AU47" s="15">
        <f>[4]攻城值!AE47</f>
        <v>132.53688112448941</v>
      </c>
      <c r="AV47" s="15">
        <f>[4]攻城值!AF47</f>
        <v>131.02480550079574</v>
      </c>
      <c r="AW47" s="15">
        <f>[4]攻城值!AG47</f>
        <v>128.56322414233014</v>
      </c>
      <c r="AY47" s="15">
        <v>43</v>
      </c>
      <c r="AZ47" s="15">
        <f>[4]攻城值!AJ47</f>
        <v>828.01776287265659</v>
      </c>
      <c r="BA47" s="15">
        <f>[4]攻城值!AK47</f>
        <v>827.50824050045526</v>
      </c>
      <c r="BB47" s="15">
        <f>[4]攻城值!AL47</f>
        <v>832.03272376522978</v>
      </c>
      <c r="BC47" s="15">
        <f>[4]攻城值!AM47</f>
        <v>832.93901424878607</v>
      </c>
      <c r="BD47" s="15">
        <f>[4]攻城值!AN47</f>
        <v>833.06655116410536</v>
      </c>
      <c r="BF47" s="15">
        <v>43</v>
      </c>
      <c r="BG47" s="15">
        <f>[4]攻城值!AQ47</f>
        <v>0.1399926708228291</v>
      </c>
      <c r="BH47" s="15">
        <f>[4]攻城值!AR47</f>
        <v>0.86000732917717093</v>
      </c>
      <c r="BL47" s="15"/>
      <c r="BM47" s="21"/>
      <c r="BN47" s="21"/>
      <c r="BO47" s="21"/>
      <c r="BP47" s="21"/>
      <c r="BQ47" s="21"/>
    </row>
    <row r="48" spans="2:69" x14ac:dyDescent="0.15">
      <c r="B48" s="13">
        <v>44</v>
      </c>
      <c r="C48" s="13">
        <f>[1]服务器生态!W65</f>
        <v>347.33590524451427</v>
      </c>
      <c r="D48" s="13">
        <f>[1]服务器生态!X65</f>
        <v>288.04046175532022</v>
      </c>
      <c r="E48" s="13">
        <f>[1]服务器生态!Y65</f>
        <v>25.047378103613795</v>
      </c>
      <c r="F48" s="13">
        <f>[1]服务器生态!Z65</f>
        <v>4.0457059310344841</v>
      </c>
      <c r="G48" s="13">
        <f>[1]服务器生态!AA65</f>
        <v>1.047790344827586</v>
      </c>
      <c r="H48" s="13">
        <f>[1]服务器生态!AC65</f>
        <v>0.52190369181818208</v>
      </c>
      <c r="I48" s="13">
        <f>[1]服务器生态!AD65</f>
        <v>0.43280691144581795</v>
      </c>
      <c r="J48" s="13">
        <f>[1]服务器生态!AE65</f>
        <v>3.7635956736000002E-2</v>
      </c>
      <c r="K48" s="13">
        <f>[1]服务器生态!AF65</f>
        <v>6.0790400000000017E-3</v>
      </c>
      <c r="L48" s="13">
        <f>[1]服务器生态!AG65</f>
        <v>1.5743999999999999E-3</v>
      </c>
      <c r="M48" s="13">
        <f>[3]基础信息!M47</f>
        <v>91.590643274853804</v>
      </c>
      <c r="Q48" s="13">
        <v>44</v>
      </c>
      <c r="R48" s="13">
        <f>[4]带兵数!D47</f>
        <v>4559.9059784657766</v>
      </c>
      <c r="S48" s="13">
        <f>[4]带兵数!E47</f>
        <v>4612.2429488480666</v>
      </c>
      <c r="T48" s="13">
        <f>[4]带兵数!F47</f>
        <v>4672.9679451959646</v>
      </c>
      <c r="U48" s="13">
        <f>[4]带兵数!G47</f>
        <v>4736.553928970714</v>
      </c>
      <c r="V48" s="13">
        <f>[4]带兵数!H47</f>
        <v>4808.3161594939065</v>
      </c>
      <c r="X48" s="13">
        <v>44</v>
      </c>
      <c r="Y48" s="36">
        <f>求节点(节奏总纲!P$4:P$113,R$5:R$114,$X48)*6</f>
        <v>31547.79276494819</v>
      </c>
      <c r="Z48" s="36">
        <f>求节点(节奏总纲!Q$4:Q$113,S$5:S$114,$X48)*6</f>
        <v>32621.757481927096</v>
      </c>
      <c r="AA48" s="36">
        <f>求节点(节奏总纲!R$4:R$113,T$5:T$114,$X48)*6</f>
        <v>34082.200736649858</v>
      </c>
      <c r="AB48" s="36">
        <f>求节点(节奏总纲!S$4:S$113,U$5:U$114,$X48)*6</f>
        <v>36227.919559605769</v>
      </c>
      <c r="AC48" s="36">
        <f>求节点(节奏总纲!T$4:T$113,V$5:V$114,$X48)*6</f>
        <v>40062.515887218506</v>
      </c>
      <c r="AG48" s="13">
        <v>44</v>
      </c>
      <c r="AH48" s="13">
        <v>1</v>
      </c>
      <c r="AI48" s="13">
        <f>[4]实力验证!$Z50</f>
        <v>1.2456642117686294</v>
      </c>
      <c r="AJ48" s="13">
        <f>[4]实力验证!$AE50</f>
        <v>1.7648195741718016</v>
      </c>
      <c r="AK48" s="13">
        <f>[4]实力验证!$AJ50</f>
        <v>3.1549753976682364</v>
      </c>
      <c r="AL48" s="13">
        <f>[4]实力验证!$AO50</f>
        <v>6.1762187705296121</v>
      </c>
      <c r="AM48" s="13">
        <f t="shared" si="0"/>
        <v>554.32793119510495</v>
      </c>
      <c r="AR48" s="15">
        <v>44</v>
      </c>
      <c r="AS48" s="15">
        <f>[4]攻城值!AC48</f>
        <v>138.4990021043368</v>
      </c>
      <c r="AT48" s="15">
        <f>[4]攻城值!AD48</f>
        <v>136.72761598934926</v>
      </c>
      <c r="AU48" s="15">
        <f>[4]攻城值!AE48</f>
        <v>135.55327605979895</v>
      </c>
      <c r="AV48" s="15">
        <f>[4]攻城值!AF48</f>
        <v>134.35654388450726</v>
      </c>
      <c r="AW48" s="15">
        <f>[4]攻城值!AG48</f>
        <v>131.30801483180645</v>
      </c>
      <c r="AY48" s="15">
        <v>44</v>
      </c>
      <c r="AZ48" s="15">
        <f>[4]攻城值!AJ48</f>
        <v>841.87290526854645</v>
      </c>
      <c r="BA48" s="15">
        <f>[4]攻城值!AK48</f>
        <v>839.69512180232641</v>
      </c>
      <c r="BB48" s="15">
        <f>[4]攻城值!AL48</f>
        <v>842.08600128520254</v>
      </c>
      <c r="BC48" s="15">
        <f>[4]攻城值!AM48</f>
        <v>847.79100013029029</v>
      </c>
      <c r="BD48" s="15">
        <f>[4]攻城值!AN48</f>
        <v>845.25042084318295</v>
      </c>
      <c r="BF48" s="15">
        <v>44</v>
      </c>
      <c r="BG48" s="15">
        <f>[4]攻城值!AQ48</f>
        <v>0.14127190004400939</v>
      </c>
      <c r="BH48" s="15">
        <f>[4]攻城值!AR48</f>
        <v>0.85872809995599064</v>
      </c>
      <c r="BL48" s="15"/>
      <c r="BM48" s="21"/>
      <c r="BN48" s="21"/>
      <c r="BO48" s="21"/>
      <c r="BP48" s="21"/>
      <c r="BQ48" s="21"/>
    </row>
    <row r="49" spans="2:69" x14ac:dyDescent="0.15">
      <c r="B49" s="13">
        <v>45</v>
      </c>
      <c r="C49" s="13">
        <f>[1]服务器生态!W66</f>
        <v>341.23935822884027</v>
      </c>
      <c r="D49" s="13">
        <f>[1]服务器生态!X66</f>
        <v>284.22543170771149</v>
      </c>
      <c r="E49" s="13">
        <f>[1]服务器生态!Y66</f>
        <v>24.674327304827589</v>
      </c>
      <c r="F49" s="13">
        <f>[1]服务器生态!Z66</f>
        <v>3.9955034482758638</v>
      </c>
      <c r="G49" s="13">
        <f>[1]服务器生态!AA66</f>
        <v>1.0377931034482759</v>
      </c>
      <c r="H49" s="13">
        <f>[1]服务器生态!AC66</f>
        <v>0.52083902045454566</v>
      </c>
      <c r="I49" s="13">
        <f>[1]服务器生态!AD66</f>
        <v>0.43381776418545437</v>
      </c>
      <c r="J49" s="13">
        <f>[1]服务器生态!AE66</f>
        <v>3.7660815360000002E-2</v>
      </c>
      <c r="K49" s="13">
        <f>[1]服务器生态!AF66</f>
        <v>6.0984000000000021E-3</v>
      </c>
      <c r="L49" s="13">
        <f>[1]服务器生态!AG66</f>
        <v>1.5839999999999999E-3</v>
      </c>
      <c r="M49" s="13">
        <f>[3]基础信息!M48</f>
        <v>91.883040935672511</v>
      </c>
      <c r="Q49" s="13">
        <v>45</v>
      </c>
      <c r="R49" s="13">
        <f>[4]带兵数!D48</f>
        <v>4622.9224478524739</v>
      </c>
      <c r="S49" s="13">
        <f>[4]带兵数!E48</f>
        <v>4677.6809338257735</v>
      </c>
      <c r="T49" s="13">
        <f>[4]带兵数!F48</f>
        <v>4735.1960522840582</v>
      </c>
      <c r="U49" s="13">
        <f>[4]带兵数!G48</f>
        <v>4801.6236887917403</v>
      </c>
      <c r="V49" s="13">
        <f>[4]带兵数!H48</f>
        <v>4872.7767428124025</v>
      </c>
      <c r="X49" s="13">
        <v>45</v>
      </c>
      <c r="Y49" s="36">
        <f>求节点(节奏总纲!P$4:P$113,R$5:R$114,$X49)*6</f>
        <v>31668.713272284655</v>
      </c>
      <c r="Z49" s="36">
        <f>求节点(节奏总纲!Q$4:Q$113,S$5:S$114,$X49)*6</f>
        <v>32742.971261752915</v>
      </c>
      <c r="AA49" s="36">
        <f>求节点(节奏总纲!R$4:R$113,T$5:T$114,$X49)*6</f>
        <v>34213.687502580135</v>
      </c>
      <c r="AB49" s="36">
        <f>求节点(节奏总纲!S$4:S$113,U$5:U$114,$X49)*6</f>
        <v>36356.090031604173</v>
      </c>
      <c r="AC49" s="36">
        <f>求节点(节奏总纲!T$4:T$113,V$5:V$114,$X49)*6</f>
        <v>40192.181301365505</v>
      </c>
      <c r="AG49" s="13">
        <v>45</v>
      </c>
      <c r="AH49" s="13">
        <v>1</v>
      </c>
      <c r="AI49" s="13">
        <f>[4]实力验证!$Z51</f>
        <v>1.2450517771283738</v>
      </c>
      <c r="AJ49" s="13">
        <f>[4]实力验证!$AE51</f>
        <v>1.7666008339605843</v>
      </c>
      <c r="AK49" s="13">
        <f>[4]实力验证!$AJ51</f>
        <v>3.1382923408996577</v>
      </c>
      <c r="AL49" s="13">
        <f>[4]实力验证!$AO51</f>
        <v>6.1752573453788955</v>
      </c>
      <c r="AM49" s="13">
        <f t="shared" si="0"/>
        <v>556.66460149442491</v>
      </c>
      <c r="AR49" s="15">
        <v>45</v>
      </c>
      <c r="AS49" s="15">
        <f>[4]攻城值!AC49</f>
        <v>145.14178954455895</v>
      </c>
      <c r="AT49" s="15">
        <f>[4]攻城值!AD49</f>
        <v>143.91778513383153</v>
      </c>
      <c r="AU49" s="15">
        <f>[4]攻城值!AE49</f>
        <v>142.27960524291359</v>
      </c>
      <c r="AV49" s="15">
        <f>[4]攻城值!AF49</f>
        <v>141.31630741901614</v>
      </c>
      <c r="AW49" s="15">
        <f>[4]攻城值!AG49</f>
        <v>138.16036006634059</v>
      </c>
      <c r="AY49" s="15">
        <v>45</v>
      </c>
      <c r="AZ49" s="15">
        <f>[4]攻城值!AJ49</f>
        <v>873.21753631283923</v>
      </c>
      <c r="BA49" s="15">
        <f>[4]攻城值!AK49</f>
        <v>874.83792245432596</v>
      </c>
      <c r="BB49" s="15">
        <f>[4]攻城值!AL49</f>
        <v>876.09134387489837</v>
      </c>
      <c r="BC49" s="15">
        <f>[4]攻城值!AM49</f>
        <v>886.27407551388012</v>
      </c>
      <c r="BD49" s="15">
        <f>[4]攻城值!AN49</f>
        <v>883.68825652663293</v>
      </c>
      <c r="BF49" s="15">
        <v>45</v>
      </c>
      <c r="BG49" s="15">
        <f>[4]攻城值!AQ49</f>
        <v>0.14252512434386375</v>
      </c>
      <c r="BH49" s="15">
        <f>[4]攻城值!AR49</f>
        <v>0.85747487565613623</v>
      </c>
      <c r="BL49" s="15"/>
      <c r="BM49" s="21"/>
      <c r="BN49" s="21"/>
      <c r="BO49" s="21"/>
      <c r="BP49" s="21"/>
      <c r="BQ49" s="21"/>
    </row>
    <row r="50" spans="2:69" x14ac:dyDescent="0.15">
      <c r="B50" s="13">
        <v>46</v>
      </c>
      <c r="C50" s="13">
        <f>[1]服务器生态!W67</f>
        <v>335.16483889655183</v>
      </c>
      <c r="D50" s="13">
        <f>[1]服务器生态!X67</f>
        <v>280.38948746548954</v>
      </c>
      <c r="E50" s="13">
        <f>[1]服务器生态!Y67</f>
        <v>24.300762189682757</v>
      </c>
      <c r="F50" s="13">
        <f>[1]服务器生态!Z67</f>
        <v>3.9449004137931043</v>
      </c>
      <c r="G50" s="13">
        <f>[1]服务器生态!AA67</f>
        <v>1.0275972413793102</v>
      </c>
      <c r="H50" s="13">
        <f>[1]服务器生态!AC67</f>
        <v>0.51977434909090925</v>
      </c>
      <c r="I50" s="13">
        <f>[1]服务器生态!AD67</f>
        <v>0.43482861692509073</v>
      </c>
      <c r="J50" s="13">
        <f>[1]服务器生态!AE67</f>
        <v>3.7685673984000002E-2</v>
      </c>
      <c r="K50" s="13">
        <f>[1]服务器生态!AF67</f>
        <v>6.1177600000000016E-3</v>
      </c>
      <c r="L50" s="13">
        <f>[1]服务器生态!AG67</f>
        <v>1.5935999999999997E-3</v>
      </c>
      <c r="M50" s="13">
        <f>[3]基础信息!M49</f>
        <v>92.15789473684211</v>
      </c>
      <c r="Q50" s="13">
        <v>46</v>
      </c>
      <c r="R50" s="13">
        <f>[4]带兵数!D49</f>
        <v>4687.4358926933264</v>
      </c>
      <c r="S50" s="13">
        <f>[4]带兵数!E49</f>
        <v>4740.7110785373725</v>
      </c>
      <c r="T50" s="13">
        <f>[4]带兵数!F49</f>
        <v>4800.1500340512757</v>
      </c>
      <c r="U50" s="13">
        <f>[4]带兵数!G49</f>
        <v>4864.1959062513097</v>
      </c>
      <c r="V50" s="13">
        <f>[4]带兵数!H49</f>
        <v>4934.1319778905254</v>
      </c>
      <c r="X50" s="13">
        <v>46</v>
      </c>
      <c r="Y50" s="36">
        <f>求节点(节奏总纲!P$4:P$113,R$5:R$114,$X50)*6</f>
        <v>31787.542986598248</v>
      </c>
      <c r="Z50" s="36">
        <f>求节点(节奏总纲!Q$4:Q$113,S$5:S$114,$X50)*6</f>
        <v>32860.950641905481</v>
      </c>
      <c r="AA50" s="36">
        <f>求节点(节奏总纲!R$4:R$113,T$5:T$114,$X50)*6</f>
        <v>34334.662769922827</v>
      </c>
      <c r="AB50" s="36">
        <f>求节点(节奏总纲!S$4:S$113,U$5:U$114,$X50)*6</f>
        <v>36484.260503602578</v>
      </c>
      <c r="AC50" s="36">
        <f>求节点(节奏总纲!T$4:T$113,V$5:V$114,$X50)*6</f>
        <v>40318.505779250743</v>
      </c>
      <c r="AG50" s="13">
        <v>46</v>
      </c>
      <c r="AH50" s="13">
        <v>1</v>
      </c>
      <c r="AI50" s="13">
        <f>[4]实力验证!$Z52</f>
        <v>1.2447167990180916</v>
      </c>
      <c r="AJ50" s="13">
        <f>[4]实力验证!$AE52</f>
        <v>1.7697666170994319</v>
      </c>
      <c r="AK50" s="13">
        <f>[4]实力验证!$AJ52</f>
        <v>3.1224289979193545</v>
      </c>
      <c r="AL50" s="13">
        <f>[4]实力验证!$AO52</f>
        <v>6.1713341164523623</v>
      </c>
      <c r="AM50" s="13">
        <f t="shared" si="0"/>
        <v>559.05052946287071</v>
      </c>
      <c r="AR50" s="15">
        <v>46</v>
      </c>
      <c r="AS50" s="15">
        <f>[4]攻城值!AC50</f>
        <v>148.41689665899111</v>
      </c>
      <c r="AT50" s="15">
        <f>[4]攻城值!AD50</f>
        <v>147.6417293410164</v>
      </c>
      <c r="AU50" s="15">
        <f>[4]攻城值!AE50</f>
        <v>145.45452196537684</v>
      </c>
      <c r="AV50" s="15">
        <f>[4]攻城值!AF50</f>
        <v>144.32681665144497</v>
      </c>
      <c r="AW50" s="15">
        <f>[4]攻城值!AG50</f>
        <v>141.01549225783501</v>
      </c>
      <c r="AY50" s="15">
        <v>46</v>
      </c>
      <c r="AZ50" s="15">
        <f>[4]攻城值!AJ50</f>
        <v>884.02600035762271</v>
      </c>
      <c r="BA50" s="15">
        <f>[4]攻城值!AK50</f>
        <v>888.56934443844614</v>
      </c>
      <c r="BB50" s="15">
        <f>[4]攻城值!AL50</f>
        <v>890.57726608475434</v>
      </c>
      <c r="BC50" s="15">
        <f>[4]攻城值!AM50</f>
        <v>899.8113471261413</v>
      </c>
      <c r="BD50" s="15">
        <f>[4]攻城值!AN50</f>
        <v>896.37538914986692</v>
      </c>
      <c r="BF50" s="15">
        <v>46</v>
      </c>
      <c r="BG50" s="15">
        <f>[4]攻城值!AQ50</f>
        <v>0.14375312870848567</v>
      </c>
      <c r="BH50" s="15">
        <f>[4]攻城值!AR50</f>
        <v>0.85624687129151433</v>
      </c>
      <c r="BL50" s="15"/>
      <c r="BM50" s="21"/>
      <c r="BN50" s="21"/>
      <c r="BO50" s="21"/>
      <c r="BP50" s="21"/>
      <c r="BQ50" s="21"/>
    </row>
    <row r="51" spans="2:69" x14ac:dyDescent="0.15">
      <c r="B51" s="13">
        <v>47</v>
      </c>
      <c r="C51" s="13">
        <f>[1]服务器生态!W68</f>
        <v>329.11234724764904</v>
      </c>
      <c r="D51" s="13">
        <f>[1]服务器生态!X68</f>
        <v>276.53262902865441</v>
      </c>
      <c r="E51" s="13">
        <f>[1]服务器生态!Y68</f>
        <v>23.926682758179311</v>
      </c>
      <c r="F51" s="13">
        <f>[1]服务器生态!Z68</f>
        <v>3.8938968275862083</v>
      </c>
      <c r="G51" s="13">
        <f>[1]服务器生态!AA68</f>
        <v>1.0172027586206895</v>
      </c>
      <c r="H51" s="13">
        <f>[1]服务器生态!AC68</f>
        <v>0.51870967772727294</v>
      </c>
      <c r="I51" s="13">
        <f>[1]服务器生态!AD68</f>
        <v>0.43583946966472709</v>
      </c>
      <c r="J51" s="13">
        <f>[1]服务器生态!AE68</f>
        <v>3.7710532608000003E-2</v>
      </c>
      <c r="K51" s="13">
        <f>[1]服务器生态!AF68</f>
        <v>6.137120000000002E-3</v>
      </c>
      <c r="L51" s="13">
        <f>[1]服务器生态!AG68</f>
        <v>1.6031999999999997E-3</v>
      </c>
      <c r="M51" s="13">
        <f>[3]基础信息!M50</f>
        <v>92.421052631578945</v>
      </c>
      <c r="Q51" s="13">
        <v>47</v>
      </c>
      <c r="R51" s="13">
        <f>[4]带兵数!D50</f>
        <v>4751.4575269515653</v>
      </c>
      <c r="S51" s="13">
        <f>[4]带兵数!E50</f>
        <v>4804.9456349782722</v>
      </c>
      <c r="T51" s="13">
        <f>[4]带兵数!F50</f>
        <v>4862.8427037480733</v>
      </c>
      <c r="U51" s="13">
        <f>[4]带兵数!G50</f>
        <v>4929.6355742175874</v>
      </c>
      <c r="V51" s="13">
        <f>[4]带兵数!H50</f>
        <v>4995.7589077576049</v>
      </c>
      <c r="X51" s="13">
        <v>47</v>
      </c>
      <c r="Y51" s="36">
        <f>求节点(节奏总纲!P$4:P$113,R$5:R$114,$X51)*6</f>
        <v>31906.372700911841</v>
      </c>
      <c r="Z51" s="36">
        <f>求节点(节奏总纲!Q$4:Q$113,S$5:S$114,$X51)*6</f>
        <v>32978.930022058048</v>
      </c>
      <c r="AA51" s="36">
        <f>求节点(节奏总纲!R$4:R$113,T$5:T$114,$X51)*6</f>
        <v>34455.638037265504</v>
      </c>
      <c r="AB51" s="36">
        <f>求节点(节奏总纲!S$4:S$113,U$5:U$114,$X51)*6</f>
        <v>36611.729756613604</v>
      </c>
      <c r="AC51" s="36">
        <f>求节点(节奏总纲!T$4:T$113,V$5:V$114,$X51)*6</f>
        <v>40444.830257135989</v>
      </c>
      <c r="AG51" s="13">
        <v>47</v>
      </c>
      <c r="AH51" s="13">
        <v>1</v>
      </c>
      <c r="AI51" s="13">
        <f>[4]实力验证!$Z53</f>
        <v>1.2443999969970434</v>
      </c>
      <c r="AJ51" s="13">
        <f>[4]实力验证!$AE53</f>
        <v>1.7727606231726756</v>
      </c>
      <c r="AK51" s="13">
        <f>[4]实力验证!$AJ53</f>
        <v>3.1072860120541508</v>
      </c>
      <c r="AL51" s="13">
        <f>[4]实力验证!$AO53</f>
        <v>6.1676237640000346</v>
      </c>
      <c r="AM51" s="13">
        <f t="shared" si="0"/>
        <v>561.37074593883608</v>
      </c>
      <c r="AR51" s="15">
        <v>47</v>
      </c>
      <c r="AS51" s="15">
        <f>[4]攻城值!AC51</f>
        <v>151.7551581709331</v>
      </c>
      <c r="AT51" s="15">
        <f>[4]攻城值!AD51</f>
        <v>150.87948429024641</v>
      </c>
      <c r="AU51" s="15">
        <f>[4]攻城值!AE51</f>
        <v>149.11203266285537</v>
      </c>
      <c r="AV51" s="15">
        <f>[4]攻城值!AF51</f>
        <v>147.37368311574963</v>
      </c>
      <c r="AW51" s="15">
        <f>[4]攻城值!AG51</f>
        <v>143.90239810985895</v>
      </c>
      <c r="AY51" s="15">
        <v>47</v>
      </c>
      <c r="AZ51" s="15">
        <f>[4]攻城值!AJ51</f>
        <v>895.14500499096107</v>
      </c>
      <c r="BA51" s="15">
        <f>[4]攻城值!AK51</f>
        <v>903.29796822268099</v>
      </c>
      <c r="BB51" s="15">
        <f>[4]攻城值!AL51</f>
        <v>907.96888339397674</v>
      </c>
      <c r="BC51" s="15">
        <f>[4]攻城值!AM51</f>
        <v>913.54943540971965</v>
      </c>
      <c r="BD51" s="15">
        <f>[4]攻城值!AN51</f>
        <v>909.24436287467006</v>
      </c>
      <c r="BF51" s="15">
        <v>47</v>
      </c>
      <c r="BG51" s="15">
        <f>[4]攻城值!AQ51</f>
        <v>0.14495666684452074</v>
      </c>
      <c r="BH51" s="15">
        <f>[4]攻城值!AR51</f>
        <v>0.85504333315547931</v>
      </c>
      <c r="BL51" s="15"/>
      <c r="BM51" s="21"/>
      <c r="BN51" s="21"/>
      <c r="BO51" s="21"/>
      <c r="BP51" s="21"/>
      <c r="BQ51" s="21"/>
    </row>
    <row r="52" spans="2:69" x14ac:dyDescent="0.15">
      <c r="B52" s="13">
        <v>48</v>
      </c>
      <c r="C52" s="13">
        <f>[1]服务器生态!W69</f>
        <v>323.08188328213174</v>
      </c>
      <c r="D52" s="13">
        <f>[1]服务器生态!X69</f>
        <v>272.65485639720612</v>
      </c>
      <c r="E52" s="13">
        <f>[1]服务器生态!Y69</f>
        <v>23.552089010317239</v>
      </c>
      <c r="F52" s="13">
        <f>[1]服务器生态!Z69</f>
        <v>3.842492689655173</v>
      </c>
      <c r="G52" s="13">
        <f>[1]服务器生态!AA69</f>
        <v>1.0066096551724135</v>
      </c>
      <c r="H52" s="13">
        <f>[1]服务器生态!AC69</f>
        <v>0.51764500636363653</v>
      </c>
      <c r="I52" s="13">
        <f>[1]服务器生态!AD69</f>
        <v>0.43685032240436344</v>
      </c>
      <c r="J52" s="13">
        <f>[1]服务器生态!AE69</f>
        <v>3.7735391232000003E-2</v>
      </c>
      <c r="K52" s="13">
        <f>[1]服务器生态!AF69</f>
        <v>6.1564800000000015E-3</v>
      </c>
      <c r="L52" s="13">
        <f>[1]服务器生态!AG69</f>
        <v>1.6127999999999997E-3</v>
      </c>
      <c r="M52" s="13">
        <f>[3]基础信息!M51</f>
        <v>92.684210526315795</v>
      </c>
      <c r="Q52" s="13">
        <v>48</v>
      </c>
      <c r="R52" s="13">
        <f>[4]带兵数!D51</f>
        <v>4815.0928982110609</v>
      </c>
      <c r="S52" s="13">
        <f>[4]带兵数!E51</f>
        <v>4868.6017902912299</v>
      </c>
      <c r="T52" s="13">
        <f>[4]带兵数!F51</f>
        <v>4927.1956904722538</v>
      </c>
      <c r="U52" s="13">
        <f>[4]带兵数!G51</f>
        <v>4989.5003378607553</v>
      </c>
      <c r="V52" s="13">
        <f>[4]带兵数!H51</f>
        <v>5058.4842711724432</v>
      </c>
      <c r="X52" s="13">
        <v>48</v>
      </c>
      <c r="Y52" s="36">
        <f>求节点(节奏总纲!P$4:P$113,R$5:R$114,$X52)*6</f>
        <v>32020.419728675355</v>
      </c>
      <c r="Z52" s="36">
        <f>求节点(节奏总纲!Q$4:Q$113,S$5:S$114,$X52)*6</f>
        <v>33094.808882973441</v>
      </c>
      <c r="AA52" s="36">
        <f>求节点(节奏总纲!R$4:R$113,T$5:T$114,$X52)*6</f>
        <v>34576.541369062004</v>
      </c>
      <c r="AB52" s="36">
        <f>求节点(节奏总纲!S$4:S$113,U$5:U$114,$X52)*6</f>
        <v>36729.894402947742</v>
      </c>
      <c r="AC52" s="36">
        <f>求节点(节奏总纲!T$4:T$113,V$5:V$114,$X52)*6</f>
        <v>40571.154735021228</v>
      </c>
      <c r="AG52" s="13">
        <v>48</v>
      </c>
      <c r="AH52" s="13">
        <v>1</v>
      </c>
      <c r="AI52" s="13">
        <f>[4]实力验证!$Z54</f>
        <v>1.2437194635155526</v>
      </c>
      <c r="AJ52" s="13">
        <f>[4]实力验证!$AE54</f>
        <v>1.7756443611719768</v>
      </c>
      <c r="AK52" s="13">
        <f>[4]实力验证!$AJ54</f>
        <v>3.0912029828961147</v>
      </c>
      <c r="AL52" s="13">
        <f>[4]实力验证!$AO54</f>
        <v>6.1642564479271869</v>
      </c>
      <c r="AM52" s="13">
        <f t="shared" si="0"/>
        <v>563.58875046485298</v>
      </c>
      <c r="AR52" s="15">
        <v>48</v>
      </c>
      <c r="AS52" s="15">
        <f>[4]攻城值!AC52</f>
        <v>155.16194001684795</v>
      </c>
      <c r="AT52" s="15">
        <f>[4]攻城值!AD52</f>
        <v>154.16953768623037</v>
      </c>
      <c r="AU52" s="15">
        <f>[4]攻城值!AE52</f>
        <v>152.89675302346515</v>
      </c>
      <c r="AV52" s="15">
        <f>[4]攻城值!AF52</f>
        <v>150.45381152200792</v>
      </c>
      <c r="AW52" s="15">
        <f>[4]攻城值!AG52</f>
        <v>146.81889369409771</v>
      </c>
      <c r="AY52" s="15">
        <v>48</v>
      </c>
      <c r="AZ52" s="15">
        <f>[4]攻城值!AJ52</f>
        <v>909.9277503669507</v>
      </c>
      <c r="BA52" s="15">
        <f>[4]攻城值!AK52</f>
        <v>918.31539544698273</v>
      </c>
      <c r="BB52" s="15">
        <f>[4]攻城值!AL52</f>
        <v>926.06862399449335</v>
      </c>
      <c r="BC52" s="15">
        <f>[4]攻城值!AM52</f>
        <v>927.46682283063342</v>
      </c>
      <c r="BD52" s="15">
        <f>[4]攻城值!AN52</f>
        <v>922.27897089863939</v>
      </c>
      <c r="BF52" s="15">
        <v>48</v>
      </c>
      <c r="BG52" s="15">
        <f>[4]攻城值!AQ52</f>
        <v>0.14567969384900936</v>
      </c>
      <c r="BH52" s="15">
        <f>[4]攻城值!AR52</f>
        <v>0.85432030615099064</v>
      </c>
      <c r="BL52" s="15"/>
      <c r="BM52" s="21"/>
      <c r="BN52" s="21"/>
      <c r="BO52" s="21"/>
      <c r="BP52" s="21"/>
      <c r="BQ52" s="21"/>
    </row>
    <row r="53" spans="2:69" x14ac:dyDescent="0.15">
      <c r="B53" s="13">
        <v>49</v>
      </c>
      <c r="C53" s="13">
        <f>[1]服务器生态!W70</f>
        <v>317.07344700000016</v>
      </c>
      <c r="D53" s="13">
        <f>[1]服务器生态!X70</f>
        <v>268.75616957114471</v>
      </c>
      <c r="E53" s="13">
        <f>[1]服务器生态!Y70</f>
        <v>23.176980946096556</v>
      </c>
      <c r="F53" s="13">
        <f>[1]服务器生态!Z70</f>
        <v>3.7906880000000016</v>
      </c>
      <c r="G53" s="13">
        <f>[1]服务器生态!AA70</f>
        <v>0.99581793103448268</v>
      </c>
      <c r="H53" s="13">
        <f>[1]服务器生态!AC70</f>
        <v>0.51658033500000022</v>
      </c>
      <c r="I53" s="13">
        <f>[1]服务器生态!AD70</f>
        <v>0.4378611751439998</v>
      </c>
      <c r="J53" s="13">
        <f>[1]服务器生态!AE70</f>
        <v>3.7760249856000003E-2</v>
      </c>
      <c r="K53" s="13">
        <f>[1]服务器生态!AF70</f>
        <v>6.1758400000000019E-3</v>
      </c>
      <c r="L53" s="13">
        <f>[1]服务器生态!AG70</f>
        <v>1.6223999999999998E-3</v>
      </c>
      <c r="M53" s="13">
        <f>[3]基础信息!M52</f>
        <v>92.94736842105263</v>
      </c>
      <c r="Q53" s="13">
        <v>49</v>
      </c>
      <c r="R53" s="13">
        <f>[4]带兵数!D52</f>
        <v>4880.1255625879667</v>
      </c>
      <c r="S53" s="13">
        <f>[4]带兵数!E52</f>
        <v>4932.0606377192671</v>
      </c>
      <c r="T53" s="13">
        <f>[4]带兵数!F52</f>
        <v>4990.0336585588084</v>
      </c>
      <c r="U53" s="13">
        <f>[4]带兵数!G52</f>
        <v>5052.0892668144525</v>
      </c>
      <c r="V53" s="13">
        <f>[4]带兵数!H52</f>
        <v>5121.2459036550872</v>
      </c>
      <c r="X53" s="13">
        <v>49</v>
      </c>
      <c r="Y53" s="36">
        <f>求节点(节奏总纲!P$4:P$113,R$5:R$114,$X53)*6</f>
        <v>32129.627683911021</v>
      </c>
      <c r="Z53" s="36">
        <f>求节点(节奏总纲!Q$4:Q$113,S$5:S$114,$X53)*6</f>
        <v>33208.898443296843</v>
      </c>
      <c r="AA53" s="36">
        <f>求节点(节奏总纲!R$4:R$113,T$5:T$114,$X53)*6</f>
        <v>34694.266423257075</v>
      </c>
      <c r="AB53" s="36">
        <f>求节点(节奏总纲!S$4:S$113,U$5:U$114,$X53)*6</f>
        <v>36848.059049281888</v>
      </c>
      <c r="AC53" s="36">
        <f>求节点(节奏总纲!T$4:T$113,V$5:V$114,$X53)*6</f>
        <v>40685.649247631816</v>
      </c>
      <c r="AG53" s="13">
        <v>49</v>
      </c>
      <c r="AH53" s="13">
        <v>1</v>
      </c>
      <c r="AI53" s="13">
        <f>[4]实力验证!$Z55</f>
        <v>1.2427627556133745</v>
      </c>
      <c r="AJ53" s="13">
        <f>[4]实力验证!$AE55</f>
        <v>1.778660323217254</v>
      </c>
      <c r="AK53" s="13">
        <f>[4]实力验证!$AJ55</f>
        <v>3.0760193302601153</v>
      </c>
      <c r="AL53" s="13">
        <f>[4]实力验证!$AO55</f>
        <v>6.1612828767637637</v>
      </c>
      <c r="AM53" s="13">
        <f t="shared" si="0"/>
        <v>565.76089558664785</v>
      </c>
      <c r="AR53" s="15">
        <v>49</v>
      </c>
      <c r="AS53" s="15">
        <f>[4]攻城值!AC53</f>
        <v>159.01645896059182</v>
      </c>
      <c r="AT53" s="15">
        <f>[4]攻城值!AD53</f>
        <v>157.53213397118813</v>
      </c>
      <c r="AU53" s="15">
        <f>[4]攻城值!AE53</f>
        <v>156.47174495877832</v>
      </c>
      <c r="AV53" s="15">
        <f>[4]攻城值!AF53</f>
        <v>153.62157454209913</v>
      </c>
      <c r="AW53" s="15">
        <f>[4]攻城值!AG53</f>
        <v>149.87829362827773</v>
      </c>
      <c r="AY53" s="15">
        <v>49</v>
      </c>
      <c r="AZ53" s="15">
        <f>[4]攻城值!AJ53</f>
        <v>928.1552260836296</v>
      </c>
      <c r="BA53" s="15">
        <f>[4]攻城值!AK53</f>
        <v>933.73077143933995</v>
      </c>
      <c r="BB53" s="15">
        <f>[4]攻城值!AL53</f>
        <v>942.83760069211178</v>
      </c>
      <c r="BC53" s="15">
        <f>[4]攻城值!AM53</f>
        <v>941.62026447775929</v>
      </c>
      <c r="BD53" s="15">
        <f>[4]攻城值!AN53</f>
        <v>935.67338394863543</v>
      </c>
      <c r="BF53" s="15">
        <v>49</v>
      </c>
      <c r="BG53" s="15">
        <f>[4]攻城值!AQ53</f>
        <v>0.14626618881646436</v>
      </c>
      <c r="BH53" s="15">
        <f>[4]攻城值!AR53</f>
        <v>0.85373381118353564</v>
      </c>
      <c r="BL53" s="15"/>
      <c r="BM53" s="21"/>
      <c r="BN53" s="21"/>
      <c r="BO53" s="21"/>
      <c r="BP53" s="21"/>
      <c r="BQ53" s="21"/>
    </row>
    <row r="54" spans="2:69" x14ac:dyDescent="0.15">
      <c r="B54" s="13">
        <v>50</v>
      </c>
      <c r="C54" s="13">
        <f>[1]服务器生态!W71</f>
        <v>311.08703840125401</v>
      </c>
      <c r="D54" s="13">
        <f>[1]服务器生态!X71</f>
        <v>264.83656855047008</v>
      </c>
      <c r="E54" s="13">
        <f>[1]服务器生态!Y71</f>
        <v>22.801358565517244</v>
      </c>
      <c r="F54" s="13">
        <f>[1]服务器生态!Z71</f>
        <v>3.7384827586206906</v>
      </c>
      <c r="G54" s="13">
        <f>[1]服务器生态!AA71</f>
        <v>0.98482758620689637</v>
      </c>
      <c r="H54" s="13">
        <f>[1]服务器生态!AC71</f>
        <v>0.51551566363636381</v>
      </c>
      <c r="I54" s="13">
        <f>[1]服务器生态!AD71</f>
        <v>0.43887202788363616</v>
      </c>
      <c r="J54" s="13">
        <f>[1]服务器生态!AE71</f>
        <v>3.7785108480000003E-2</v>
      </c>
      <c r="K54" s="13">
        <f>[1]服务器生态!AF71</f>
        <v>6.1952000000000014E-3</v>
      </c>
      <c r="L54" s="13">
        <f>[1]服务器生态!AG71</f>
        <v>1.6319999999999998E-3</v>
      </c>
      <c r="M54" s="13">
        <f>[3]基础信息!M53</f>
        <v>93.21052631578948</v>
      </c>
      <c r="Q54" s="13">
        <v>50</v>
      </c>
      <c r="R54" s="13">
        <f>[4]带兵数!D53</f>
        <v>4942.9187213831892</v>
      </c>
      <c r="S54" s="13">
        <f>[4]带兵数!E53</f>
        <v>4997.4396490101244</v>
      </c>
      <c r="T54" s="13">
        <f>[4]带兵数!F53</f>
        <v>5052.2732396398733</v>
      </c>
      <c r="U54" s="13">
        <f>[4]带兵数!G53</f>
        <v>5115.4400792232045</v>
      </c>
      <c r="V54" s="13">
        <f>[4]带兵数!H53</f>
        <v>5187.9479362275724</v>
      </c>
      <c r="X54" s="13">
        <v>50</v>
      </c>
      <c r="Y54" s="36">
        <f>求节点(节奏总纲!P$4:P$113,R$5:R$114,$X54)*6</f>
        <v>32238.835639146688</v>
      </c>
      <c r="Z54" s="36">
        <f>求节点(节奏总纲!Q$4:Q$113,S$5:S$114,$X54)*6</f>
        <v>33322.988003620238</v>
      </c>
      <c r="AA54" s="36">
        <f>求节点(节奏总纲!R$4:R$113,T$5:T$114,$X54)*6</f>
        <v>34811.991477452146</v>
      </c>
      <c r="AB54" s="36">
        <f>求节点(节奏总纲!S$4:S$113,U$5:U$114,$X54)*6</f>
        <v>36966.22369561602</v>
      </c>
      <c r="AC54" s="36">
        <f>求节点(节奏总纲!T$4:T$113,V$5:V$114,$X54)*6</f>
        <v>40797.726713151533</v>
      </c>
      <c r="AG54" s="13">
        <v>50</v>
      </c>
      <c r="AH54" s="13">
        <v>1</v>
      </c>
      <c r="AI54" s="13">
        <f>[4]实力验证!$Z56</f>
        <v>1.2418539703204556</v>
      </c>
      <c r="AJ54" s="13">
        <f>[4]实力验证!$AE56</f>
        <v>1.7815252122230949</v>
      </c>
      <c r="AK54" s="13">
        <f>[4]实力验证!$AJ56</f>
        <v>3.0615962444081277</v>
      </c>
      <c r="AL54" s="13">
        <f>[4]实力验证!$AO56</f>
        <v>6.1584733377737066</v>
      </c>
      <c r="AM54" s="13">
        <f t="shared" si="0"/>
        <v>567.94571479430476</v>
      </c>
      <c r="AR54" s="15">
        <v>50</v>
      </c>
      <c r="AS54" s="15">
        <f>[4]攻城值!AC54</f>
        <v>163.31763166085167</v>
      </c>
      <c r="AT54" s="15">
        <f>[4]攻城值!AD54</f>
        <v>161.1039818779457</v>
      </c>
      <c r="AU54" s="15">
        <f>[4]攻城值!AE54</f>
        <v>159.87387026104005</v>
      </c>
      <c r="AV54" s="15">
        <f>[4]攻城值!AF54</f>
        <v>156.98697580960672</v>
      </c>
      <c r="AW54" s="15">
        <f>[4]攻城值!AG54</f>
        <v>153.29118333773826</v>
      </c>
      <c r="AY54" s="15">
        <v>50</v>
      </c>
      <c r="AZ54" s="15">
        <f>[4]攻城值!AJ54</f>
        <v>948.44733266154003</v>
      </c>
      <c r="BA54" s="15">
        <f>[4]攻城值!AK54</f>
        <v>949.51563318184901</v>
      </c>
      <c r="BB54" s="15">
        <f>[4]攻城值!AL54</f>
        <v>957.68711412971652</v>
      </c>
      <c r="BC54" s="15">
        <f>[4]攻城值!AM54</f>
        <v>956.20297335148359</v>
      </c>
      <c r="BD54" s="15">
        <f>[4]攻城值!AN54</f>
        <v>950.73821823358833</v>
      </c>
      <c r="BF54" s="15">
        <v>50</v>
      </c>
      <c r="BG54" s="15">
        <f>[4]攻城值!AQ54</f>
        <v>0.14689942290130714</v>
      </c>
      <c r="BH54" s="15">
        <f>[4]攻城值!AR54</f>
        <v>0.8531005770986928</v>
      </c>
      <c r="BL54" s="15"/>
      <c r="BM54" s="21"/>
      <c r="BN54" s="21"/>
      <c r="BO54" s="21"/>
      <c r="BP54" s="21"/>
      <c r="BQ54" s="21"/>
    </row>
    <row r="55" spans="2:69" x14ac:dyDescent="0.15">
      <c r="B55" s="13">
        <v>51</v>
      </c>
      <c r="C55" s="13">
        <f>[1]服务器生态!W72</f>
        <v>305.12265748589357</v>
      </c>
      <c r="D55" s="13">
        <f>[1]服务器生态!X72</f>
        <v>260.89605333518233</v>
      </c>
      <c r="E55" s="13">
        <f>[1]服务器生态!Y72</f>
        <v>22.425221868579314</v>
      </c>
      <c r="F55" s="13">
        <f>[1]服务器生态!Z72</f>
        <v>3.6858769655172425</v>
      </c>
      <c r="G55" s="13">
        <f>[1]服务器生态!AA72</f>
        <v>0.97363862068965512</v>
      </c>
      <c r="H55" s="13">
        <f>[1]服务器生态!AC72</f>
        <v>0.5144509922727275</v>
      </c>
      <c r="I55" s="13">
        <f>[1]服务器生态!AD72</f>
        <v>0.43988288062327252</v>
      </c>
      <c r="J55" s="13">
        <f>[1]服务器生态!AE72</f>
        <v>3.7809967104000003E-2</v>
      </c>
      <c r="K55" s="13">
        <f>[1]服务器生态!AF72</f>
        <v>6.2145600000000018E-3</v>
      </c>
      <c r="L55" s="13">
        <f>[1]服务器生态!AG72</f>
        <v>1.6415999999999998E-3</v>
      </c>
      <c r="M55" s="13">
        <f>[3]基础信息!M54</f>
        <v>93.473684210526315</v>
      </c>
      <c r="Q55" s="13">
        <v>51</v>
      </c>
      <c r="R55" s="13">
        <f>[4]带兵数!D54</f>
        <v>5008.7832933580094</v>
      </c>
      <c r="S55" s="13">
        <f>[4]带兵数!E54</f>
        <v>5057.8003617690756</v>
      </c>
      <c r="T55" s="13">
        <f>[4]带兵数!F54</f>
        <v>5116.1058431778374</v>
      </c>
      <c r="U55" s="13">
        <f>[4]带兵数!G54</f>
        <v>5179.1861136941852</v>
      </c>
      <c r="V55" s="13">
        <f>[4]带兵数!H54</f>
        <v>5249.1926598102818</v>
      </c>
      <c r="X55" s="13">
        <v>51</v>
      </c>
      <c r="Y55" s="36">
        <f>求节点(节奏总纲!P$4:P$113,R$5:R$114,$X55)*6</f>
        <v>32347.979209565281</v>
      </c>
      <c r="Z55" s="36">
        <f>求节点(节奏总纲!Q$4:Q$113,S$5:S$114,$X55)*6</f>
        <v>33436.599757283795</v>
      </c>
      <c r="AA55" s="36">
        <f>求节点(节奏总纲!R$4:R$113,T$5:T$114,$X55)*6</f>
        <v>34929.716531647224</v>
      </c>
      <c r="AB55" s="36">
        <f>求节点(节奏总纲!S$4:S$113,U$5:U$114,$X55)*6</f>
        <v>37082.123929556124</v>
      </c>
      <c r="AC55" s="36">
        <f>求节点(节奏总纲!T$4:T$113,V$5:V$114,$X55)*6</f>
        <v>40909.804178671242</v>
      </c>
      <c r="AG55" s="13">
        <v>51</v>
      </c>
      <c r="AH55" s="13">
        <v>1</v>
      </c>
      <c r="AI55" s="13">
        <f>[4]实力验证!$Z57</f>
        <v>1.2412120761443459</v>
      </c>
      <c r="AJ55" s="13">
        <f>[4]实力验证!$AE57</f>
        <v>1.7842429370302115</v>
      </c>
      <c r="AK55" s="13">
        <f>[4]实力验证!$AJ57</f>
        <v>3.0479229466185029</v>
      </c>
      <c r="AL55" s="13">
        <f>[4]实力验证!$AO57</f>
        <v>6.1557763736156197</v>
      </c>
      <c r="AM55" s="13">
        <f t="shared" si="0"/>
        <v>570.19742807817499</v>
      </c>
      <c r="AR55" s="15">
        <v>51</v>
      </c>
      <c r="AS55" s="15">
        <f>[4]攻城值!AC55</f>
        <v>167.79776348119435</v>
      </c>
      <c r="AT55" s="15">
        <f>[4]攻城值!AD55</f>
        <v>165.15779577050577</v>
      </c>
      <c r="AU55" s="15">
        <f>[4]攻城值!AE55</f>
        <v>163.36152623193499</v>
      </c>
      <c r="AV55" s="15">
        <f>[4]攻城值!AF55</f>
        <v>160.7100213472938</v>
      </c>
      <c r="AW55" s="15">
        <f>[4]攻城值!AG55</f>
        <v>156.82918437320001</v>
      </c>
      <c r="AY55" s="15">
        <v>51</v>
      </c>
      <c r="AZ55" s="15">
        <f>[4]攻城值!AJ55</f>
        <v>969.14978288634256</v>
      </c>
      <c r="BA55" s="15">
        <f>[4]攻城值!AK55</f>
        <v>967.90187953142959</v>
      </c>
      <c r="BB55" s="15">
        <f>[4]攻城值!AL55</f>
        <v>972.81756156232143</v>
      </c>
      <c r="BC55" s="15">
        <f>[4]攻城值!AM55</f>
        <v>972.91336028934086</v>
      </c>
      <c r="BD55" s="15">
        <f>[4]攻城值!AN55</f>
        <v>966.5251670379954</v>
      </c>
      <c r="BF55" s="15">
        <v>51</v>
      </c>
      <c r="BG55" s="15">
        <f>[4]攻城值!AQ55</f>
        <v>0.14758619605389514</v>
      </c>
      <c r="BH55" s="15">
        <f>[4]攻城值!AR55</f>
        <v>0.85241380394610489</v>
      </c>
      <c r="BL55" s="15"/>
      <c r="BM55" s="21"/>
      <c r="BN55" s="21"/>
      <c r="BO55" s="21"/>
      <c r="BP55" s="21"/>
      <c r="BQ55" s="21"/>
    </row>
    <row r="56" spans="2:69" x14ac:dyDescent="0.15">
      <c r="B56" s="13">
        <v>52</v>
      </c>
      <c r="C56" s="13">
        <f>[1]服务器生态!W73</f>
        <v>299.18030425391862</v>
      </c>
      <c r="D56" s="13">
        <f>[1]服务器生态!X73</f>
        <v>256.93462392528141</v>
      </c>
      <c r="E56" s="13">
        <f>[1]服务器生态!Y73</f>
        <v>22.048570855282762</v>
      </c>
      <c r="F56" s="13">
        <f>[1]服务器生态!Z73</f>
        <v>3.6328706206896562</v>
      </c>
      <c r="G56" s="13">
        <f>[1]服务器生态!AA73</f>
        <v>0.96225103448275862</v>
      </c>
      <c r="H56" s="13">
        <f>[1]服务器生态!AC73</f>
        <v>0.51338632090909109</v>
      </c>
      <c r="I56" s="13">
        <f>[1]服务器生态!AD73</f>
        <v>0.44089373336290888</v>
      </c>
      <c r="J56" s="13">
        <f>[1]服务器生态!AE73</f>
        <v>3.7834825728000003E-2</v>
      </c>
      <c r="K56" s="13">
        <f>[1]服务器生态!AF73</f>
        <v>6.2339200000000013E-3</v>
      </c>
      <c r="L56" s="13">
        <f>[1]服务器生态!AG73</f>
        <v>1.6511999999999998E-3</v>
      </c>
      <c r="M56" s="13">
        <f>[3]基础信息!M55</f>
        <v>93.736842105263165</v>
      </c>
      <c r="Q56" s="13">
        <v>52</v>
      </c>
      <c r="R56" s="13">
        <f>[4]带兵数!D55</f>
        <v>5070.9452382022582</v>
      </c>
      <c r="S56" s="13">
        <f>[4]带兵数!E55</f>
        <v>5123.7003907261933</v>
      </c>
      <c r="T56" s="13">
        <f>[4]带兵数!F55</f>
        <v>5180.3757225034651</v>
      </c>
      <c r="U56" s="13">
        <f>[4]带兵数!G55</f>
        <v>5245.4875618998367</v>
      </c>
      <c r="V56" s="13">
        <f>[4]带兵数!H55</f>
        <v>5314.3039941845373</v>
      </c>
      <c r="X56" s="13">
        <v>52</v>
      </c>
      <c r="Y56" s="36">
        <f>求节点(节奏总纲!P$4:P$113,R$5:R$114,$X56)*6</f>
        <v>32453.124168184659</v>
      </c>
      <c r="Z56" s="36">
        <f>求节点(节奏总纲!Q$4:Q$113,S$5:S$114,$X56)*6</f>
        <v>33542.677387577089</v>
      </c>
      <c r="AA56" s="36">
        <f>求节点(节奏总纲!R$4:R$113,T$5:T$114,$X56)*6</f>
        <v>35040.904768490531</v>
      </c>
      <c r="AB56" s="36">
        <f>求节点(节奏总纲!S$4:S$113,U$5:U$114,$X56)*6</f>
        <v>37197.582984375666</v>
      </c>
      <c r="AC56" s="36">
        <f>求节点(节奏总纲!T$4:T$113,V$5:V$114,$X56)*6</f>
        <v>41020.949614492209</v>
      </c>
      <c r="AG56" s="13">
        <v>52</v>
      </c>
      <c r="AH56" s="13">
        <v>1</v>
      </c>
      <c r="AI56" s="13">
        <f>[4]实力验证!$Z58</f>
        <v>1.243799148035224</v>
      </c>
      <c r="AJ56" s="13">
        <f>[4]实力验证!$AE58</f>
        <v>1.786551153847201</v>
      </c>
      <c r="AK56" s="13">
        <f>[4]实力验证!$AJ58</f>
        <v>3.0341742226086494</v>
      </c>
      <c r="AL56" s="13">
        <f>[4]实力验证!$AO58</f>
        <v>6.1520030897935678</v>
      </c>
      <c r="AM56" s="13">
        <f t="shared" si="0"/>
        <v>573.22152471145489</v>
      </c>
      <c r="AR56" s="15">
        <v>52</v>
      </c>
      <c r="AS56" s="15">
        <f>[4]攻城值!AC56</f>
        <v>172.40793711226527</v>
      </c>
      <c r="AT56" s="15">
        <f>[4]攻城值!AD56</f>
        <v>169.60856537143434</v>
      </c>
      <c r="AU56" s="15">
        <f>[4]攻城值!AE56</f>
        <v>166.96672068686163</v>
      </c>
      <c r="AV56" s="15">
        <f>[4]攻城值!AF56</f>
        <v>164.74833594220456</v>
      </c>
      <c r="AW56" s="15">
        <f>[4]攻城值!AG56</f>
        <v>160.47053826670219</v>
      </c>
      <c r="AY56" s="15">
        <v>52</v>
      </c>
      <c r="AZ56" s="15">
        <f>[4]攻城值!AJ56</f>
        <v>990.50819844875105</v>
      </c>
      <c r="BA56" s="15">
        <f>[4]攻城值!AK56</f>
        <v>988.53048438828171</v>
      </c>
      <c r="BB56" s="15">
        <f>[4]攻城值!AL56</f>
        <v>988.60567520040672</v>
      </c>
      <c r="BC56" s="15">
        <f>[4]攻城值!AM56</f>
        <v>991.4599627544427</v>
      </c>
      <c r="BD56" s="15">
        <f>[4]攻城值!AN56</f>
        <v>982.88933238963568</v>
      </c>
      <c r="BF56" s="15">
        <v>52</v>
      </c>
      <c r="BG56" s="15">
        <f>[4]攻城值!AQ56</f>
        <v>0.14825483269186207</v>
      </c>
      <c r="BH56" s="15">
        <f>[4]攻城值!AR56</f>
        <v>0.85174516730813798</v>
      </c>
      <c r="BL56" s="15"/>
      <c r="BM56" s="21"/>
      <c r="BN56" s="21"/>
      <c r="BO56" s="21"/>
      <c r="BP56" s="21"/>
      <c r="BQ56" s="21"/>
    </row>
    <row r="57" spans="2:69" x14ac:dyDescent="0.15">
      <c r="B57" s="13">
        <v>53</v>
      </c>
      <c r="C57" s="13">
        <f>[1]服务器生态!W74</f>
        <v>293.25997870532927</v>
      </c>
      <c r="D57" s="13">
        <f>[1]服务器生态!X74</f>
        <v>252.95228032076727</v>
      </c>
      <c r="E57" s="13">
        <f>[1]服务器生态!Y74</f>
        <v>21.671405525627588</v>
      </c>
      <c r="F57" s="13">
        <f>[1]服务器生态!Z74</f>
        <v>3.5794637241379319</v>
      </c>
      <c r="G57" s="13">
        <f>[1]服务器生态!AA74</f>
        <v>0.95066482758620674</v>
      </c>
      <c r="H57" s="13">
        <f>[1]服务器生态!AC74</f>
        <v>0.51232164954545478</v>
      </c>
      <c r="I57" s="13">
        <f>[1]服务器生态!AD74</f>
        <v>0.44190458610254524</v>
      </c>
      <c r="J57" s="13">
        <f>[1]服务器生态!AE74</f>
        <v>3.7859684352000003E-2</v>
      </c>
      <c r="K57" s="13">
        <f>[1]服务器生态!AF74</f>
        <v>6.2532800000000017E-3</v>
      </c>
      <c r="L57" s="13">
        <f>[1]服务器生态!AG74</f>
        <v>1.6607999999999998E-3</v>
      </c>
      <c r="M57" s="13">
        <f>[3]基础信息!M56</f>
        <v>94</v>
      </c>
      <c r="Q57" s="13">
        <v>53</v>
      </c>
      <c r="R57" s="13">
        <f>[4]带兵数!D56</f>
        <v>5135.9430310817388</v>
      </c>
      <c r="S57" s="13">
        <f>[4]带兵数!E56</f>
        <v>5187.3698557428161</v>
      </c>
      <c r="T57" s="13">
        <f>[4]带兵数!F56</f>
        <v>5248.3145201793022</v>
      </c>
      <c r="U57" s="13">
        <f>[4]带兵数!G56</f>
        <v>5308.7424938353615</v>
      </c>
      <c r="V57" s="13">
        <f>[4]带兵数!H56</f>
        <v>5377.4966559784389</v>
      </c>
      <c r="X57" s="13">
        <v>53</v>
      </c>
      <c r="Y57" s="36">
        <f>求节点(节奏总纲!P$4:P$113,R$5:R$114,$X57)*6</f>
        <v>32558.269126804033</v>
      </c>
      <c r="Z57" s="36">
        <f>求节点(节奏总纲!Q$4:Q$113,S$5:S$114,$X57)*6</f>
        <v>33648.755017870368</v>
      </c>
      <c r="AA57" s="36">
        <f>求节点(节奏总纲!R$4:R$113,T$5:T$114,$X57)*6</f>
        <v>35145.327162480389</v>
      </c>
      <c r="AB57" s="36">
        <f>求节点(节奏总纲!S$4:S$113,U$5:U$114,$X57)*6</f>
        <v>37313.042039195207</v>
      </c>
      <c r="AC57" s="36">
        <f>求节点(节奏总纲!T$4:T$113,V$5:V$114,$X57)*6</f>
        <v>41129.214176030051</v>
      </c>
      <c r="AG57" s="13">
        <v>53</v>
      </c>
      <c r="AH57" s="13">
        <v>1</v>
      </c>
      <c r="AI57" s="13">
        <f>[4]实力验证!$Z59</f>
        <v>1.246264496145103</v>
      </c>
      <c r="AJ57" s="13">
        <f>[4]实力验证!$AE59</f>
        <v>1.7889074623349712</v>
      </c>
      <c r="AK57" s="13">
        <f>[4]实力验证!$AJ59</f>
        <v>3.021072386950177</v>
      </c>
      <c r="AL57" s="13">
        <f>[4]实力验证!$AO59</f>
        <v>6.1492904879923156</v>
      </c>
      <c r="AM57" s="13">
        <f t="shared" si="0"/>
        <v>576.23925441274332</v>
      </c>
      <c r="AR57" s="15">
        <v>53</v>
      </c>
      <c r="AS57" s="15">
        <f>[4]攻城值!AC57</f>
        <v>177.10198199856919</v>
      </c>
      <c r="AT57" s="15">
        <f>[4]攻城值!AD57</f>
        <v>174.17688610964601</v>
      </c>
      <c r="AU57" s="15">
        <f>[4]攻城值!AE57</f>
        <v>170.65206540267491</v>
      </c>
      <c r="AV57" s="15">
        <f>[4]攻城值!AF57</f>
        <v>168.74815849980322</v>
      </c>
      <c r="AW57" s="15">
        <f>[4]攻城值!AG57</f>
        <v>164.00112929905157</v>
      </c>
      <c r="AY57" s="15">
        <v>53</v>
      </c>
      <c r="AZ57" s="15">
        <f>[4]攻城值!AJ57</f>
        <v>1012.251920350096</v>
      </c>
      <c r="BA57" s="15">
        <f>[4]攻城值!AK57</f>
        <v>1009.7483991623592</v>
      </c>
      <c r="BB57" s="15">
        <f>[4]攻城值!AL57</f>
        <v>1004.8217188677855</v>
      </c>
      <c r="BC57" s="15">
        <f>[4]攻城值!AM57</f>
        <v>1009.7714361238989</v>
      </c>
      <c r="BD57" s="15">
        <f>[4]攻城值!AN57</f>
        <v>998.66099250237471</v>
      </c>
      <c r="BF57" s="15">
        <v>53</v>
      </c>
      <c r="BG57" s="15">
        <f>[4]攻城值!AQ57</f>
        <v>0.14890604188445403</v>
      </c>
      <c r="BH57" s="15">
        <f>[4]攻城值!AR57</f>
        <v>0.85109395811554589</v>
      </c>
      <c r="BL57" s="15"/>
      <c r="BM57" s="21"/>
      <c r="BN57" s="21"/>
      <c r="BO57" s="21"/>
      <c r="BP57" s="21"/>
      <c r="BQ57" s="21"/>
    </row>
    <row r="58" spans="2:69" x14ac:dyDescent="0.15">
      <c r="B58" s="13">
        <v>54</v>
      </c>
      <c r="C58" s="13">
        <f>[1]服务器生态!W75</f>
        <v>287.36168084012553</v>
      </c>
      <c r="D58" s="13">
        <f>[1]服务器生态!X75</f>
        <v>248.94902252164002</v>
      </c>
      <c r="E58" s="13">
        <f>[1]服务器生态!Y75</f>
        <v>21.293725879613795</v>
      </c>
      <c r="F58" s="13">
        <f>[1]服务器生态!Z75</f>
        <v>3.5256562758620702</v>
      </c>
      <c r="G58" s="13">
        <f>[1]服务器生态!AA75</f>
        <v>0.93887999999999994</v>
      </c>
      <c r="H58" s="13">
        <f>[1]服务器生态!AC75</f>
        <v>0.51125697818181837</v>
      </c>
      <c r="I58" s="13">
        <f>[1]服务器生态!AD75</f>
        <v>0.4429154388421816</v>
      </c>
      <c r="J58" s="13">
        <f>[1]服务器生态!AE75</f>
        <v>3.7884542976000003E-2</v>
      </c>
      <c r="K58" s="13">
        <f>[1]服务器生态!AF75</f>
        <v>6.2726400000000021E-3</v>
      </c>
      <c r="L58" s="13">
        <f>[1]服务器生态!AG75</f>
        <v>1.6703999999999998E-3</v>
      </c>
      <c r="M58" s="13">
        <f>[3]基础信息!M57</f>
        <v>94.238095238095241</v>
      </c>
      <c r="Q58" s="13">
        <v>54</v>
      </c>
      <c r="R58" s="13">
        <f>[4]带兵数!D57</f>
        <v>5199.1963103880526</v>
      </c>
      <c r="S58" s="13">
        <f>[4]带兵数!E57</f>
        <v>5253.2647261636957</v>
      </c>
      <c r="T58" s="13">
        <f>[4]带兵数!F57</f>
        <v>5309.5273053426445</v>
      </c>
      <c r="U58" s="13">
        <f>[4]带兵数!G57</f>
        <v>5373.139573989567</v>
      </c>
      <c r="V58" s="13">
        <f>[4]带兵数!H57</f>
        <v>5438.6702458597865</v>
      </c>
      <c r="X58" s="13">
        <v>54</v>
      </c>
      <c r="Y58" s="36">
        <f>求节点(节奏总纲!P$4:P$113,R$5:R$114,$X58)*6</f>
        <v>32663.414085423407</v>
      </c>
      <c r="Z58" s="36">
        <f>求节点(节奏总纲!Q$4:Q$113,S$5:S$114,$X58)*6</f>
        <v>33754.832648163647</v>
      </c>
      <c r="AA58" s="36">
        <f>求节点(节奏总纲!R$4:R$113,T$5:T$114,$X58)*6</f>
        <v>35249.749556470255</v>
      </c>
      <c r="AB58" s="36">
        <f>求节点(节奏总纲!S$4:S$113,U$5:U$114,$X58)*6</f>
        <v>37423.322665919506</v>
      </c>
      <c r="AC58" s="36">
        <f>求节点(节奏总纲!T$4:T$113,V$5:V$114,$X58)*6</f>
        <v>41237.478737567893</v>
      </c>
      <c r="AG58" s="13">
        <v>54</v>
      </c>
      <c r="AH58" s="13">
        <v>1</v>
      </c>
      <c r="AI58" s="13">
        <f>[4]实力验证!$Z60</f>
        <v>1.2486165138176712</v>
      </c>
      <c r="AJ58" s="13">
        <f>[4]实力验证!$AE60</f>
        <v>1.7911554528654166</v>
      </c>
      <c r="AK58" s="13">
        <f>[4]实力验证!$AJ60</f>
        <v>3.0092317364153223</v>
      </c>
      <c r="AL58" s="13">
        <f>[4]实力验证!$AO60</f>
        <v>6.1467025827185662</v>
      </c>
      <c r="AM58" s="13">
        <f t="shared" si="0"/>
        <v>579.09277799140307</v>
      </c>
      <c r="AR58" s="15">
        <v>54</v>
      </c>
      <c r="AS58" s="15">
        <f>[4]攻城值!AC58</f>
        <v>181.92689267952491</v>
      </c>
      <c r="AT58" s="15">
        <f>[4]攻城值!AD58</f>
        <v>178.8395841870387</v>
      </c>
      <c r="AU58" s="15">
        <f>[4]攻城值!AE58</f>
        <v>174.96668976221551</v>
      </c>
      <c r="AV58" s="15">
        <f>[4]攻城值!AF58</f>
        <v>172.14623779739134</v>
      </c>
      <c r="AW58" s="15">
        <f>[4]攻城值!AG58</f>
        <v>167.13502861259272</v>
      </c>
      <c r="AY58" s="15">
        <v>54</v>
      </c>
      <c r="AZ58" s="15">
        <f>[4]攻城值!AJ58</f>
        <v>1034.7780159337108</v>
      </c>
      <c r="BA58" s="15">
        <f>[4]攻城值!AK58</f>
        <v>1031.6538255773778</v>
      </c>
      <c r="BB58" s="15">
        <f>[4]攻城值!AL58</f>
        <v>1024.9301201275687</v>
      </c>
      <c r="BC58" s="15">
        <f>[4]攻城值!AM58</f>
        <v>1024.6791420809004</v>
      </c>
      <c r="BD58" s="15">
        <f>[4]攻城值!AN58</f>
        <v>1012.1608511275715</v>
      </c>
      <c r="BF58" s="15">
        <v>54</v>
      </c>
      <c r="BG58" s="15">
        <f>[4]攻城值!AQ58</f>
        <v>0.14952425308029688</v>
      </c>
      <c r="BH58" s="15">
        <f>[4]攻城值!AR58</f>
        <v>0.85047574691970318</v>
      </c>
      <c r="BL58" s="15"/>
      <c r="BM58" s="21"/>
      <c r="BN58" s="21"/>
      <c r="BO58" s="21"/>
      <c r="BP58" s="21"/>
      <c r="BQ58" s="21"/>
    </row>
    <row r="59" spans="2:69" x14ac:dyDescent="0.15">
      <c r="B59" s="13">
        <v>55</v>
      </c>
      <c r="C59" s="13">
        <f>[1]服务器生态!W76</f>
        <v>281.48541065830733</v>
      </c>
      <c r="D59" s="13">
        <f>[1]服务器生态!X76</f>
        <v>244.92485052789957</v>
      </c>
      <c r="E59" s="13">
        <f>[1]服务器生态!Y76</f>
        <v>20.915531917241378</v>
      </c>
      <c r="F59" s="13">
        <f>[1]服务器生态!Z76</f>
        <v>3.4714482758620693</v>
      </c>
      <c r="G59" s="13">
        <f>[1]服务器生态!AA76</f>
        <v>0.92689655172413765</v>
      </c>
      <c r="H59" s="13">
        <f>[1]服务器生态!AC76</f>
        <v>0.51019230681818206</v>
      </c>
      <c r="I59" s="13">
        <f>[1]服务器生态!AD76</f>
        <v>0.44392629158181801</v>
      </c>
      <c r="J59" s="13">
        <f>[1]服务器生态!AE76</f>
        <v>3.7909401600000003E-2</v>
      </c>
      <c r="K59" s="13">
        <f>[1]服务器生态!AF76</f>
        <v>6.2920000000000016E-3</v>
      </c>
      <c r="L59" s="13">
        <f>[1]服务器生态!AG76</f>
        <v>1.6799999999999996E-3</v>
      </c>
      <c r="M59" s="13">
        <f>[3]基础信息!M58</f>
        <v>94.476190476190482</v>
      </c>
      <c r="Q59" s="13">
        <v>55</v>
      </c>
      <c r="R59" s="13">
        <f>[4]带兵数!D58</f>
        <v>5263.360901484315</v>
      </c>
      <c r="S59" s="13">
        <f>[4]带兵数!E58</f>
        <v>5315.946827408321</v>
      </c>
      <c r="T59" s="13">
        <f>[4]带兵数!F58</f>
        <v>5372.8861415776682</v>
      </c>
      <c r="U59" s="13">
        <f>[4]带兵数!G58</f>
        <v>5433.6170958710936</v>
      </c>
      <c r="V59" s="13">
        <f>[4]带兵数!H58</f>
        <v>5501.9323824093135</v>
      </c>
      <c r="X59" s="13">
        <v>55</v>
      </c>
      <c r="Y59" s="36">
        <f>求节点(节奏总纲!P$4:P$113,R$5:R$114,$X59)*6</f>
        <v>32765.360455762384</v>
      </c>
      <c r="Z59" s="36">
        <f>求节点(节奏总纲!Q$4:Q$113,S$5:S$114,$X59)*6</f>
        <v>33859.703741978701</v>
      </c>
      <c r="AA59" s="36">
        <f>求节点(节奏总纲!R$4:R$113,T$5:T$114,$X59)*6</f>
        <v>35354.171950460113</v>
      </c>
      <c r="AB59" s="36">
        <f>求节点(节奏总纲!S$4:S$113,U$5:U$114,$X59)*6</f>
        <v>37524.939574053162</v>
      </c>
      <c r="AC59" s="36">
        <f>求节点(节奏总纲!T$4:T$113,V$5:V$114,$X59)*6</f>
        <v>41345.743299105736</v>
      </c>
      <c r="AG59" s="13">
        <v>55</v>
      </c>
      <c r="AH59" s="13">
        <v>1</v>
      </c>
      <c r="AI59" s="13">
        <f>[4]实力验证!$Z61</f>
        <v>1.2514369495694118</v>
      </c>
      <c r="AJ59" s="13">
        <f>[4]实力验证!$AE61</f>
        <v>1.793306739235542</v>
      </c>
      <c r="AK59" s="13">
        <f>[4]实力验证!$AJ61</f>
        <v>2.9990079771786213</v>
      </c>
      <c r="AL59" s="13">
        <f>[4]实力验证!$AO61</f>
        <v>6.1442457448909975</v>
      </c>
      <c r="AM59" s="13">
        <f t="shared" si="0"/>
        <v>582.08654946116144</v>
      </c>
      <c r="AR59" s="15">
        <v>55</v>
      </c>
      <c r="AS59" s="15">
        <f>[4]攻城值!AC59</f>
        <v>186.80112185740751</v>
      </c>
      <c r="AT59" s="15">
        <f>[4]攻城值!AD59</f>
        <v>183.49899121750468</v>
      </c>
      <c r="AU59" s="15">
        <f>[4]攻城值!AE59</f>
        <v>179.4067207232039</v>
      </c>
      <c r="AV59" s="15">
        <f>[4]攻城值!AF59</f>
        <v>175.60109728082693</v>
      </c>
      <c r="AW59" s="15">
        <f>[4]攻城值!AG59</f>
        <v>170.30968524939084</v>
      </c>
      <c r="AY59" s="15">
        <v>55</v>
      </c>
      <c r="AZ59" s="15">
        <f>[4]攻城值!AJ59</f>
        <v>1057.6619820862941</v>
      </c>
      <c r="BA59" s="15">
        <f>[4]攻城值!AK59</f>
        <v>1053.5171744767947</v>
      </c>
      <c r="BB59" s="15">
        <f>[4]攻城值!AL59</f>
        <v>1045.7564734382311</v>
      </c>
      <c r="BC59" s="15">
        <f>[4]攻城值!AM59</f>
        <v>1039.8909445600511</v>
      </c>
      <c r="BD59" s="15">
        <f>[4]攻城值!AN59</f>
        <v>1025.8838833184375</v>
      </c>
      <c r="BF59" s="15">
        <v>55</v>
      </c>
      <c r="BG59" s="15">
        <f>[4]攻城值!AQ59</f>
        <v>0.1501057936273362</v>
      </c>
      <c r="BH59" s="15">
        <f>[4]攻城值!AR59</f>
        <v>0.84989420637266389</v>
      </c>
      <c r="BL59" s="15"/>
      <c r="BM59" s="21"/>
      <c r="BN59" s="21"/>
      <c r="BO59" s="21"/>
      <c r="BP59" s="21"/>
      <c r="BQ59" s="21"/>
    </row>
    <row r="60" spans="2:69" x14ac:dyDescent="0.15">
      <c r="B60" s="13">
        <v>56</v>
      </c>
      <c r="C60" s="13">
        <f>[1]服务器生态!W77</f>
        <v>275.63116815987473</v>
      </c>
      <c r="D60" s="13">
        <f>[1]服务器生态!X77</f>
        <v>240.87976433954603</v>
      </c>
      <c r="E60" s="13">
        <f>[1]服务器生态!Y77</f>
        <v>20.536823638510349</v>
      </c>
      <c r="F60" s="13">
        <f>[1]服务器生态!Z77</f>
        <v>3.4168397241379327</v>
      </c>
      <c r="G60" s="13">
        <f>[1]服务器生态!AA77</f>
        <v>0.91471448275862066</v>
      </c>
      <c r="H60" s="13">
        <f>[1]服务器生态!AC77</f>
        <v>0.50912763545454565</v>
      </c>
      <c r="I60" s="13">
        <f>[1]服务器生态!AD77</f>
        <v>0.44493714432145437</v>
      </c>
      <c r="J60" s="13">
        <f>[1]服务器生态!AE77</f>
        <v>3.7934260224000003E-2</v>
      </c>
      <c r="K60" s="13">
        <f>[1]服务器生态!AF77</f>
        <v>6.311360000000002E-3</v>
      </c>
      <c r="L60" s="13">
        <f>[1]服务器生态!AG77</f>
        <v>1.6895999999999997E-3</v>
      </c>
      <c r="M60" s="13">
        <f>[3]基础信息!M59</f>
        <v>94.714285714285708</v>
      </c>
      <c r="Q60" s="13">
        <v>56</v>
      </c>
      <c r="R60" s="13">
        <f>[4]带兵数!D59</f>
        <v>5327.689290730219</v>
      </c>
      <c r="S60" s="13">
        <f>[4]带兵数!E59</f>
        <v>5378.6500470373412</v>
      </c>
      <c r="T60" s="13">
        <f>[4]带兵数!F59</f>
        <v>5435.242680354555</v>
      </c>
      <c r="U60" s="13">
        <f>[4]带兵数!G59</f>
        <v>5496.9671993596457</v>
      </c>
      <c r="V60" s="13">
        <f>[4]带兵数!H59</f>
        <v>5565.5098518625491</v>
      </c>
      <c r="X60" s="13">
        <v>56</v>
      </c>
      <c r="Y60" s="36">
        <f>求节点(节奏总纲!P$4:P$113,R$5:R$114,$X60)*6</f>
        <v>32859.272994368293</v>
      </c>
      <c r="Z60" s="36">
        <f>求节点(节奏总纲!Q$4:Q$113,S$5:S$114,$X60)*6</f>
        <v>33962.842184748879</v>
      </c>
      <c r="AA60" s="36">
        <f>求节点(节奏总纲!R$4:R$113,T$5:T$114,$X60)*6</f>
        <v>35456.832526382772</v>
      </c>
      <c r="AB60" s="36">
        <f>求节点(节奏总纲!S$4:S$113,U$5:U$114,$X60)*6</f>
        <v>37626.556482186825</v>
      </c>
      <c r="AC60" s="36">
        <f>求节点(节奏总纲!T$4:T$113,V$5:V$114,$X60)*6</f>
        <v>41451.049749203732</v>
      </c>
      <c r="AG60" s="13">
        <v>56</v>
      </c>
      <c r="AH60" s="13">
        <v>1</v>
      </c>
      <c r="AI60" s="13">
        <f>[4]实力验证!$Z62</f>
        <v>1.2549429681760951</v>
      </c>
      <c r="AJ60" s="13">
        <f>[4]实力验证!$AE62</f>
        <v>1.7955194993080814</v>
      </c>
      <c r="AK60" s="13">
        <f>[4]实力验证!$AJ62</f>
        <v>2.9892511554450452</v>
      </c>
      <c r="AL60" s="13">
        <f>[4]实力验证!$AO62</f>
        <v>6.1454917095850874</v>
      </c>
      <c r="AM60" s="13">
        <f t="shared" si="0"/>
        <v>585.28537943590811</v>
      </c>
      <c r="AR60" s="15">
        <v>56</v>
      </c>
      <c r="AS60" s="15">
        <f>[4]攻城值!AC60</f>
        <v>191.42818653005517</v>
      </c>
      <c r="AT60" s="15">
        <f>[4]攻城值!AD60</f>
        <v>188.29611497125077</v>
      </c>
      <c r="AU60" s="15">
        <f>[4]攻城值!AE60</f>
        <v>183.91225544636686</v>
      </c>
      <c r="AV60" s="15">
        <f>[4]攻城值!AF60</f>
        <v>179.11638583979214</v>
      </c>
      <c r="AW60" s="15">
        <f>[4]攻城值!AG60</f>
        <v>173.53025952222285</v>
      </c>
      <c r="AY60" s="15">
        <v>56</v>
      </c>
      <c r="AZ60" s="15">
        <f>[4]攻城值!AJ60</f>
        <v>1079.0611924785696</v>
      </c>
      <c r="BA60" s="15">
        <f>[4]攻城值!AK60</f>
        <v>1076.0795450481596</v>
      </c>
      <c r="BB60" s="15">
        <f>[4]攻城值!AL60</f>
        <v>1066.8783232445976</v>
      </c>
      <c r="BC60" s="15">
        <f>[4]攻城值!AM60</f>
        <v>1055.4248810089125</v>
      </c>
      <c r="BD60" s="15">
        <f>[4]攻城值!AN60</f>
        <v>1039.8582727814623</v>
      </c>
      <c r="BF60" s="15">
        <v>56</v>
      </c>
      <c r="BG60" s="15">
        <f>[4]攻城值!AQ60</f>
        <v>0.15067279561158428</v>
      </c>
      <c r="BH60" s="15">
        <f>[4]攻城值!AR60</f>
        <v>0.84932720438841569</v>
      </c>
      <c r="BL60" s="15"/>
      <c r="BM60" s="21"/>
      <c r="BN60" s="21"/>
      <c r="BO60" s="21"/>
      <c r="BP60" s="21"/>
      <c r="BQ60" s="21"/>
    </row>
    <row r="61" spans="2:69" x14ac:dyDescent="0.15">
      <c r="B61" s="13">
        <v>57</v>
      </c>
      <c r="C61" s="13">
        <f>[1]服务器生态!W78</f>
        <v>269.79895334482774</v>
      </c>
      <c r="D61" s="13">
        <f>[1]服务器生态!X78</f>
        <v>236.81376395657921</v>
      </c>
      <c r="E61" s="13">
        <f>[1]服务器生态!Y78</f>
        <v>20.157601043420691</v>
      </c>
      <c r="F61" s="13">
        <f>[1]服务器生态!Z78</f>
        <v>3.361830620689656</v>
      </c>
      <c r="G61" s="13">
        <f>[1]服务器生态!AA78</f>
        <v>0.90233379310344808</v>
      </c>
      <c r="H61" s="13">
        <f>[1]服务器生态!AC78</f>
        <v>0.50806296409090934</v>
      </c>
      <c r="I61" s="13">
        <f>[1]服务器生态!AD78</f>
        <v>0.44594799706109073</v>
      </c>
      <c r="J61" s="13">
        <f>[1]服务器生态!AE78</f>
        <v>3.7959118848000004E-2</v>
      </c>
      <c r="K61" s="13">
        <f>[1]服务器生态!AF78</f>
        <v>6.3307200000000015E-3</v>
      </c>
      <c r="L61" s="13">
        <f>[1]服务器生态!AG78</f>
        <v>1.6991999999999997E-3</v>
      </c>
      <c r="M61" s="13">
        <f>[3]基础信息!M60</f>
        <v>94.952380952380949</v>
      </c>
      <c r="Q61" s="13">
        <v>57</v>
      </c>
      <c r="R61" s="13">
        <f>[4]带兵数!D60</f>
        <v>5391.052169328852</v>
      </c>
      <c r="S61" s="13">
        <f>[4]带兵数!E60</f>
        <v>5443.6006917064578</v>
      </c>
      <c r="T61" s="13">
        <f>[4]带兵数!F60</f>
        <v>5498.332188215918</v>
      </c>
      <c r="U61" s="13">
        <f>[4]带兵数!G60</f>
        <v>5560.8560867691785</v>
      </c>
      <c r="V61" s="13">
        <f>[4]带兵数!H60</f>
        <v>5632.8038378653764</v>
      </c>
      <c r="X61" s="13">
        <v>57</v>
      </c>
      <c r="Y61" s="36">
        <f>求节点(节奏总纲!P$4:P$113,R$5:R$114,$X61)*6</f>
        <v>32953.185532974196</v>
      </c>
      <c r="Z61" s="36">
        <f>求节点(节奏总纲!Q$4:Q$113,S$5:S$114,$X61)*6</f>
        <v>34065.980627519057</v>
      </c>
      <c r="AA61" s="36">
        <f>求节点(节奏总纲!R$4:R$113,T$5:T$114,$X61)*6</f>
        <v>35558.808365091492</v>
      </c>
      <c r="AB61" s="36">
        <f>求节点(节奏总纲!S$4:S$113,U$5:U$114,$X61)*6</f>
        <v>37728.17339032048</v>
      </c>
      <c r="AC61" s="36">
        <f>求节点(节奏总纲!T$4:T$113,V$5:V$114,$X61)*6</f>
        <v>41550.49517899991</v>
      </c>
      <c r="AG61" s="13">
        <v>57</v>
      </c>
      <c r="AH61" s="13">
        <v>1</v>
      </c>
      <c r="AI61" s="13">
        <f>[4]实力验证!$Z63</f>
        <v>1.2582982676946621</v>
      </c>
      <c r="AJ61" s="13">
        <f>[4]实力验证!$AE63</f>
        <v>1.7976924331730961</v>
      </c>
      <c r="AK61" s="13">
        <f>[4]实力验证!$AJ63</f>
        <v>2.9799137665324462</v>
      </c>
      <c r="AL61" s="13">
        <f>[4]实力验证!$AO63</f>
        <v>6.1535832624994482</v>
      </c>
      <c r="AM61" s="13">
        <f t="shared" si="0"/>
        <v>588.48272729790835</v>
      </c>
      <c r="AR61" s="15">
        <v>57</v>
      </c>
      <c r="AS61" s="15">
        <f>[4]攻城值!AC61</f>
        <v>195.50123877832036</v>
      </c>
      <c r="AT61" s="15">
        <f>[4]攻城值!AD61</f>
        <v>193.23228945857372</v>
      </c>
      <c r="AU61" s="15">
        <f>[4]攻城值!AE61</f>
        <v>188.58961760784553</v>
      </c>
      <c r="AV61" s="15">
        <f>[4]攻城值!AF61</f>
        <v>182.70603769689188</v>
      </c>
      <c r="AW61" s="15">
        <f>[4]攻城值!AG61</f>
        <v>176.80611180899365</v>
      </c>
      <c r="AY61" s="15">
        <v>57</v>
      </c>
      <c r="AZ61" s="15">
        <f>[4]攻城值!AJ61</f>
        <v>1097.2758006560859</v>
      </c>
      <c r="BA61" s="15">
        <f>[4]攻城值!AK61</f>
        <v>1099.3421605391441</v>
      </c>
      <c r="BB61" s="15">
        <f>[4]攻城值!AL61</f>
        <v>1088.9082999315385</v>
      </c>
      <c r="BC61" s="15">
        <f>[4]攻城值!AM61</f>
        <v>1071.3591042846774</v>
      </c>
      <c r="BD61" s="15">
        <f>[4]攻城值!AN61</f>
        <v>1054.1367940788496</v>
      </c>
      <c r="BF61" s="15">
        <v>57</v>
      </c>
      <c r="BG61" s="15">
        <f>[4]攻城值!AQ61</f>
        <v>0.15122579750012632</v>
      </c>
      <c r="BH61" s="15">
        <f>[4]攻城值!AR61</f>
        <v>0.84877420249987368</v>
      </c>
      <c r="BL61" s="15"/>
      <c r="BM61" s="21"/>
      <c r="BN61" s="21"/>
      <c r="BO61" s="21"/>
      <c r="BP61" s="21"/>
      <c r="BQ61" s="21"/>
    </row>
    <row r="62" spans="2:69" x14ac:dyDescent="0.15">
      <c r="B62" s="13">
        <v>58</v>
      </c>
      <c r="C62" s="13">
        <f>[1]服务器生态!W79</f>
        <v>263.98876621316629</v>
      </c>
      <c r="D62" s="13">
        <f>[1]服务器生态!X79</f>
        <v>232.7268493789993</v>
      </c>
      <c r="E62" s="13">
        <f>[1]服务器生态!Y79</f>
        <v>19.777864131972418</v>
      </c>
      <c r="F62" s="13">
        <f>[1]服务器生态!Z79</f>
        <v>3.3064209655172427</v>
      </c>
      <c r="G62" s="13">
        <f>[1]服务器生态!AA79</f>
        <v>0.88975448275862057</v>
      </c>
      <c r="H62" s="13">
        <f>[1]服务器生态!AC79</f>
        <v>0.50699829272727293</v>
      </c>
      <c r="I62" s="13">
        <f>[1]服务器生态!AD79</f>
        <v>0.44695884980072709</v>
      </c>
      <c r="J62" s="13">
        <f>[1]服务器生态!AE79</f>
        <v>3.7983977472000004E-2</v>
      </c>
      <c r="K62" s="13">
        <f>[1]服务器生态!AF79</f>
        <v>6.3500800000000019E-3</v>
      </c>
      <c r="L62" s="13">
        <f>[1]服务器生态!AG79</f>
        <v>1.7087999999999997E-3</v>
      </c>
      <c r="M62" s="13">
        <f>[3]基础信息!M61</f>
        <v>95.19047619047619</v>
      </c>
      <c r="Q62" s="13">
        <v>58</v>
      </c>
      <c r="R62" s="13">
        <f>[4]带兵数!D61</f>
        <v>5456.4362584006394</v>
      </c>
      <c r="S62" s="13">
        <f>[4]带兵数!E61</f>
        <v>5505.5333392643561</v>
      </c>
      <c r="T62" s="13">
        <f>[4]带兵数!F61</f>
        <v>5563.2313012164523</v>
      </c>
      <c r="U62" s="13">
        <f>[4]带兵数!G61</f>
        <v>5627.396776908311</v>
      </c>
      <c r="V62" s="13">
        <f>[4]带兵数!H61</f>
        <v>5696.5928362136156</v>
      </c>
      <c r="X62" s="13">
        <v>58</v>
      </c>
      <c r="Y62" s="36">
        <f>求节点(节奏总纲!P$4:P$113,R$5:R$114,$X62)*6</f>
        <v>33047.098071580098</v>
      </c>
      <c r="Z62" s="36">
        <f>求节点(节奏总纲!Q$4:Q$113,S$5:S$114,$X62)*6</f>
        <v>34169.119070289235</v>
      </c>
      <c r="AA62" s="36">
        <f>求节点(节奏总纲!R$4:R$113,T$5:T$114,$X62)*6</f>
        <v>35660.784203800213</v>
      </c>
      <c r="AB62" s="36">
        <f>求节点(节奏总纲!S$4:S$113,U$5:U$114,$X62)*6</f>
        <v>37828.275573301376</v>
      </c>
      <c r="AC62" s="36">
        <f>求节点(节奏总纲!T$4:T$113,V$5:V$114,$X62)*6</f>
        <v>41649.940608796096</v>
      </c>
      <c r="AG62" s="13">
        <v>58</v>
      </c>
      <c r="AH62" s="13">
        <v>1</v>
      </c>
      <c r="AI62" s="13">
        <f>[4]实力验证!$Z64</f>
        <v>1.2615123624416276</v>
      </c>
      <c r="AJ62" s="13">
        <f>[4]实力验证!$AE64</f>
        <v>1.7997739210648336</v>
      </c>
      <c r="AK62" s="13">
        <f>[4]实力验证!$AJ64</f>
        <v>2.9715840734458112</v>
      </c>
      <c r="AL62" s="13">
        <f>[4]实力验证!$AO64</f>
        <v>6.1613342896649606</v>
      </c>
      <c r="AM62" s="13">
        <f t="shared" si="0"/>
        <v>591.66147484099452</v>
      </c>
      <c r="AR62" s="15">
        <v>58</v>
      </c>
      <c r="AS62" s="15">
        <f>[4]攻城值!AC62</f>
        <v>199.67730643406372</v>
      </c>
      <c r="AT62" s="15">
        <f>[4]攻城值!AD62</f>
        <v>197.86373207327674</v>
      </c>
      <c r="AU62" s="15">
        <f>[4]攻城值!AE62</f>
        <v>193.32478551532384</v>
      </c>
      <c r="AV62" s="15">
        <f>[4]攻城值!AF62</f>
        <v>186.71961647325335</v>
      </c>
      <c r="AW62" s="15">
        <f>[4]攻城值!AG62</f>
        <v>180.14008388522083</v>
      </c>
      <c r="AY62" s="15">
        <v>58</v>
      </c>
      <c r="AZ62" s="15">
        <f>[4]攻城值!AJ62</f>
        <v>1116.020625256429</v>
      </c>
      <c r="BA62" s="15">
        <f>[4]攻城值!AK62</f>
        <v>1120.7851798783827</v>
      </c>
      <c r="BB62" s="15">
        <f>[4]攻城值!AL62</f>
        <v>1111.1814772609637</v>
      </c>
      <c r="BC62" s="15">
        <f>[4]攻城值!AM62</f>
        <v>1089.7292419608166</v>
      </c>
      <c r="BD62" s="15">
        <f>[4]攻城值!AN62</f>
        <v>1068.732640626894</v>
      </c>
      <c r="BF62" s="15">
        <v>58</v>
      </c>
      <c r="BG62" s="15">
        <f>[4]攻城值!AQ62</f>
        <v>0.15176531149327382</v>
      </c>
      <c r="BH62" s="15">
        <f>[4]攻城值!AR62</f>
        <v>0.84823468850672623</v>
      </c>
      <c r="BL62" s="15"/>
      <c r="BM62" s="21"/>
      <c r="BN62" s="21"/>
      <c r="BO62" s="21"/>
      <c r="BP62" s="21"/>
      <c r="BQ62" s="21"/>
    </row>
    <row r="63" spans="2:69" x14ac:dyDescent="0.15">
      <c r="B63" s="13">
        <v>59</v>
      </c>
      <c r="C63" s="13">
        <f>[1]服务器生态!W80</f>
        <v>258.20060676489038</v>
      </c>
      <c r="D63" s="13">
        <f>[1]服务器生态!X80</f>
        <v>228.61902060680615</v>
      </c>
      <c r="E63" s="13">
        <f>[1]服务器生态!Y80</f>
        <v>19.397612904165516</v>
      </c>
      <c r="F63" s="13">
        <f>[1]服务器生态!Z80</f>
        <v>3.2506107586206903</v>
      </c>
      <c r="G63" s="13">
        <f>[1]服务器生态!AA80</f>
        <v>0.87697655172413769</v>
      </c>
      <c r="H63" s="13">
        <f>[1]服务器生态!AC80</f>
        <v>0.50593362136363662</v>
      </c>
      <c r="I63" s="13">
        <f>[1]服务器生态!AD80</f>
        <v>0.44796970254036345</v>
      </c>
      <c r="J63" s="13">
        <f>[1]服务器生态!AE80</f>
        <v>3.8008836096000004E-2</v>
      </c>
      <c r="K63" s="13">
        <f>[1]服务器生态!AF80</f>
        <v>6.3694400000000014E-3</v>
      </c>
      <c r="L63" s="13">
        <f>[1]服务器生态!AG80</f>
        <v>1.7183999999999997E-3</v>
      </c>
      <c r="M63" s="13">
        <f>[3]基础信息!M62</f>
        <v>95.428571428571431</v>
      </c>
      <c r="Q63" s="13">
        <v>59</v>
      </c>
      <c r="R63" s="13">
        <f>[4]带兵数!D62</f>
        <v>5519.0270152469757</v>
      </c>
      <c r="S63" s="13">
        <f>[4]带兵数!E62</f>
        <v>5571.71226939807</v>
      </c>
      <c r="T63" s="13">
        <f>[4]带兵数!F62</f>
        <v>5629.0118732830306</v>
      </c>
      <c r="U63" s="13">
        <f>[4]带兵数!G62</f>
        <v>5693.3346855347099</v>
      </c>
      <c r="V63" s="13">
        <f>[4]带兵数!H62</f>
        <v>5764.8702736645391</v>
      </c>
      <c r="X63" s="13">
        <v>59</v>
      </c>
      <c r="Y63" s="36">
        <f>求节点(节奏总纲!P$4:P$113,R$5:R$114,$X63)*6</f>
        <v>33140.436095650679</v>
      </c>
      <c r="Z63" s="36">
        <f>求节点(节奏总纲!Q$4:Q$113,S$5:S$114,$X63)*6</f>
        <v>34267.903105527897</v>
      </c>
      <c r="AA63" s="36">
        <f>求节点(节奏总纲!R$4:R$113,T$5:T$114,$X63)*6</f>
        <v>35762.760042508933</v>
      </c>
      <c r="AB63" s="36">
        <f>求节点(节奏总纲!S$4:S$113,U$5:U$114,$X63)*6</f>
        <v>37927.31289788281</v>
      </c>
      <c r="AC63" s="36">
        <f>求节点(节奏总纲!T$4:T$113,V$5:V$114,$X63)*6</f>
        <v>41749.386038592274</v>
      </c>
      <c r="AG63" s="13">
        <v>59</v>
      </c>
      <c r="AH63" s="13">
        <v>1</v>
      </c>
      <c r="AI63" s="13">
        <f>[4]实力验证!$Z65</f>
        <v>1.2641988325238014</v>
      </c>
      <c r="AJ63" s="13">
        <f>[4]实力验证!$AE65</f>
        <v>1.8009201198543763</v>
      </c>
      <c r="AK63" s="13">
        <f>[4]实力验证!$AJ65</f>
        <v>2.9626234885302996</v>
      </c>
      <c r="AL63" s="13">
        <f>[4]实力验证!$AO65</f>
        <v>6.1658573997220909</v>
      </c>
      <c r="AM63" s="13">
        <f t="shared" si="0"/>
        <v>594.63765660329</v>
      </c>
      <c r="AR63" s="15">
        <v>59</v>
      </c>
      <c r="AS63" s="15">
        <f>[4]攻城值!AC63</f>
        <v>203.92979685287477</v>
      </c>
      <c r="AT63" s="15">
        <f>[4]攻城值!AD63</f>
        <v>201.96241290155282</v>
      </c>
      <c r="AU63" s="15">
        <f>[4]攻城值!AE63</f>
        <v>198.23956512138997</v>
      </c>
      <c r="AV63" s="15">
        <f>[4]攻城值!AF63</f>
        <v>191.20377292753128</v>
      </c>
      <c r="AW63" s="15">
        <f>[4]攻城值!AG63</f>
        <v>183.63486858766638</v>
      </c>
      <c r="AY63" s="15">
        <v>59</v>
      </c>
      <c r="AZ63" s="15">
        <f>[4]攻城值!AJ63</f>
        <v>1135.1427154748249</v>
      </c>
      <c r="BA63" s="15">
        <f>[4]攻城值!AK63</f>
        <v>1139.1487246579068</v>
      </c>
      <c r="BB63" s="15">
        <f>[4]攻城值!AL63</f>
        <v>1134.3945917491706</v>
      </c>
      <c r="BC63" s="15">
        <f>[4]攻城值!AM63</f>
        <v>1110.7654830443482</v>
      </c>
      <c r="BD63" s="15">
        <f>[4]攻城值!AN63</f>
        <v>1084.2321729391576</v>
      </c>
      <c r="BF63" s="15">
        <v>59</v>
      </c>
      <c r="BG63" s="15">
        <f>[4]攻城值!AQ63</f>
        <v>0.15229182510690564</v>
      </c>
      <c r="BH63" s="15">
        <f>[4]攻城值!AR63</f>
        <v>0.84770817489309447</v>
      </c>
      <c r="BL63" s="15"/>
      <c r="BM63" s="21"/>
      <c r="BN63" s="21"/>
      <c r="BO63" s="21"/>
      <c r="BP63" s="21"/>
      <c r="BQ63" s="21"/>
    </row>
    <row r="64" spans="2:69" x14ac:dyDescent="0.15">
      <c r="B64" s="13">
        <v>60</v>
      </c>
      <c r="C64" s="13">
        <f>[1]服务器生态!W81</f>
        <v>252.43447500000011</v>
      </c>
      <c r="D64" s="13">
        <f>[1]服务器生态!X81</f>
        <v>224.4902776399999</v>
      </c>
      <c r="E64" s="13">
        <f>[1]服务器生态!Y81</f>
        <v>19.016847360000003</v>
      </c>
      <c r="F64" s="13">
        <f>[1]服务器生态!Z81</f>
        <v>3.1944000000000008</v>
      </c>
      <c r="G64" s="13">
        <f>[1]服务器生态!AA81</f>
        <v>0.86399999999999988</v>
      </c>
      <c r="H64" s="13">
        <f>[1]服务器生态!AC81</f>
        <v>0.50486895000000021</v>
      </c>
      <c r="I64" s="13">
        <f>[1]服务器生态!AD81</f>
        <v>0.4489805552799998</v>
      </c>
      <c r="J64" s="13">
        <f>[1]服务器生态!AE81</f>
        <v>3.8033694720000004E-2</v>
      </c>
      <c r="K64" s="13">
        <f>[1]服务器生态!AF81</f>
        <v>6.3888000000000018E-3</v>
      </c>
      <c r="L64" s="13">
        <f>[1]服务器生态!AG81</f>
        <v>1.7279999999999997E-3</v>
      </c>
      <c r="M64" s="13">
        <f>[3]基础信息!M63</f>
        <v>95.666666666666671</v>
      </c>
      <c r="Q64" s="13">
        <v>60</v>
      </c>
      <c r="R64" s="13">
        <f>[4]带兵数!D63</f>
        <v>5584.6746581842135</v>
      </c>
      <c r="S64" s="13">
        <f>[4]带兵数!E63</f>
        <v>5636.2275685369232</v>
      </c>
      <c r="T64" s="13">
        <f>[4]带兵数!F63</f>
        <v>5696.5833153381827</v>
      </c>
      <c r="U64" s="13">
        <f>[4]带兵数!G63</f>
        <v>5759.6861105963708</v>
      </c>
      <c r="V64" s="13">
        <f>[4]带兵数!H63</f>
        <v>5831.7758642742501</v>
      </c>
      <c r="X64" s="13">
        <v>60</v>
      </c>
      <c r="Y64" s="36">
        <f>求节点(节奏总纲!P$4:P$113,R$5:R$114,$X64)*6</f>
        <v>33232.339059014324</v>
      </c>
      <c r="Z64" s="36">
        <f>求节点(节奏总纲!Q$4:Q$113,S$5:S$114,$X64)*6</f>
        <v>34360.241751294176</v>
      </c>
      <c r="AA64" s="36">
        <f>求节点(节奏总纲!R$4:R$113,T$5:T$114,$X64)*6</f>
        <v>35857.320593513112</v>
      </c>
      <c r="AB64" s="36">
        <f>求节点(节奏总纲!S$4:S$113,U$5:U$114,$X64)*6</f>
        <v>38026.350222464251</v>
      </c>
      <c r="AC64" s="36">
        <f>求节点(节奏总纲!T$4:T$113,V$5:V$114,$X64)*6</f>
        <v>41847.27967060206</v>
      </c>
      <c r="AG64" s="13">
        <v>60</v>
      </c>
      <c r="AH64" s="13">
        <v>1</v>
      </c>
      <c r="AI64" s="13">
        <f>[4]实力验证!$Z66</f>
        <v>1.2656061887315178</v>
      </c>
      <c r="AJ64" s="13">
        <f>[4]实力验证!$AE66</f>
        <v>1.7995071888480616</v>
      </c>
      <c r="AK64" s="13">
        <f>[4]实力验证!$AJ66</f>
        <v>2.950629487473921</v>
      </c>
      <c r="AL64" s="13">
        <f>[4]实力验证!$AO66</f>
        <v>6.1602903320017468</v>
      </c>
      <c r="AM64" s="13">
        <f t="shared" si="0"/>
        <v>597.05632779680548</v>
      </c>
      <c r="AR64" s="15">
        <v>60</v>
      </c>
      <c r="AS64" s="15">
        <f>[4]攻城值!AC64</f>
        <v>208.21404890765854</v>
      </c>
      <c r="AT64" s="15">
        <f>[4]攻城值!AD64</f>
        <v>206.14682827159834</v>
      </c>
      <c r="AU64" s="15">
        <f>[4]攻城值!AE64</f>
        <v>203.23818005096419</v>
      </c>
      <c r="AV64" s="15">
        <f>[4]攻城值!AF64</f>
        <v>195.82031401640683</v>
      </c>
      <c r="AW64" s="15">
        <f>[4]攻城值!AG64</f>
        <v>187.69982769797403</v>
      </c>
      <c r="AY64" s="15">
        <v>60</v>
      </c>
      <c r="AZ64" s="15">
        <f>[4]攻城值!AJ64</f>
        <v>1154.3953740509564</v>
      </c>
      <c r="BA64" s="15">
        <f>[4]攻城值!AK64</f>
        <v>1157.9445174499685</v>
      </c>
      <c r="BB64" s="15">
        <f>[4]攻城值!AL64</f>
        <v>1157.9755621444685</v>
      </c>
      <c r="BC64" s="15">
        <f>[4]攻城值!AM64</f>
        <v>1132.4663140840078</v>
      </c>
      <c r="BD64" s="15">
        <f>[4]攻城值!AN64</f>
        <v>1103.0245628182524</v>
      </c>
      <c r="BF64" s="15">
        <v>60</v>
      </c>
      <c r="BG64" s="15">
        <f>[4]攻城值!AQ64</f>
        <v>0.15280537870901131</v>
      </c>
      <c r="BH64" s="15">
        <f>[4]攻城值!AR64</f>
        <v>0.84719462129098877</v>
      </c>
      <c r="BL64" s="15"/>
      <c r="BM64" s="21"/>
      <c r="BN64" s="21"/>
      <c r="BO64" s="21"/>
      <c r="BP64" s="21"/>
      <c r="BQ64" s="21"/>
    </row>
    <row r="65" spans="2:69" x14ac:dyDescent="0.15">
      <c r="B65" s="13">
        <v>61</v>
      </c>
      <c r="C65" s="13">
        <f>[1]服务器生态!W82</f>
        <v>251.17370503875009</v>
      </c>
      <c r="D65" s="13">
        <f>[1]服务器生态!X82</f>
        <v>224.13955671684883</v>
      </c>
      <c r="E65" s="13">
        <f>[1]服务器生态!Y82</f>
        <v>18.962934597734399</v>
      </c>
      <c r="F65" s="13">
        <f>[1]服务器生态!Z82</f>
        <v>3.191711380000001</v>
      </c>
      <c r="G65" s="13">
        <f>[1]服务器生态!AA82</f>
        <v>0.86542559999999991</v>
      </c>
      <c r="H65" s="13">
        <f>[1]服务器生态!AC82</f>
        <v>0.50402750175000022</v>
      </c>
      <c r="I65" s="13">
        <f>[1]服务器生态!AD82</f>
        <v>0.44977837468263981</v>
      </c>
      <c r="J65" s="13">
        <f>[1]服务器生态!AE82</f>
        <v>3.8052711567360002E-2</v>
      </c>
      <c r="K65" s="13">
        <f>[1]服务器生态!AF82</f>
        <v>6.4047720000000022E-3</v>
      </c>
      <c r="L65" s="13">
        <f>[1]服务器生态!AG82</f>
        <v>1.7366399999999998E-3</v>
      </c>
      <c r="M65" s="13">
        <f>[3]基础信息!M64</f>
        <v>95.904761904761898</v>
      </c>
      <c r="Q65" s="13">
        <v>61</v>
      </c>
      <c r="R65" s="13">
        <f>[4]带兵数!D64</f>
        <v>5649.948832484999</v>
      </c>
      <c r="S65" s="13">
        <f>[4]带兵数!E64</f>
        <v>5705.1121278937144</v>
      </c>
      <c r="T65" s="13">
        <f>[4]带兵数!F64</f>
        <v>5762.3226353203409</v>
      </c>
      <c r="U65" s="13">
        <f>[4]带兵数!G64</f>
        <v>5827.76487875979</v>
      </c>
      <c r="V65" s="13">
        <f>[4]带兵数!H64</f>
        <v>5899.9048700813719</v>
      </c>
      <c r="X65" s="13">
        <v>61</v>
      </c>
      <c r="Y65" s="36">
        <f>求节点(节奏总纲!P$4:P$113,R$5:R$114,$X65)*6</f>
        <v>33324.242022377977</v>
      </c>
      <c r="Z65" s="36">
        <f>求节点(节奏总纲!Q$4:Q$113,S$5:S$114,$X65)*6</f>
        <v>34452.580397060454</v>
      </c>
      <c r="AA65" s="36">
        <f>求节点(节奏总纲!R$4:R$113,T$5:T$114,$X65)*6</f>
        <v>35947.613894717702</v>
      </c>
      <c r="AB65" s="36">
        <f>求节点(节奏总纲!S$4:S$113,U$5:U$114,$X65)*6</f>
        <v>38125.387547045699</v>
      </c>
      <c r="AC65" s="36">
        <f>求节点(节奏总纲!T$4:T$113,V$5:V$114,$X65)*6</f>
        <v>41943.383130864386</v>
      </c>
      <c r="AG65" s="13">
        <v>61</v>
      </c>
      <c r="AH65" s="13">
        <v>1</v>
      </c>
      <c r="AI65" s="13">
        <f>[4]实力验证!$Z67</f>
        <v>1.2669535912838843</v>
      </c>
      <c r="AJ65" s="13">
        <f>[4]实力验证!$AE67</f>
        <v>1.7979090085621612</v>
      </c>
      <c r="AK65" s="13">
        <f>[4]实力验证!$AJ67</f>
        <v>2.9391464332564836</v>
      </c>
      <c r="AL65" s="13">
        <f>[4]实力验证!$AO67</f>
        <v>6.1518046837927756</v>
      </c>
      <c r="AM65" s="13">
        <f t="shared" si="0"/>
        <v>599.28787855342057</v>
      </c>
      <c r="AR65" s="15">
        <v>61</v>
      </c>
      <c r="AS65" s="15">
        <f>[4]攻城值!AC65</f>
        <v>212.6199769077233</v>
      </c>
      <c r="AT65" s="15">
        <f>[4]攻城值!AD65</f>
        <v>210.42982938145093</v>
      </c>
      <c r="AU65" s="15">
        <f>[4]攻城值!AE65</f>
        <v>207.82832253762786</v>
      </c>
      <c r="AV65" s="15">
        <f>[4]攻城值!AF65</f>
        <v>200.58592883697867</v>
      </c>
      <c r="AW65" s="15">
        <f>[4]攻城值!AG65</f>
        <v>191.85558163444384</v>
      </c>
      <c r="AY65" s="15">
        <v>61</v>
      </c>
      <c r="AZ65" s="15">
        <f>[4]攻城值!AJ65</f>
        <v>1174.2732178899732</v>
      </c>
      <c r="BA65" s="15">
        <f>[4]攻城值!AK65</f>
        <v>1177.2437344893185</v>
      </c>
      <c r="BB65" s="15">
        <f>[4]攻城值!AL65</f>
        <v>1179.1445725379594</v>
      </c>
      <c r="BC65" s="15">
        <f>[4]攻城值!AM65</f>
        <v>1154.9413065053579</v>
      </c>
      <c r="BD65" s="15">
        <f>[4]攻城值!AN65</f>
        <v>1122.2820901431783</v>
      </c>
      <c r="BF65" s="15">
        <v>61</v>
      </c>
      <c r="BG65" s="15">
        <f>[4]攻城值!AQ65</f>
        <v>0.15330666968824355</v>
      </c>
      <c r="BH65" s="15">
        <f>[4]攻城值!AR65</f>
        <v>0.84669333031175642</v>
      </c>
      <c r="BL65" s="15"/>
      <c r="BM65" s="21"/>
      <c r="BN65" s="21"/>
      <c r="BO65" s="21"/>
      <c r="BP65" s="21"/>
      <c r="BQ65" s="21"/>
    </row>
    <row r="66" spans="2:69" x14ac:dyDescent="0.15">
      <c r="B66" s="13">
        <v>62</v>
      </c>
      <c r="C66" s="13">
        <f>[1]服务器生态!W83</f>
        <v>249.91573990500015</v>
      </c>
      <c r="D66" s="13">
        <f>[1]服务器生态!X83</f>
        <v>223.78617639568901</v>
      </c>
      <c r="E66" s="13">
        <f>[1]服务器生态!Y83</f>
        <v>18.908958445977603</v>
      </c>
      <c r="F66" s="13">
        <f>[1]服务器生态!Z83</f>
        <v>3.1889695200000014</v>
      </c>
      <c r="G66" s="13">
        <f>[1]服务器生态!AA83</f>
        <v>0.86682239999999999</v>
      </c>
      <c r="H66" s="13">
        <f>[1]服务器生态!AC83</f>
        <v>0.50318605350000023</v>
      </c>
      <c r="I66" s="13">
        <f>[1]服务器生态!AD83</f>
        <v>0.45057619408527982</v>
      </c>
      <c r="J66" s="13">
        <f>[1]服务器生态!AE83</f>
        <v>3.8071728414720001E-2</v>
      </c>
      <c r="K66" s="13">
        <f>[1]服务器生态!AF83</f>
        <v>6.4207440000000017E-3</v>
      </c>
      <c r="L66" s="13">
        <f>[1]服务器生态!AG83</f>
        <v>1.7452799999999997E-3</v>
      </c>
      <c r="M66" s="13">
        <f>[3]基础信息!M65</f>
        <v>96.129870129870127</v>
      </c>
      <c r="Q66" s="13">
        <v>62</v>
      </c>
      <c r="R66" s="13">
        <f>[4]带兵数!D65</f>
        <v>5717.9946954767738</v>
      </c>
      <c r="S66" s="13">
        <f>[4]带兵数!E65</f>
        <v>5770.4595889192997</v>
      </c>
      <c r="T66" s="13">
        <f>[4]带兵数!F65</f>
        <v>5831.598744426452</v>
      </c>
      <c r="U66" s="13">
        <f>[4]带兵数!G65</f>
        <v>5895.2604065282285</v>
      </c>
      <c r="V66" s="13">
        <f>[4]带兵数!H65</f>
        <v>5968.9532424015661</v>
      </c>
      <c r="X66" s="13">
        <v>62</v>
      </c>
      <c r="Y66" s="36">
        <f>求节点(节奏总纲!P$4:P$113,R$5:R$114,$X66)*6</f>
        <v>33416.14498574163</v>
      </c>
      <c r="Z66" s="36">
        <f>求节点(节奏总纲!Q$4:Q$113,S$5:S$114,$X66)*6</f>
        <v>34544.919042826732</v>
      </c>
      <c r="AA66" s="36">
        <f>求节点(节奏总纲!R$4:R$113,T$5:T$114,$X66)*6</f>
        <v>36037.9071959223</v>
      </c>
      <c r="AB66" s="36">
        <f>求节点(节奏总纲!S$4:S$113,U$5:U$114,$X66)*6</f>
        <v>38219.747090232966</v>
      </c>
      <c r="AC66" s="36">
        <f>求节点(节奏总纲!T$4:T$113,V$5:V$114,$X66)*6</f>
        <v>42039.486591126712</v>
      </c>
      <c r="AG66" s="13">
        <v>62</v>
      </c>
      <c r="AH66" s="13">
        <v>1</v>
      </c>
      <c r="AI66" s="13">
        <f>[4]实力验证!$Z68</f>
        <v>1.2682447913374193</v>
      </c>
      <c r="AJ66" s="13">
        <f>[4]实力验证!$AE68</f>
        <v>1.7963774911495742</v>
      </c>
      <c r="AK66" s="13">
        <f>[4]实力验证!$AJ68</f>
        <v>2.9292976936398181</v>
      </c>
      <c r="AL66" s="13">
        <f>[4]实力验证!$AO68</f>
        <v>6.1436729866971591</v>
      </c>
      <c r="AM66" s="13">
        <f t="shared" si="0"/>
        <v>601.45317308962694</v>
      </c>
      <c r="AR66" s="15">
        <v>62</v>
      </c>
      <c r="AS66" s="15">
        <f>[4]攻城值!AC66</f>
        <v>216.31643676995191</v>
      </c>
      <c r="AT66" s="15">
        <f>[4]攻城值!AD66</f>
        <v>214.73685933961977</v>
      </c>
      <c r="AU66" s="15">
        <f>[4]攻城值!AE66</f>
        <v>211.98865369685777</v>
      </c>
      <c r="AV66" s="15">
        <f>[4]攻城值!AF66</f>
        <v>205.48520446078749</v>
      </c>
      <c r="AW66" s="15">
        <f>[4]攻城值!AG66</f>
        <v>195.64440288876855</v>
      </c>
      <c r="AY66" s="15">
        <v>62</v>
      </c>
      <c r="AZ66" s="15">
        <f>[4]攻城值!AJ66</f>
        <v>1190.1961517455409</v>
      </c>
      <c r="BA66" s="15">
        <f>[4]攻城值!AK66</f>
        <v>1196.6265956843931</v>
      </c>
      <c r="BB66" s="15">
        <f>[4]攻城值!AL66</f>
        <v>1197.8153823102641</v>
      </c>
      <c r="BC66" s="15">
        <f>[4]攻城值!AM66</f>
        <v>1178.0948227216816</v>
      </c>
      <c r="BD66" s="15">
        <f>[4]攻城值!AN66</f>
        <v>1139.3349892205918</v>
      </c>
      <c r="BF66" s="15">
        <v>62</v>
      </c>
      <c r="BG66" s="15">
        <f>[4]攻城值!AQ66</f>
        <v>0.15379630337917105</v>
      </c>
      <c r="BH66" s="15">
        <f>[4]攻城值!AR66</f>
        <v>0.84620369662082895</v>
      </c>
      <c r="BL66" s="15"/>
      <c r="BM66" s="21"/>
      <c r="BN66" s="21"/>
      <c r="BO66" s="21"/>
      <c r="BP66" s="21"/>
      <c r="BQ66" s="21"/>
    </row>
    <row r="67" spans="2:69" x14ac:dyDescent="0.15">
      <c r="B67" s="13">
        <v>63</v>
      </c>
      <c r="C67" s="13">
        <f>[1]服务器生态!W84</f>
        <v>248.66057959875008</v>
      </c>
      <c r="D67" s="13">
        <f>[1]服务器生态!X84</f>
        <v>223.43013667652031</v>
      </c>
      <c r="E67" s="13">
        <f>[1]服务器生态!Y84</f>
        <v>18.854918904729601</v>
      </c>
      <c r="F67" s="13">
        <f>[1]服务器生态!Z84</f>
        <v>3.1861744200000008</v>
      </c>
      <c r="G67" s="13">
        <f>[1]服务器生态!AA84</f>
        <v>0.86819039999999992</v>
      </c>
      <c r="H67" s="13">
        <f>[1]服务器生态!AC84</f>
        <v>0.50234460525000013</v>
      </c>
      <c r="I67" s="13">
        <f>[1]服务器生态!AD84</f>
        <v>0.45137401348791983</v>
      </c>
      <c r="J67" s="13">
        <f>[1]服务器生态!AE84</f>
        <v>3.8090745262080006E-2</v>
      </c>
      <c r="K67" s="13">
        <f>[1]服务器生态!AF84</f>
        <v>6.436716000000002E-3</v>
      </c>
      <c r="L67" s="13">
        <f>[1]服务器生态!AG84</f>
        <v>1.7539199999999997E-3</v>
      </c>
      <c r="M67" s="13">
        <f>[3]基础信息!M66</f>
        <v>96.34632034632034</v>
      </c>
      <c r="Q67" s="13">
        <v>63</v>
      </c>
      <c r="R67" s="13">
        <f>[4]带兵数!D66</f>
        <v>5784.0586819184891</v>
      </c>
      <c r="S67" s="13">
        <f>[4]带兵数!E66</f>
        <v>5839.1430076047091</v>
      </c>
      <c r="T67" s="13">
        <f>[4]带兵数!F66</f>
        <v>5897.2329150700543</v>
      </c>
      <c r="U67" s="13">
        <f>[4]带兵数!G66</f>
        <v>5964.3685709059691</v>
      </c>
      <c r="V67" s="13">
        <f>[4]带兵数!H66</f>
        <v>6038.3046871454753</v>
      </c>
      <c r="X67" s="13">
        <v>63</v>
      </c>
      <c r="Y67" s="36">
        <f>求节点(节奏总纲!P$4:P$113,R$5:R$114,$X67)*6</f>
        <v>33508.047949105283</v>
      </c>
      <c r="Z67" s="36">
        <f>求节点(节奏总纲!Q$4:Q$113,S$5:S$114,$X67)*6</f>
        <v>34636.743173097173</v>
      </c>
      <c r="AA67" s="36">
        <f>求节点(节奏总纲!R$4:R$113,T$5:T$114,$X67)*6</f>
        <v>36128.200497126891</v>
      </c>
      <c r="AB67" s="36">
        <f>求节点(节奏总纲!S$4:S$113,U$5:U$114,$X67)*6</f>
        <v>38308.718075291305</v>
      </c>
      <c r="AC67" s="36">
        <f>求节点(节奏总纲!T$4:T$113,V$5:V$114,$X67)*6</f>
        <v>42135.590051389052</v>
      </c>
      <c r="AG67" s="13">
        <v>63</v>
      </c>
      <c r="AH67" s="13">
        <v>1</v>
      </c>
      <c r="AI67" s="13">
        <f>[4]实力验证!$Z69</f>
        <v>1.269489171913321</v>
      </c>
      <c r="AJ67" s="13">
        <f>[4]实力验证!$AE69</f>
        <v>1.7949085508854326</v>
      </c>
      <c r="AK67" s="13">
        <f>[4]实力验证!$AJ69</f>
        <v>2.9211550664484438</v>
      </c>
      <c r="AL67" s="13">
        <f>[4]实力验证!$AO69</f>
        <v>6.1358735472775443</v>
      </c>
      <c r="AM67" s="13">
        <f t="shared" si="0"/>
        <v>603.58219613803658</v>
      </c>
      <c r="AR67" s="15">
        <v>63</v>
      </c>
      <c r="AS67" s="15">
        <f>[4]攻城值!AC67</f>
        <v>219.44625525506754</v>
      </c>
      <c r="AT67" s="15">
        <f>[4]攻城值!AD67</f>
        <v>219.18389075327667</v>
      </c>
      <c r="AU67" s="15">
        <f>[4]攻城值!AE67</f>
        <v>216.26347192452508</v>
      </c>
      <c r="AV67" s="15">
        <f>[4]攻城值!AF67</f>
        <v>210.54454633144653</v>
      </c>
      <c r="AW67" s="15">
        <f>[4]攻城值!AG67</f>
        <v>199.18242134314261</v>
      </c>
      <c r="AY67" s="15">
        <v>63</v>
      </c>
      <c r="AZ67" s="15">
        <f>[4]攻城值!AJ67</f>
        <v>1202.9922990597618</v>
      </c>
      <c r="BA67" s="15">
        <f>[4]攻城值!AK67</f>
        <v>1216.7375491161692</v>
      </c>
      <c r="BB67" s="15">
        <f>[4]攻城值!AL67</f>
        <v>1217.0833581222578</v>
      </c>
      <c r="BC67" s="15">
        <f>[4]攻城值!AM67</f>
        <v>1202.0718769748862</v>
      </c>
      <c r="BD67" s="15">
        <f>[4]攻城值!AN67</f>
        <v>1154.8874745511723</v>
      </c>
      <c r="BF67" s="15">
        <v>63</v>
      </c>
      <c r="BG67" s="15">
        <f>[4]攻城值!AQ67</f>
        <v>0.15427468173538927</v>
      </c>
      <c r="BH67" s="15">
        <f>[4]攻城值!AR67</f>
        <v>0.84572531826461061</v>
      </c>
      <c r="BL67" s="15"/>
      <c r="BM67" s="21"/>
      <c r="BN67" s="21"/>
      <c r="BO67" s="21"/>
      <c r="BP67" s="21"/>
      <c r="BQ67" s="21"/>
    </row>
    <row r="68" spans="2:69" x14ac:dyDescent="0.15">
      <c r="B68" s="13">
        <v>64</v>
      </c>
      <c r="C68" s="13">
        <f>[1]服务器生态!W85</f>
        <v>247.40822412000006</v>
      </c>
      <c r="D68" s="13">
        <f>[1]服务器生态!X85</f>
        <v>223.07143755934285</v>
      </c>
      <c r="E68" s="13">
        <f>[1]服务器生态!Y85</f>
        <v>18.800815973990403</v>
      </c>
      <c r="F68" s="13">
        <f>[1]服务器生态!Z85</f>
        <v>3.1833260800000005</v>
      </c>
      <c r="G68" s="13">
        <f>[1]服务器生态!AA85</f>
        <v>0.8695295999999999</v>
      </c>
      <c r="H68" s="13">
        <f>[1]服务器生态!AC85</f>
        <v>0.50150315700000014</v>
      </c>
      <c r="I68" s="13">
        <f>[1]服务器生态!AD85</f>
        <v>0.45217183289055984</v>
      </c>
      <c r="J68" s="13">
        <f>[1]服务器生态!AE85</f>
        <v>3.8109762109440004E-2</v>
      </c>
      <c r="K68" s="13">
        <f>[1]服务器生态!AF85</f>
        <v>6.4526880000000016E-3</v>
      </c>
      <c r="L68" s="13">
        <f>[1]服务器生态!AG85</f>
        <v>1.7625599999999998E-3</v>
      </c>
      <c r="M68" s="13">
        <f>[3]基础信息!M67</f>
        <v>96.562770562770567</v>
      </c>
      <c r="Q68" s="13">
        <v>64</v>
      </c>
      <c r="R68" s="13">
        <f>[4]带兵数!D67</f>
        <v>5851.6594496836879</v>
      </c>
      <c r="S68" s="13">
        <f>[4]带兵数!E67</f>
        <v>5905.3752318195029</v>
      </c>
      <c r="T68" s="13">
        <f>[4]带兵数!F67</f>
        <v>5966.6680815597847</v>
      </c>
      <c r="U68" s="13">
        <f>[4]带兵数!G67</f>
        <v>6031.9769456836293</v>
      </c>
      <c r="V68" s="13">
        <f>[4]带兵数!H67</f>
        <v>6104.2673018124933</v>
      </c>
      <c r="X68" s="13">
        <v>64</v>
      </c>
      <c r="Y68" s="36">
        <f>求节点(节奏总纲!P$4:P$113,R$5:R$114,$X68)*6</f>
        <v>33593.308623795514</v>
      </c>
      <c r="Z68" s="36">
        <f>求节点(节奏总纲!Q$4:Q$113,S$5:S$114,$X68)*6</f>
        <v>34725.805325346068</v>
      </c>
      <c r="AA68" s="36">
        <f>求节点(节奏总纲!R$4:R$113,T$5:T$114,$X68)*6</f>
        <v>36218.085746779259</v>
      </c>
      <c r="AB68" s="36">
        <f>求节点(节奏总纲!S$4:S$113,U$5:U$114,$X68)*6</f>
        <v>38397.689060349636</v>
      </c>
      <c r="AC68" s="36">
        <f>求节点(节奏总纲!T$4:T$113,V$5:V$114,$X68)*6</f>
        <v>42228.785954844192</v>
      </c>
      <c r="AG68" s="13">
        <v>64</v>
      </c>
      <c r="AH68" s="13">
        <v>1</v>
      </c>
      <c r="AI68" s="13">
        <f>[4]实力验证!$Z70</f>
        <v>1.2684282807267659</v>
      </c>
      <c r="AJ68" s="13">
        <f>[4]实力验证!$AE70</f>
        <v>1.7901589381427352</v>
      </c>
      <c r="AK68" s="13">
        <f>[4]实力验证!$AJ70</f>
        <v>2.9080958540615351</v>
      </c>
      <c r="AL68" s="13">
        <f>[4]实力验证!$AO70</f>
        <v>6.1161410382850008</v>
      </c>
      <c r="AM68" s="13">
        <f t="shared" si="0"/>
        <v>604.79186113603464</v>
      </c>
      <c r="AR68" s="15">
        <v>64</v>
      </c>
      <c r="AS68" s="15">
        <f>[4]攻城值!AC68</f>
        <v>222.57191683652047</v>
      </c>
      <c r="AT68" s="15">
        <f>[4]攻城值!AD68</f>
        <v>222.9336274414178</v>
      </c>
      <c r="AU68" s="15">
        <f>[4]攻城值!AE68</f>
        <v>220.60209169634581</v>
      </c>
      <c r="AV68" s="15">
        <f>[4]攻城值!AF68</f>
        <v>215.70725058257236</v>
      </c>
      <c r="AW68" s="15">
        <f>[4]攻城值!AG68</f>
        <v>202.77863985346525</v>
      </c>
      <c r="AY68" s="15">
        <v>64</v>
      </c>
      <c r="AZ68" s="15">
        <f>[4]攻城值!AJ68</f>
        <v>1215.7683255957272</v>
      </c>
      <c r="BA68" s="15">
        <f>[4]攻城值!AK68</f>
        <v>1232.9393303935265</v>
      </c>
      <c r="BB68" s="15">
        <f>[4]攻城值!AL68</f>
        <v>1236.6588575990741</v>
      </c>
      <c r="BC68" s="15">
        <f>[4]攻城值!AM68</f>
        <v>1226.5427910258709</v>
      </c>
      <c r="BD68" s="15">
        <f>[4]攻城值!AN68</f>
        <v>1170.7440998324655</v>
      </c>
      <c r="BF68" s="15">
        <v>64</v>
      </c>
      <c r="BG68" s="15">
        <f>[4]攻城值!AQ68</f>
        <v>0.15474218844085816</v>
      </c>
      <c r="BH68" s="15">
        <f>[4]攻城值!AR68</f>
        <v>0.84525781155914192</v>
      </c>
      <c r="BL68" s="15"/>
      <c r="BM68" s="21"/>
      <c r="BN68" s="21"/>
      <c r="BO68" s="21"/>
      <c r="BP68" s="21"/>
      <c r="BQ68" s="21"/>
    </row>
    <row r="69" spans="2:69" x14ac:dyDescent="0.15">
      <c r="B69" s="13">
        <v>65</v>
      </c>
      <c r="C69" s="13">
        <f>[1]服务器生态!W86</f>
        <v>246.1586734687501</v>
      </c>
      <c r="D69" s="13">
        <f>[1]服务器生态!X86</f>
        <v>222.7100790441566</v>
      </c>
      <c r="E69" s="13">
        <f>[1]服务器生态!Y86</f>
        <v>18.746649653760002</v>
      </c>
      <c r="F69" s="13">
        <f>[1]服务器生态!Z86</f>
        <v>3.1804245000000009</v>
      </c>
      <c r="G69" s="13">
        <f>[1]服务器生态!AA86</f>
        <v>0.87083999999999984</v>
      </c>
      <c r="H69" s="13">
        <f>[1]服务器生态!AC86</f>
        <v>0.50066170875000016</v>
      </c>
      <c r="I69" s="13">
        <f>[1]服务器生态!AD86</f>
        <v>0.45296965229319985</v>
      </c>
      <c r="J69" s="13">
        <f>[1]服务器生态!AE86</f>
        <v>3.8128778956800002E-2</v>
      </c>
      <c r="K69" s="13">
        <f>[1]服务器生态!AF86</f>
        <v>6.4686600000000019E-3</v>
      </c>
      <c r="L69" s="13">
        <f>[1]服务器生态!AG86</f>
        <v>1.7711999999999997E-3</v>
      </c>
      <c r="M69" s="13">
        <f>[3]基础信息!M68</f>
        <v>96.779220779220779</v>
      </c>
      <c r="Q69" s="13">
        <v>65</v>
      </c>
      <c r="R69" s="13">
        <f>[4]带兵数!D68</f>
        <v>5918.1858261446177</v>
      </c>
      <c r="S69" s="13">
        <f>[4]带兵数!E68</f>
        <v>5973.0182618345607</v>
      </c>
      <c r="T69" s="13">
        <f>[4]带兵数!F68</f>
        <v>6033.4433483033172</v>
      </c>
      <c r="U69" s="13">
        <f>[4]带兵数!G68</f>
        <v>6100.5747752571242</v>
      </c>
      <c r="V69" s="13">
        <f>[4]带兵数!H68</f>
        <v>6168.889626402015</v>
      </c>
      <c r="X69" s="13">
        <v>65</v>
      </c>
      <c r="Y69" s="36">
        <f>求节点(节奏总纲!P$4:P$113,R$5:R$114,$X69)*6</f>
        <v>33678.569298485752</v>
      </c>
      <c r="Z69" s="36">
        <f>求节点(节奏总纲!Q$4:Q$113,S$5:S$114,$X69)*6</f>
        <v>34814.867477594962</v>
      </c>
      <c r="AA69" s="36">
        <f>求节点(节奏总纲!R$4:R$113,T$5:T$114,$X69)*6</f>
        <v>36306.313054716782</v>
      </c>
      <c r="AB69" s="36">
        <f>求节点(节奏总纲!S$4:S$113,U$5:U$114,$X69)*6</f>
        <v>38486.660045407974</v>
      </c>
      <c r="AC69" s="36">
        <f>求节点(节奏总纲!T$4:T$113,V$5:V$114,$X69)*6</f>
        <v>42316.536649609494</v>
      </c>
      <c r="AG69" s="13">
        <v>65</v>
      </c>
      <c r="AH69" s="13">
        <v>1</v>
      </c>
      <c r="AI69" s="13">
        <f>[4]实力验证!$Z71</f>
        <v>1.2674126255758238</v>
      </c>
      <c r="AJ69" s="13">
        <f>[4]实力验证!$AE71</f>
        <v>1.7851663105546638</v>
      </c>
      <c r="AK69" s="13">
        <f>[4]实力验证!$AJ71</f>
        <v>2.8955934820029277</v>
      </c>
      <c r="AL69" s="13">
        <f>[4]实力验证!$AO71</f>
        <v>6.0950190071308743</v>
      </c>
      <c r="AM69" s="13">
        <f t="shared" si="0"/>
        <v>605.99607028025628</v>
      </c>
      <c r="AR69" s="15">
        <v>65</v>
      </c>
      <c r="AS69" s="15">
        <f>[4]攻城值!AC69</f>
        <v>225.69717662510095</v>
      </c>
      <c r="AT69" s="15">
        <f>[4]攻城值!AD69</f>
        <v>226.06999345903938</v>
      </c>
      <c r="AU69" s="15">
        <f>[4]攻城值!AE69</f>
        <v>225.02815657933007</v>
      </c>
      <c r="AV69" s="15">
        <f>[4]攻城值!AF69</f>
        <v>220.77464613722287</v>
      </c>
      <c r="AW69" s="15">
        <f>[4]攻城值!AG69</f>
        <v>206.43330295589396</v>
      </c>
      <c r="AY69" s="15">
        <v>65</v>
      </c>
      <c r="AZ69" s="15">
        <f>[4]攻城值!AJ69</f>
        <v>1228.5447992372467</v>
      </c>
      <c r="BA69" s="15">
        <f>[4]攻城值!AK69</f>
        <v>1245.6758919900306</v>
      </c>
      <c r="BB69" s="15">
        <f>[4]攻城值!AL69</f>
        <v>1256.6229400389107</v>
      </c>
      <c r="BC69" s="15">
        <f>[4]攻城值!AM69</f>
        <v>1250.2241210495265</v>
      </c>
      <c r="BD69" s="15">
        <f>[4]攻城值!AN69</f>
        <v>1186.7270830902166</v>
      </c>
      <c r="BF69" s="15">
        <v>65</v>
      </c>
      <c r="BG69" s="15">
        <f>[4]攻城值!AQ69</f>
        <v>0.15519918993623141</v>
      </c>
      <c r="BH69" s="15">
        <f>[4]攻城值!AR69</f>
        <v>0.8448008100637685</v>
      </c>
      <c r="BL69" s="15"/>
      <c r="BM69" s="21"/>
      <c r="BN69" s="21"/>
      <c r="BO69" s="21"/>
      <c r="BP69" s="21"/>
      <c r="BQ69" s="21"/>
    </row>
    <row r="70" spans="2:69" x14ac:dyDescent="0.15">
      <c r="B70" s="13">
        <v>66</v>
      </c>
      <c r="C70" s="13">
        <f>[1]服务器生态!W87</f>
        <v>244.91192764500008</v>
      </c>
      <c r="D70" s="13">
        <f>[1]服务器生态!X87</f>
        <v>222.34606113096154</v>
      </c>
      <c r="E70" s="13">
        <f>[1]服务器生态!Y87</f>
        <v>18.692419944038399</v>
      </c>
      <c r="F70" s="13">
        <f>[1]服务器生态!Z87</f>
        <v>3.1774696800000006</v>
      </c>
      <c r="G70" s="13">
        <f>[1]服务器生态!AA87</f>
        <v>0.87212159999999983</v>
      </c>
      <c r="H70" s="13">
        <f>[1]服务器生态!AC87</f>
        <v>0.49982026050000017</v>
      </c>
      <c r="I70" s="13">
        <f>[1]服务器生态!AD87</f>
        <v>0.45376747169583986</v>
      </c>
      <c r="J70" s="13">
        <f>[1]服务器生态!AE87</f>
        <v>3.8147795804160001E-2</v>
      </c>
      <c r="K70" s="13">
        <f>[1]服务器生态!AF87</f>
        <v>6.4846320000000015E-3</v>
      </c>
      <c r="L70" s="13">
        <f>[1]服务器生态!AG87</f>
        <v>1.7798399999999998E-3</v>
      </c>
      <c r="M70" s="13">
        <f>[3]基础信息!M69</f>
        <v>96.995670995670991</v>
      </c>
      <c r="Q70" s="13">
        <v>66</v>
      </c>
      <c r="R70" s="13">
        <f>[4]带兵数!D69</f>
        <v>5985.3500482504596</v>
      </c>
      <c r="S70" s="13">
        <f>[4]带兵数!E69</f>
        <v>6039.9957868613874</v>
      </c>
      <c r="T70" s="13">
        <f>[4]带兵数!F69</f>
        <v>6102.3795989405535</v>
      </c>
      <c r="U70" s="13">
        <f>[4]带兵数!G69</f>
        <v>6164.2486428831089</v>
      </c>
      <c r="V70" s="13">
        <f>[4]带兵数!H69</f>
        <v>6235.0881200683125</v>
      </c>
      <c r="X70" s="13">
        <v>66</v>
      </c>
      <c r="Y70" s="36">
        <f>求节点(节奏总纲!P$4:P$113,R$5:R$114,$X70)*6</f>
        <v>33763.829973175983</v>
      </c>
      <c r="Z70" s="36">
        <f>求节点(节奏总纲!Q$4:Q$113,S$5:S$114,$X70)*6</f>
        <v>34903.929629843857</v>
      </c>
      <c r="AA70" s="36">
        <f>求节点(节奏总纲!R$4:R$113,T$5:T$114,$X70)*6</f>
        <v>36394.540362654305</v>
      </c>
      <c r="AB70" s="36">
        <f>求节点(节奏总纲!S$4:S$113,U$5:U$114,$X70)*6</f>
        <v>38575.405874868527</v>
      </c>
      <c r="AC70" s="36">
        <f>求节点(节奏总纲!T$4:T$113,V$5:V$114,$X70)*6</f>
        <v>42404.287344374796</v>
      </c>
      <c r="AG70" s="13">
        <v>66</v>
      </c>
      <c r="AH70" s="13">
        <v>1</v>
      </c>
      <c r="AI70" s="13">
        <f>[4]实力验证!$Z72</f>
        <v>1.2664393735834276</v>
      </c>
      <c r="AJ70" s="13">
        <f>[4]实力验证!$AE72</f>
        <v>1.7803821229858074</v>
      </c>
      <c r="AK70" s="13">
        <f>[4]实力验证!$AJ72</f>
        <v>2.8838262462463566</v>
      </c>
      <c r="AL70" s="13">
        <f>[4]实力验证!$AO72</f>
        <v>6.0747788115436858</v>
      </c>
      <c r="AM70" s="13">
        <f t="shared" ref="AM70:AM122" si="1">AH70*H70*$M70*AH$2+AI70*I70*$M70*AI$2+AJ70*J70*$M70*AJ$2+AK70*K70*$M70*AK$2+AL70*L70*$M70*AL$2</f>
        <v>607.23421753110551</v>
      </c>
      <c r="AR70" s="15">
        <v>66</v>
      </c>
      <c r="AS70" s="15">
        <f>[4]攻城值!AC70</f>
        <v>228.86924388863832</v>
      </c>
      <c r="AT70" s="15">
        <f>[4]攻城值!AD70</f>
        <v>229.24594918188592</v>
      </c>
      <c r="AU70" s="15">
        <f>[4]攻城值!AE70</f>
        <v>229.60228707229319</v>
      </c>
      <c r="AV70" s="15">
        <f>[4]攻城值!AF70</f>
        <v>224.94868586684842</v>
      </c>
      <c r="AW70" s="15">
        <f>[4]攻城值!AG70</f>
        <v>210.31626997660121</v>
      </c>
      <c r="AY70" s="15">
        <v>66</v>
      </c>
      <c r="AZ70" s="15">
        <f>[4]攻城值!AJ70</f>
        <v>1241.3081029911609</v>
      </c>
      <c r="BA70" s="15">
        <f>[4]攻城值!AK70</f>
        <v>1258.4096154366332</v>
      </c>
      <c r="BB70" s="15">
        <f>[4]攻城值!AL70</f>
        <v>1277.1358589638141</v>
      </c>
      <c r="BC70" s="15">
        <f>[4]攻城值!AM70</f>
        <v>1268.6756854138855</v>
      </c>
      <c r="BD70" s="15">
        <f>[4]攻城值!AN70</f>
        <v>1206.8702017007511</v>
      </c>
      <c r="BF70" s="15">
        <v>66</v>
      </c>
      <c r="BG70" s="15">
        <f>[4]攻城值!AQ70</f>
        <v>0.15567458196412445</v>
      </c>
      <c r="BH70" s="15">
        <f>[4]攻城值!AR70</f>
        <v>0.84432541803587557</v>
      </c>
      <c r="BL70" s="15"/>
      <c r="BM70" s="21"/>
      <c r="BN70" s="21"/>
      <c r="BO70" s="21"/>
      <c r="BP70" s="21"/>
      <c r="BQ70" s="21"/>
    </row>
    <row r="71" spans="2:69" x14ac:dyDescent="0.15">
      <c r="B71" s="13">
        <v>67</v>
      </c>
      <c r="C71" s="13">
        <f>[1]服务器生态!W88</f>
        <v>243.66798664875006</v>
      </c>
      <c r="D71" s="13">
        <f>[1]服务器生态!X88</f>
        <v>221.97938381975766</v>
      </c>
      <c r="E71" s="13">
        <f>[1]服务器生态!Y88</f>
        <v>18.638126844825603</v>
      </c>
      <c r="F71" s="13">
        <f>[1]服务器生态!Z88</f>
        <v>3.1744616200000007</v>
      </c>
      <c r="G71" s="13">
        <f>[1]服务器生态!AA88</f>
        <v>0.87337439999999977</v>
      </c>
      <c r="H71" s="13">
        <f>[1]服务器生态!AC88</f>
        <v>0.49897881225000013</v>
      </c>
      <c r="I71" s="13">
        <f>[1]服务器生态!AD88</f>
        <v>0.45456529109847987</v>
      </c>
      <c r="J71" s="13">
        <f>[1]服务器生态!AE88</f>
        <v>3.8166812651520006E-2</v>
      </c>
      <c r="K71" s="13">
        <f>[1]服务器生态!AF88</f>
        <v>6.5006040000000018E-3</v>
      </c>
      <c r="L71" s="13">
        <f>[1]服务器生态!AG88</f>
        <v>1.7884799999999996E-3</v>
      </c>
      <c r="M71" s="13">
        <f>[3]基础信息!M70</f>
        <v>97.212121212121218</v>
      </c>
      <c r="Q71" s="13">
        <v>67</v>
      </c>
      <c r="R71" s="13">
        <f>[4]带兵数!D70</f>
        <v>6052.3420039247139</v>
      </c>
      <c r="S71" s="13">
        <f>[4]带兵数!E70</f>
        <v>6107.8836653495255</v>
      </c>
      <c r="T71" s="13">
        <f>[4]带兵数!F70</f>
        <v>6166.6722334610458</v>
      </c>
      <c r="U71" s="13">
        <f>[4]带兵数!G70</f>
        <v>6230.8845309680837</v>
      </c>
      <c r="V71" s="13">
        <f>[4]带兵数!H70</f>
        <v>6300.4888716037349</v>
      </c>
      <c r="X71" s="13">
        <v>67</v>
      </c>
      <c r="Y71" s="36">
        <f>求节点(节奏总纲!P$4:P$113,R$5:R$114,$X71)*6</f>
        <v>33849.090647866222</v>
      </c>
      <c r="Z71" s="36">
        <f>求节点(节奏总纲!Q$4:Q$113,S$5:S$114,$X71)*6</f>
        <v>34992.991782092751</v>
      </c>
      <c r="AA71" s="36">
        <f>求节点(节奏总纲!R$4:R$113,T$5:T$114,$X71)*6</f>
        <v>36482.767670591827</v>
      </c>
      <c r="AB71" s="36">
        <f>求节点(节奏总纲!S$4:S$113,U$5:U$114,$X71)*6</f>
        <v>38661.346501948676</v>
      </c>
      <c r="AC71" s="36">
        <f>求节点(节奏总纲!T$4:T$113,V$5:V$114,$X71)*6</f>
        <v>42492.038039140105</v>
      </c>
      <c r="AG71" s="13">
        <v>67</v>
      </c>
      <c r="AH71" s="13">
        <v>1</v>
      </c>
      <c r="AI71" s="13">
        <f>[4]实力验证!$Z73</f>
        <v>1.2655059235784583</v>
      </c>
      <c r="AJ71" s="13">
        <f>[4]实力验证!$AE73</f>
        <v>1.7757935889321232</v>
      </c>
      <c r="AK71" s="13">
        <f>[4]实力验证!$AJ73</f>
        <v>2.8751417814528435</v>
      </c>
      <c r="AL71" s="13">
        <f>[4]实力验证!$AO73</f>
        <v>6.055366356373737</v>
      </c>
      <c r="AM71" s="13">
        <f t="shared" si="1"/>
        <v>608.5346670141513</v>
      </c>
      <c r="AR71" s="15">
        <v>67</v>
      </c>
      <c r="AS71" s="15">
        <f>[4]攻城值!AC71</f>
        <v>243.74815063124504</v>
      </c>
      <c r="AT71" s="15">
        <f>[4]攻城值!AD71</f>
        <v>244.2871549428001</v>
      </c>
      <c r="AU71" s="15">
        <f>[4]攻城值!AE71</f>
        <v>245.34315987001665</v>
      </c>
      <c r="AV71" s="15">
        <f>[4]攻城值!AF71</f>
        <v>241.99379426484117</v>
      </c>
      <c r="AW71" s="15">
        <f>[4]攻城值!AG71</f>
        <v>228.43609114127565</v>
      </c>
      <c r="AY71" s="15">
        <v>67</v>
      </c>
      <c r="AZ71" s="15">
        <f>[4]攻城值!AJ71</f>
        <v>1317.3210350272686</v>
      </c>
      <c r="BA71" s="15">
        <f>[4]攻城值!AK71</f>
        <v>1336.0389536514006</v>
      </c>
      <c r="BB71" s="15">
        <f>[4]攻城值!AL71</f>
        <v>1359.4675084736705</v>
      </c>
      <c r="BC71" s="15">
        <f>[4]攻城值!AM71</f>
        <v>1360.7096641780711</v>
      </c>
      <c r="BD71" s="15">
        <f>[4]攻城值!AN71</f>
        <v>1309.2527942041318</v>
      </c>
      <c r="BF71" s="15">
        <v>67</v>
      </c>
      <c r="BG71" s="15">
        <f>[4]攻城值!AQ71</f>
        <v>0.15614179875597478</v>
      </c>
      <c r="BH71" s="15">
        <f>[4]攻城值!AR71</f>
        <v>0.84385820124402533</v>
      </c>
      <c r="BL71" s="15"/>
      <c r="BM71" s="21"/>
      <c r="BN71" s="21"/>
      <c r="BO71" s="21"/>
      <c r="BP71" s="21"/>
      <c r="BQ71" s="21"/>
    </row>
    <row r="72" spans="2:69" x14ac:dyDescent="0.15">
      <c r="B72" s="13">
        <v>68</v>
      </c>
      <c r="C72" s="13">
        <f>[1]服务器生态!W89</f>
        <v>242.42685048000007</v>
      </c>
      <c r="D72" s="13">
        <f>[1]服务器生态!X89</f>
        <v>221.610047110545</v>
      </c>
      <c r="E72" s="13">
        <f>[1]服务器生态!Y89</f>
        <v>18.583770356121605</v>
      </c>
      <c r="F72" s="13">
        <f>[1]服务器生态!Z89</f>
        <v>3.1714003200000014</v>
      </c>
      <c r="G72" s="13">
        <f>[1]服务器生态!AA89</f>
        <v>0.87459839999999989</v>
      </c>
      <c r="H72" s="13">
        <f>[1]服务器生态!AC89</f>
        <v>0.49813736400000014</v>
      </c>
      <c r="I72" s="13">
        <f>[1]服务器生态!AD89</f>
        <v>0.45536311050111983</v>
      </c>
      <c r="J72" s="13">
        <f>[1]服务器生态!AE89</f>
        <v>3.8185829498880004E-2</v>
      </c>
      <c r="K72" s="13">
        <f>[1]服务器生态!AF89</f>
        <v>6.5165760000000022E-3</v>
      </c>
      <c r="L72" s="13">
        <f>[1]服务器生态!AG89</f>
        <v>1.7971199999999997E-3</v>
      </c>
      <c r="M72" s="13">
        <f>[3]基础信息!M71</f>
        <v>97.428571428571431</v>
      </c>
      <c r="Q72" s="13">
        <v>68</v>
      </c>
      <c r="R72" s="13">
        <f>[4]带兵数!D71</f>
        <v>6119.0779383138506</v>
      </c>
      <c r="S72" s="13">
        <f>[4]带兵数!E71</f>
        <v>6173.8919857187802</v>
      </c>
      <c r="T72" s="13">
        <f>[4]带兵数!F71</f>
        <v>6231.3229873395803</v>
      </c>
      <c r="U72" s="13">
        <f>[4]带兵数!G71</f>
        <v>6295.0201830884398</v>
      </c>
      <c r="V72" s="13">
        <f>[4]带兵数!H71</f>
        <v>6365.9720729358742</v>
      </c>
      <c r="X72" s="13">
        <v>68</v>
      </c>
      <c r="Y72" s="36">
        <f>求节点(节奏总纲!P$4:P$113,R$5:R$114,$X72)*6</f>
        <v>33933.4034754229</v>
      </c>
      <c r="Z72" s="36">
        <f>求节点(节奏总纲!Q$4:Q$113,S$5:S$114,$X72)*6</f>
        <v>35077.574807010133</v>
      </c>
      <c r="AA72" s="36">
        <f>求节点(节奏总纲!R$4:R$113,T$5:T$114,$X72)*6</f>
        <v>36570.99497852935</v>
      </c>
      <c r="AB72" s="36">
        <f>求节点(节奏总纲!S$4:S$113,U$5:U$114,$X72)*6</f>
        <v>38747.287129028817</v>
      </c>
      <c r="AC72" s="36">
        <f>求节点(节奏总纲!T$4:T$113,V$5:V$114,$X72)*6</f>
        <v>42579.788733905407</v>
      </c>
      <c r="AG72" s="13">
        <v>68</v>
      </c>
      <c r="AH72" s="13">
        <v>1</v>
      </c>
      <c r="AI72" s="13">
        <f>[4]实力验证!$Z74</f>
        <v>1.2645716083357514</v>
      </c>
      <c r="AJ72" s="13">
        <f>[4]实力验证!$AE74</f>
        <v>1.7712374829647313</v>
      </c>
      <c r="AK72" s="13">
        <f>[4]实力验证!$AJ74</f>
        <v>2.8665602305533748</v>
      </c>
      <c r="AL72" s="13">
        <f>[4]实力验证!$AO74</f>
        <v>6.036215707543918</v>
      </c>
      <c r="AM72" s="13">
        <f t="shared" si="1"/>
        <v>609.8366671997743</v>
      </c>
      <c r="AR72" s="15">
        <v>68</v>
      </c>
      <c r="AS72" s="15">
        <f>[4]攻城值!AC72</f>
        <v>247.0486494783222</v>
      </c>
      <c r="AT72" s="15">
        <f>[4]攻城值!AD72</f>
        <v>247.589147974751</v>
      </c>
      <c r="AU72" s="15">
        <f>[4]攻城值!AE72</f>
        <v>248.6505066897995</v>
      </c>
      <c r="AV72" s="15">
        <f>[4]攻城值!AF72</f>
        <v>246.54700299334206</v>
      </c>
      <c r="AW72" s="15">
        <f>[4]攻城值!AG72</f>
        <v>233.34806606668405</v>
      </c>
      <c r="AY72" s="15">
        <v>68</v>
      </c>
      <c r="AZ72" s="15">
        <f>[4]攻城值!AJ72</f>
        <v>1330.5407520104754</v>
      </c>
      <c r="BA72" s="15">
        <f>[4]攻城值!AK72</f>
        <v>1349.2321734092673</v>
      </c>
      <c r="BB72" s="15">
        <f>[4]攻城值!AL72</f>
        <v>1372.6441032405094</v>
      </c>
      <c r="BC72" s="15">
        <f>[4]攻城值!AM72</f>
        <v>1385.0288355122791</v>
      </c>
      <c r="BD72" s="15">
        <f>[4]攻城值!AN72</f>
        <v>1335.8202411415321</v>
      </c>
      <c r="BF72" s="15">
        <v>68</v>
      </c>
      <c r="BG72" s="15">
        <f>[4]攻城值!AQ72</f>
        <v>0.15659882682095749</v>
      </c>
      <c r="BH72" s="15">
        <f>[4]攻城值!AR72</f>
        <v>0.84340117317904251</v>
      </c>
      <c r="BL72" s="15"/>
      <c r="BM72" s="21"/>
      <c r="BN72" s="21"/>
      <c r="BO72" s="21"/>
      <c r="BP72" s="21"/>
      <c r="BQ72" s="21"/>
    </row>
    <row r="73" spans="2:69" x14ac:dyDescent="0.15">
      <c r="B73" s="13">
        <v>69</v>
      </c>
      <c r="C73" s="13">
        <f>[1]服务器生态!W90</f>
        <v>241.18851913875008</v>
      </c>
      <c r="D73" s="13">
        <f>[1]服务器生态!X90</f>
        <v>221.23805100332353</v>
      </c>
      <c r="E73" s="13">
        <f>[1]服务器生态!Y90</f>
        <v>18.5293504779264</v>
      </c>
      <c r="F73" s="13">
        <f>[1]服务器生态!Z90</f>
        <v>3.1682857800000011</v>
      </c>
      <c r="G73" s="13">
        <f>[1]服务器生态!AA90</f>
        <v>0.87579359999999995</v>
      </c>
      <c r="H73" s="13">
        <f>[1]服务器生态!AC90</f>
        <v>0.49729591575000015</v>
      </c>
      <c r="I73" s="13">
        <f>[1]服务器生态!AD90</f>
        <v>0.45616092990375984</v>
      </c>
      <c r="J73" s="13">
        <f>[1]服务器生态!AE90</f>
        <v>3.8204846346240003E-2</v>
      </c>
      <c r="K73" s="13">
        <f>[1]服务器生态!AF90</f>
        <v>6.5325480000000017E-3</v>
      </c>
      <c r="L73" s="13">
        <f>[1]服务器生态!AG90</f>
        <v>1.8057599999999998E-3</v>
      </c>
      <c r="M73" s="13">
        <f>[3]基础信息!M72</f>
        <v>97.645021645021643</v>
      </c>
      <c r="Q73" s="13">
        <v>69</v>
      </c>
      <c r="R73" s="13">
        <f>[4]带兵数!D72</f>
        <v>6186.536882419874</v>
      </c>
      <c r="S73" s="13">
        <f>[4]带兵数!E72</f>
        <v>6239.0086613900839</v>
      </c>
      <c r="T73" s="13">
        <f>[4]带兵数!F72</f>
        <v>6297.7349475328356</v>
      </c>
      <c r="U73" s="13">
        <f>[4]带兵数!G72</f>
        <v>6363.0671141986095</v>
      </c>
      <c r="V73" s="13">
        <f>[4]带兵数!H72</f>
        <v>6430.2363103332473</v>
      </c>
      <c r="X73" s="13">
        <v>69</v>
      </c>
      <c r="Y73" s="36">
        <f>求节点(节奏总纲!P$4:P$113,R$5:R$114,$X73)*6</f>
        <v>34016.332413656186</v>
      </c>
      <c r="Z73" s="36">
        <f>求节点(节奏总纲!Q$4:Q$113,S$5:S$114,$X73)*6</f>
        <v>35158.184512844389</v>
      </c>
      <c r="AA73" s="36">
        <f>求节点(节奏总纲!R$4:R$113,T$5:T$114,$X73)*6</f>
        <v>36655.198212151285</v>
      </c>
      <c r="AB73" s="36">
        <f>求节点(节奏总纲!S$4:S$113,U$5:U$114,$X73)*6</f>
        <v>38833.227756108972</v>
      </c>
      <c r="AC73" s="36">
        <f>求节点(节奏总纲!T$4:T$113,V$5:V$114,$X73)*6</f>
        <v>42663.870312995299</v>
      </c>
      <c r="AG73" s="13">
        <v>69</v>
      </c>
      <c r="AH73" s="13">
        <v>1</v>
      </c>
      <c r="AI73" s="13">
        <f>[4]实力验证!$Z75</f>
        <v>1.2635802624830494</v>
      </c>
      <c r="AJ73" s="13">
        <f>[4]实力验证!$AE75</f>
        <v>1.7670343598136933</v>
      </c>
      <c r="AK73" s="13">
        <f>[4]实力验证!$AJ75</f>
        <v>2.8579674688436278</v>
      </c>
      <c r="AL73" s="13">
        <f>[4]实力验证!$AO75</f>
        <v>6.0156185413972736</v>
      </c>
      <c r="AM73" s="13">
        <f t="shared" si="1"/>
        <v>611.13928942719815</v>
      </c>
      <c r="AR73" s="15">
        <v>69</v>
      </c>
      <c r="AS73" s="15">
        <f>[4]攻城值!AC73</f>
        <v>250.34448191179382</v>
      </c>
      <c r="AT73" s="15">
        <f>[4]攻城值!AD73</f>
        <v>250.89475352479556</v>
      </c>
      <c r="AU73" s="15">
        <f>[4]攻城值!AE73</f>
        <v>251.94984978093984</v>
      </c>
      <c r="AV73" s="15">
        <f>[4]攻城值!AF73</f>
        <v>251.12236391325979</v>
      </c>
      <c r="AW73" s="15">
        <f>[4]攻城值!AG73</f>
        <v>238.33691775681388</v>
      </c>
      <c r="AY73" s="15">
        <v>69</v>
      </c>
      <c r="AZ73" s="15">
        <f>[4]攻城值!AJ73</f>
        <v>1343.7393440513188</v>
      </c>
      <c r="BA73" s="15">
        <f>[4]攻城值!AK73</f>
        <v>1362.4248644868421</v>
      </c>
      <c r="BB73" s="15">
        <f>[4]攻城值!AL73</f>
        <v>1389.706496979672</v>
      </c>
      <c r="BC73" s="15">
        <f>[4]攻城值!AM73</f>
        <v>1409.3413764086001</v>
      </c>
      <c r="BD73" s="15">
        <f>[4]攻城值!AN73</f>
        <v>1362.6493687399357</v>
      </c>
      <c r="BF73" s="15">
        <v>69</v>
      </c>
      <c r="BG73" s="15">
        <f>[4]攻城值!AQ73</f>
        <v>0.15704599584688769</v>
      </c>
      <c r="BH73" s="15">
        <f>[4]攻城值!AR73</f>
        <v>0.84295400415311239</v>
      </c>
      <c r="BL73" s="15"/>
      <c r="BM73" s="21"/>
      <c r="BN73" s="21"/>
      <c r="BO73" s="21"/>
      <c r="BP73" s="21"/>
      <c r="BQ73" s="21"/>
    </row>
    <row r="74" spans="2:69" x14ac:dyDescent="0.15">
      <c r="B74" s="13">
        <v>70</v>
      </c>
      <c r="C74" s="13">
        <f>[1]服务器生态!W91</f>
        <v>239.95299262500004</v>
      </c>
      <c r="D74" s="13">
        <f>[1]服务器生态!X91</f>
        <v>220.86339549809324</v>
      </c>
      <c r="E74" s="13">
        <f>[1]服务器生态!Y91</f>
        <v>18.474867210239999</v>
      </c>
      <c r="F74" s="13">
        <f>[1]服务器生态!Z91</f>
        <v>3.165118000000001</v>
      </c>
      <c r="G74" s="13">
        <f>[1]服务器生态!AA91</f>
        <v>0.87695999999999985</v>
      </c>
      <c r="H74" s="13">
        <f>[1]服务器生态!AC91</f>
        <v>0.49645446750000011</v>
      </c>
      <c r="I74" s="13">
        <f>[1]服务器生态!AD91</f>
        <v>0.45695874930639985</v>
      </c>
      <c r="J74" s="13">
        <f>[1]服务器生态!AE91</f>
        <v>3.8223863193600001E-2</v>
      </c>
      <c r="K74" s="13">
        <f>[1]服务器生态!AF91</f>
        <v>6.5485200000000021E-3</v>
      </c>
      <c r="L74" s="13">
        <f>[1]服务器生态!AG91</f>
        <v>1.8143999999999997E-3</v>
      </c>
      <c r="M74" s="13">
        <f>[3]基础信息!M73</f>
        <v>97.861471861471856</v>
      </c>
      <c r="Q74" s="13">
        <v>70</v>
      </c>
      <c r="R74" s="13">
        <f>[4]带兵数!D73</f>
        <v>6252.8525141348637</v>
      </c>
      <c r="S74" s="13">
        <f>[4]带兵数!E73</f>
        <v>6306.7205562734362</v>
      </c>
      <c r="T74" s="13">
        <f>[4]带兵数!F73</f>
        <v>6366.000939224954</v>
      </c>
      <c r="U74" s="13">
        <f>[4]带兵数!G73</f>
        <v>6428.1700810460788</v>
      </c>
      <c r="V74" s="13">
        <f>[4]带兵数!H73</f>
        <v>6498.0332137364976</v>
      </c>
      <c r="X74" s="13">
        <v>70</v>
      </c>
      <c r="Y74" s="36">
        <f>求节点(节奏总纲!P$4:P$113,R$5:R$114,$X74)*6</f>
        <v>34099.261351889465</v>
      </c>
      <c r="Z74" s="36">
        <f>求节点(节奏总纲!Q$4:Q$113,S$5:S$114,$X74)*6</f>
        <v>35238.794218678653</v>
      </c>
      <c r="AA74" s="36">
        <f>求节点(节奏总纲!R$4:R$113,T$5:T$114,$X74)*6</f>
        <v>36735.52618378232</v>
      </c>
      <c r="AB74" s="36">
        <f>求节点(节奏总纲!S$4:S$113,U$5:U$114,$X74)*6</f>
        <v>38919.168383189113</v>
      </c>
      <c r="AC74" s="36">
        <f>求节点(节奏总纲!T$4:T$113,V$5:V$114,$X74)*6</f>
        <v>42747.441650741894</v>
      </c>
      <c r="AG74" s="13">
        <v>70</v>
      </c>
      <c r="AH74" s="13">
        <v>1</v>
      </c>
      <c r="AI74" s="13">
        <f>[4]实力验证!$Z76</f>
        <v>1.2626274975670444</v>
      </c>
      <c r="AJ74" s="13">
        <f>[4]实力验证!$AE76</f>
        <v>1.7633625564289357</v>
      </c>
      <c r="AK74" s="13">
        <f>[4]实力验证!$AJ76</f>
        <v>2.8497091179700891</v>
      </c>
      <c r="AL74" s="13">
        <f>[4]实力验证!$AO76</f>
        <v>5.9956231174266295</v>
      </c>
      <c r="AM74" s="13">
        <f t="shared" si="1"/>
        <v>612.49178530549489</v>
      </c>
      <c r="AR74" s="15">
        <v>70</v>
      </c>
      <c r="AS74" s="15">
        <f>[4]攻城值!AC74</f>
        <v>253.68572807883046</v>
      </c>
      <c r="AT74" s="15">
        <f>[4]攻城值!AD74</f>
        <v>254.24506366752485</v>
      </c>
      <c r="AU74" s="15">
        <f>[4]攻城值!AE74</f>
        <v>255.29855883077019</v>
      </c>
      <c r="AV74" s="15">
        <f>[4]攻城值!AF74</f>
        <v>255.8605860822768</v>
      </c>
      <c r="AW74" s="15">
        <f>[4]攻城值!AG74</f>
        <v>243.58973081189893</v>
      </c>
      <c r="AY74" s="15">
        <v>70</v>
      </c>
      <c r="AZ74" s="15">
        <f>[4]攻城值!AJ74</f>
        <v>1356.9402099679144</v>
      </c>
      <c r="BA74" s="15">
        <f>[4]攻城值!AK74</f>
        <v>1378.3896603513597</v>
      </c>
      <c r="BB74" s="15">
        <f>[4]攻城值!AL74</f>
        <v>1406.9829819996062</v>
      </c>
      <c r="BC74" s="15">
        <f>[4]攻城值!AM74</f>
        <v>1434.3531238988223</v>
      </c>
      <c r="BD74" s="15">
        <f>[4]攻城值!AN74</f>
        <v>1390.7929865489168</v>
      </c>
      <c r="BF74" s="15">
        <v>70</v>
      </c>
      <c r="BG74" s="15">
        <f>[4]攻城值!AQ74</f>
        <v>0.15750753920335028</v>
      </c>
      <c r="BH74" s="15">
        <f>[4]攻城值!AR74</f>
        <v>0.84249246079664974</v>
      </c>
      <c r="BL74" s="15"/>
      <c r="BM74" s="21"/>
      <c r="BN74" s="21"/>
      <c r="BO74" s="21"/>
      <c r="BP74" s="21"/>
      <c r="BQ74" s="21"/>
    </row>
    <row r="75" spans="2:69" x14ac:dyDescent="0.15">
      <c r="B75" s="13">
        <v>71</v>
      </c>
      <c r="C75" s="13">
        <f>[1]服务器生态!W92</f>
        <v>238.72027093875008</v>
      </c>
      <c r="D75" s="13">
        <f>[1]服务器生态!X92</f>
        <v>220.4860805948542</v>
      </c>
      <c r="E75" s="13">
        <f>[1]服务器生态!Y92</f>
        <v>18.420320553062403</v>
      </c>
      <c r="F75" s="13">
        <f>[1]服务器生态!Z92</f>
        <v>3.1618969800000007</v>
      </c>
      <c r="G75" s="13">
        <f>[1]服务器生态!AA92</f>
        <v>0.87809759999999992</v>
      </c>
      <c r="H75" s="13">
        <f>[1]服务器生态!AC92</f>
        <v>0.49561301925000012</v>
      </c>
      <c r="I75" s="13">
        <f>[1]服务器生态!AD92</f>
        <v>0.45775656870903986</v>
      </c>
      <c r="J75" s="13">
        <f>[1]服务器生态!AE92</f>
        <v>3.8242880040960006E-2</v>
      </c>
      <c r="K75" s="13">
        <f>[1]服务器生态!AF92</f>
        <v>6.5644920000000016E-3</v>
      </c>
      <c r="L75" s="13">
        <f>[1]服务器生态!AG92</f>
        <v>1.8230399999999997E-3</v>
      </c>
      <c r="M75" s="13">
        <f>[3]基础信息!M74</f>
        <v>98.071146245059282</v>
      </c>
      <c r="Q75" s="13">
        <v>71</v>
      </c>
      <c r="R75" s="13">
        <f>[4]带兵数!D74</f>
        <v>6320.7783723382399</v>
      </c>
      <c r="S75" s="13">
        <f>[4]带兵数!E74</f>
        <v>6373.7125609793566</v>
      </c>
      <c r="T75" s="13">
        <f>[4]带兵数!F74</f>
        <v>6432.7183381803452</v>
      </c>
      <c r="U75" s="13">
        <f>[4]带兵数!G74</f>
        <v>6495.3077749655904</v>
      </c>
      <c r="V75" s="13">
        <f>[4]带兵数!H74</f>
        <v>6563.6236620449563</v>
      </c>
      <c r="X75" s="13">
        <v>71</v>
      </c>
      <c r="Y75" s="36">
        <f>求节点(节奏总纲!P$4:P$113,R$5:R$114,$X75)*6</f>
        <v>34182.190290122759</v>
      </c>
      <c r="Z75" s="36">
        <f>求节点(节奏总纲!Q$4:Q$113,S$5:S$114,$X75)*6</f>
        <v>35319.40392451291</v>
      </c>
      <c r="AA75" s="36">
        <f>求节点(节奏总纲!R$4:R$113,T$5:T$114,$X75)*6</f>
        <v>36815.854155413363</v>
      </c>
      <c r="AB75" s="36">
        <f>求节点(节奏总纲!S$4:S$113,U$5:U$114,$X75)*6</f>
        <v>39002.277238087074</v>
      </c>
      <c r="AC75" s="36">
        <f>求节点(节奏总纲!T$4:T$113,V$5:V$114,$X75)*6</f>
        <v>42831.012988488481</v>
      </c>
      <c r="AG75" s="13">
        <v>71</v>
      </c>
      <c r="AH75" s="13">
        <v>1</v>
      </c>
      <c r="AI75" s="13">
        <f>[4]实力验证!$Z77</f>
        <v>1.2617111043528531</v>
      </c>
      <c r="AJ75" s="13">
        <f>[4]实力验证!$AE77</f>
        <v>1.7598309237574199</v>
      </c>
      <c r="AK75" s="13">
        <f>[4]实力验证!$AJ77</f>
        <v>2.8420216258114537</v>
      </c>
      <c r="AL75" s="13">
        <f>[4]实力验证!$AO77</f>
        <v>5.976391016691422</v>
      </c>
      <c r="AM75" s="13">
        <f t="shared" si="1"/>
        <v>613.82886642189771</v>
      </c>
      <c r="AR75" s="15">
        <v>71</v>
      </c>
      <c r="AS75" s="15">
        <f>[4]攻城值!AC75</f>
        <v>257.03037739509119</v>
      </c>
      <c r="AT75" s="15">
        <f>[4]攻城值!AD75</f>
        <v>257.59394951460428</v>
      </c>
      <c r="AU75" s="15">
        <f>[4]攻城值!AE75</f>
        <v>258.64895975541924</v>
      </c>
      <c r="AV75" s="15">
        <f>[4]攻城值!AF75</f>
        <v>260.39368635516712</v>
      </c>
      <c r="AW75" s="15">
        <f>[4]攻城值!AG75</f>
        <v>248.93532988189511</v>
      </c>
      <c r="AY75" s="15">
        <v>71</v>
      </c>
      <c r="AZ75" s="15">
        <f>[4]攻城值!AJ75</f>
        <v>1372.2676506967603</v>
      </c>
      <c r="BA75" s="15">
        <f>[4]攻城值!AK75</f>
        <v>1395.7250026813072</v>
      </c>
      <c r="BB75" s="15">
        <f>[4]攻城值!AL75</f>
        <v>1424.2644875260446</v>
      </c>
      <c r="BC75" s="15">
        <f>[4]攻城值!AM75</f>
        <v>1458.2008963507158</v>
      </c>
      <c r="BD75" s="15">
        <f>[4]攻城值!AN75</f>
        <v>1419.436045242129</v>
      </c>
      <c r="BF75" s="15">
        <v>71</v>
      </c>
      <c r="BG75" s="15">
        <f>[4]攻城值!AQ75</f>
        <v>0.15775528661021687</v>
      </c>
      <c r="BH75" s="15">
        <f>[4]攻城值!AR75</f>
        <v>0.84224471338978313</v>
      </c>
      <c r="BL75" s="15"/>
      <c r="BM75" s="21"/>
      <c r="BN75" s="21"/>
      <c r="BO75" s="21"/>
      <c r="BP75" s="21"/>
      <c r="BQ75" s="21"/>
    </row>
    <row r="76" spans="2:69" x14ac:dyDescent="0.15">
      <c r="B76" s="13">
        <v>72</v>
      </c>
      <c r="C76" s="13">
        <f>[1]服务器生态!W93</f>
        <v>237.49035408000006</v>
      </c>
      <c r="D76" s="13">
        <f>[1]服务器生态!X93</f>
        <v>220.10610629360633</v>
      </c>
      <c r="E76" s="13">
        <f>[1]服务器生态!Y93</f>
        <v>18.365710506393601</v>
      </c>
      <c r="F76" s="13">
        <f>[1]服务器生态!Z93</f>
        <v>3.1586227200000008</v>
      </c>
      <c r="G76" s="13">
        <f>[1]服务器生态!AA93</f>
        <v>0.87920639999999994</v>
      </c>
      <c r="H76" s="13">
        <f>[1]服务器生态!AC93</f>
        <v>0.49477157100000013</v>
      </c>
      <c r="I76" s="13">
        <f>[1]服务器生态!AD93</f>
        <v>0.45855438811167987</v>
      </c>
      <c r="J76" s="13">
        <f>[1]服务器生态!AE93</f>
        <v>3.8261896888320004E-2</v>
      </c>
      <c r="K76" s="13">
        <f>[1]服务器生态!AF93</f>
        <v>6.580464000000002E-3</v>
      </c>
      <c r="L76" s="13">
        <f>[1]服务器生态!AG93</f>
        <v>1.8316799999999998E-3</v>
      </c>
      <c r="M76" s="13">
        <f>[3]基础信息!M75</f>
        <v>98.268774703557312</v>
      </c>
      <c r="Q76" s="13">
        <v>72</v>
      </c>
      <c r="R76" s="13">
        <f>[4]带兵数!D75</f>
        <v>6386.6814302636958</v>
      </c>
      <c r="S76" s="13">
        <f>[4]带兵数!E75</f>
        <v>6441.672781355448</v>
      </c>
      <c r="T76" s="13">
        <f>[4]带兵数!F75</f>
        <v>6497.8709261323856</v>
      </c>
      <c r="U76" s="13">
        <f>[4]带兵数!G75</f>
        <v>6560.486138479986</v>
      </c>
      <c r="V76" s="13">
        <f>[4]带兵数!H75</f>
        <v>6631.4746184152809</v>
      </c>
      <c r="X76" s="13">
        <v>72</v>
      </c>
      <c r="Y76" s="36">
        <f>求节点(节奏总纲!P$4:P$113,R$5:R$114,$X76)*6</f>
        <v>34265.119228356038</v>
      </c>
      <c r="Z76" s="36">
        <f>求节点(节奏总纲!Q$4:Q$113,S$5:S$114,$X76)*6</f>
        <v>35400.013630347166</v>
      </c>
      <c r="AA76" s="36">
        <f>求节点(节奏总纲!R$4:R$113,T$5:T$114,$X76)*6</f>
        <v>36896.182127044398</v>
      </c>
      <c r="AB76" s="36">
        <f>求节点(节奏总纲!S$4:S$113,U$5:U$114,$X76)*6</f>
        <v>39080.901358653413</v>
      </c>
      <c r="AC76" s="36">
        <f>求节点(节奏总纲!T$4:T$113,V$5:V$114,$X76)*6</f>
        <v>42914.584326235083</v>
      </c>
      <c r="AG76" s="13">
        <v>72</v>
      </c>
      <c r="AH76" s="13">
        <v>1</v>
      </c>
      <c r="AI76" s="13">
        <f>[4]实力验证!$Z78</f>
        <v>1.2608290391209507</v>
      </c>
      <c r="AJ76" s="13">
        <f>[4]实力验证!$AE78</f>
        <v>1.7564315856314368</v>
      </c>
      <c r="AK76" s="13">
        <f>[4]实力验证!$AJ78</f>
        <v>2.8350193185688997</v>
      </c>
      <c r="AL76" s="13">
        <f>[4]实力验证!$AO78</f>
        <v>5.9578793481933845</v>
      </c>
      <c r="AM76" s="13">
        <f t="shared" si="1"/>
        <v>615.11810915627882</v>
      </c>
      <c r="AR76" s="15">
        <v>72</v>
      </c>
      <c r="AS76" s="15">
        <f>[4]攻城值!AC76</f>
        <v>260.37685476951089</v>
      </c>
      <c r="AT76" s="15">
        <f>[4]攻城值!AD76</f>
        <v>260.93716438159129</v>
      </c>
      <c r="AU76" s="15">
        <f>[4]攻城值!AE76</f>
        <v>262.00027187088313</v>
      </c>
      <c r="AV76" s="15">
        <f>[4]攻城值!AF76</f>
        <v>263.7364165165128</v>
      </c>
      <c r="AW76" s="15">
        <f>[4]攻城值!AG76</f>
        <v>254.38798082788932</v>
      </c>
      <c r="AY76" s="15">
        <v>72</v>
      </c>
      <c r="AZ76" s="15">
        <f>[4]攻城值!AJ76</f>
        <v>1389.6611731128455</v>
      </c>
      <c r="BA76" s="15">
        <f>[4]攻城值!AK76</f>
        <v>1413.0303714329373</v>
      </c>
      <c r="BB76" s="15">
        <f>[4]攻城值!AL76</f>
        <v>1441.5521568979391</v>
      </c>
      <c r="BC76" s="15">
        <f>[4]攻城值!AM76</f>
        <v>1475.4393141872476</v>
      </c>
      <c r="BD76" s="15">
        <f>[4]攻城值!AN76</f>
        <v>1448.7795434525931</v>
      </c>
      <c r="BF76" s="15">
        <v>72</v>
      </c>
      <c r="BG76" s="15">
        <f>[4]攻城值!AQ76</f>
        <v>0.15780051754545085</v>
      </c>
      <c r="BH76" s="15">
        <f>[4]攻城值!AR76</f>
        <v>0.84219948245454923</v>
      </c>
      <c r="BL76" s="15"/>
      <c r="BM76" s="21"/>
      <c r="BN76" s="21"/>
      <c r="BO76" s="21"/>
      <c r="BP76" s="21"/>
      <c r="BQ76" s="21"/>
    </row>
    <row r="77" spans="2:69" x14ac:dyDescent="0.15">
      <c r="B77" s="13">
        <v>73</v>
      </c>
      <c r="C77" s="13">
        <f>[1]服务器生态!W94</f>
        <v>236.26324204875004</v>
      </c>
      <c r="D77" s="13">
        <f>[1]服务器生态!X94</f>
        <v>219.72347259434966</v>
      </c>
      <c r="E77" s="13">
        <f>[1]服务器生态!Y94</f>
        <v>18.311037070233599</v>
      </c>
      <c r="F77" s="13">
        <f>[1]服务器生态!Z94</f>
        <v>3.1552952200000006</v>
      </c>
      <c r="G77" s="13">
        <f>[1]服务器生态!AA94</f>
        <v>0.8802863999999998</v>
      </c>
      <c r="H77" s="13">
        <f>[1]服务器生态!AC94</f>
        <v>0.49393012275000009</v>
      </c>
      <c r="I77" s="13">
        <f>[1]服务器生态!AD94</f>
        <v>0.45935220751431988</v>
      </c>
      <c r="J77" s="13">
        <f>[1]服务器生态!AE94</f>
        <v>3.8280913735680003E-2</v>
      </c>
      <c r="K77" s="13">
        <f>[1]服务器生态!AF94</f>
        <v>6.5964360000000015E-3</v>
      </c>
      <c r="L77" s="13">
        <f>[1]服务器生态!AG94</f>
        <v>1.8403199999999997E-3</v>
      </c>
      <c r="M77" s="13">
        <f>[3]基础信息!M76</f>
        <v>98.466403162055329</v>
      </c>
      <c r="Q77" s="13">
        <v>73</v>
      </c>
      <c r="R77" s="13">
        <f>[4]带兵数!D76</f>
        <v>6455.0728962151661</v>
      </c>
      <c r="S77" s="13">
        <f>[4]带兵数!E76</f>
        <v>6506.0938373564059</v>
      </c>
      <c r="T77" s="13">
        <f>[4]带兵数!F76</f>
        <v>6564.2929396202453</v>
      </c>
      <c r="U77" s="13">
        <f>[4]带兵数!G76</f>
        <v>6627.0735222023523</v>
      </c>
      <c r="V77" s="13">
        <f>[4]带兵数!H76</f>
        <v>6696.121686962174</v>
      </c>
      <c r="X77" s="13">
        <v>73</v>
      </c>
      <c r="Y77" s="36">
        <f>求节点(节奏总纲!P$4:P$113,R$5:R$114,$X77)*6</f>
        <v>34344.274949661311</v>
      </c>
      <c r="Z77" s="36">
        <f>求节点(节奏总纲!Q$4:Q$113,S$5:S$114,$X77)*6</f>
        <v>35478.643590580235</v>
      </c>
      <c r="AA77" s="36">
        <f>求节点(节奏总纲!R$4:R$113,T$5:T$114,$X77)*6</f>
        <v>36976.510098675433</v>
      </c>
      <c r="AB77" s="36">
        <f>求节点(节奏总纲!S$4:S$113,U$5:U$114,$X77)*6</f>
        <v>39159.525479219745</v>
      </c>
      <c r="AC77" s="36">
        <f>求节点(节奏总纲!T$4:T$113,V$5:V$114,$X77)*6</f>
        <v>42996.875804291463</v>
      </c>
      <c r="AG77" s="13">
        <v>73</v>
      </c>
      <c r="AH77" s="13">
        <v>1</v>
      </c>
      <c r="AI77" s="13">
        <f>[4]实力验证!$Z79</f>
        <v>1.2599219015050245</v>
      </c>
      <c r="AJ77" s="13">
        <f>[4]实力验证!$AE79</f>
        <v>1.7531287744115771</v>
      </c>
      <c r="AK77" s="13">
        <f>[4]实力验证!$AJ79</f>
        <v>2.8282285640354985</v>
      </c>
      <c r="AL77" s="13">
        <f>[4]实力验证!$AO79</f>
        <v>5.9355948650640595</v>
      </c>
      <c r="AM77" s="13">
        <f t="shared" si="1"/>
        <v>616.39425081497768</v>
      </c>
      <c r="AR77" s="15">
        <v>73</v>
      </c>
      <c r="AS77" s="15">
        <f>[4]攻城值!AC77</f>
        <v>263.65293168336422</v>
      </c>
      <c r="AT77" s="15">
        <f>[4]攻城值!AD77</f>
        <v>264.19658581997072</v>
      </c>
      <c r="AU77" s="15">
        <f>[4]攻城值!AE77</f>
        <v>265.2706309202066</v>
      </c>
      <c r="AV77" s="15">
        <f>[4]攻城值!AF77</f>
        <v>266.98800597952231</v>
      </c>
      <c r="AW77" s="15">
        <f>[4]攻城值!AG77</f>
        <v>259.90864290844678</v>
      </c>
      <c r="AY77" s="15">
        <v>73</v>
      </c>
      <c r="AZ77" s="15">
        <f>[4]攻城值!AJ77</f>
        <v>1407.0064668275099</v>
      </c>
      <c r="BA77" s="15">
        <f>[4]攻城值!AK77</f>
        <v>1430.368512965769</v>
      </c>
      <c r="BB77" s="15">
        <f>[4]攻城值!AL77</f>
        <v>1458.8026448138032</v>
      </c>
      <c r="BC77" s="15">
        <f>[4]攻城值!AM77</f>
        <v>1492.6328724639804</v>
      </c>
      <c r="BD77" s="15">
        <f>[4]攻城值!AN77</f>
        <v>1478.8803239785232</v>
      </c>
      <c r="BF77" s="15">
        <v>73</v>
      </c>
      <c r="BG77" s="15">
        <f>[4]攻城值!AQ77</f>
        <v>0.1578136943522831</v>
      </c>
      <c r="BH77" s="15">
        <f>[4]攻城值!AR77</f>
        <v>0.8421863056477169</v>
      </c>
      <c r="BL77" s="15"/>
      <c r="BM77" s="21"/>
      <c r="BN77" s="21"/>
      <c r="BO77" s="21"/>
      <c r="BP77" s="21"/>
      <c r="BQ77" s="21"/>
    </row>
    <row r="78" spans="2:69" x14ac:dyDescent="0.15">
      <c r="B78" s="13">
        <v>74</v>
      </c>
      <c r="C78" s="13">
        <f>[1]服务器生态!W95</f>
        <v>235.03893484500006</v>
      </c>
      <c r="D78" s="13">
        <f>[1]服务器生态!X95</f>
        <v>219.33817949708421</v>
      </c>
      <c r="E78" s="13">
        <f>[1]服务器生态!Y95</f>
        <v>18.256300244582402</v>
      </c>
      <c r="F78" s="13">
        <f>[1]服务器生态!Z95</f>
        <v>3.1519144800000012</v>
      </c>
      <c r="G78" s="13">
        <f>[1]服务器生态!AA95</f>
        <v>0.88133759999999994</v>
      </c>
      <c r="H78" s="13">
        <f>[1]服务器生态!AC95</f>
        <v>0.4930886745000001</v>
      </c>
      <c r="I78" s="13">
        <f>[1]服务器生态!AD95</f>
        <v>0.46015002691695989</v>
      </c>
      <c r="J78" s="13">
        <f>[1]服务器生态!AE95</f>
        <v>3.8299930583040001E-2</v>
      </c>
      <c r="K78" s="13">
        <f>[1]服务器生态!AF95</f>
        <v>6.6124080000000019E-3</v>
      </c>
      <c r="L78" s="13">
        <f>[1]服务器生态!AG95</f>
        <v>1.8489599999999998E-3</v>
      </c>
      <c r="M78" s="13">
        <f>[3]基础信息!M77</f>
        <v>98.664031620553359</v>
      </c>
      <c r="Q78" s="13">
        <v>74</v>
      </c>
      <c r="R78" s="13">
        <f>[4]带兵数!D77</f>
        <v>6520.5708681037622</v>
      </c>
      <c r="S78" s="13">
        <f>[4]带兵数!E77</f>
        <v>6574.4081480508385</v>
      </c>
      <c r="T78" s="13">
        <f>[4]带兵数!F77</f>
        <v>6631.2813526599875</v>
      </c>
      <c r="U78" s="13">
        <f>[4]带兵数!G77</f>
        <v>6694.5114997782593</v>
      </c>
      <c r="V78" s="13">
        <f>[4]带兵数!H77</f>
        <v>6765.431008359853</v>
      </c>
      <c r="X78" s="13">
        <v>74</v>
      </c>
      <c r="Y78" s="36">
        <f>求节点(节奏总纲!P$4:P$113,R$5:R$114,$X78)*6</f>
        <v>34419.396779049166</v>
      </c>
      <c r="Z78" s="36">
        <f>求节点(节奏总纲!Q$4:Q$113,S$5:S$114,$X78)*6</f>
        <v>35555.954137993926</v>
      </c>
      <c r="AA78" s="36">
        <f>求节点(节奏总纲!R$4:R$113,T$5:T$114,$X78)*6</f>
        <v>37055.358061348939</v>
      </c>
      <c r="AB78" s="36">
        <f>求节点(节奏总纲!S$4:S$113,U$5:U$114,$X78)*6</f>
        <v>39238.149599786077</v>
      </c>
      <c r="AC78" s="36">
        <f>求节点(节奏总纲!T$4:T$113,V$5:V$114,$X78)*6</f>
        <v>43074.707860916067</v>
      </c>
      <c r="AG78" s="13">
        <v>74</v>
      </c>
      <c r="AH78" s="13">
        <v>1</v>
      </c>
      <c r="AI78" s="13">
        <f>[4]实力验证!$Z80</f>
        <v>1.2590018398005502</v>
      </c>
      <c r="AJ78" s="13">
        <f>[4]实力验证!$AE80</f>
        <v>1.7505970165839686</v>
      </c>
      <c r="AK78" s="13">
        <f>[4]实力验证!$AJ80</f>
        <v>2.8216351111761897</v>
      </c>
      <c r="AL78" s="13">
        <f>[4]实力验证!$AO80</f>
        <v>5.8991081672232184</v>
      </c>
      <c r="AM78" s="13">
        <f t="shared" si="1"/>
        <v>617.66796448036007</v>
      </c>
      <c r="AR78" s="15">
        <v>74</v>
      </c>
      <c r="AS78" s="15">
        <f>[4]攻城值!AC78</f>
        <v>266.89627416860935</v>
      </c>
      <c r="AT78" s="15">
        <f>[4]攻城值!AD78</f>
        <v>267.43244428961066</v>
      </c>
      <c r="AU78" s="15">
        <f>[4]攻城值!AE78</f>
        <v>268.51370444022535</v>
      </c>
      <c r="AV78" s="15">
        <f>[4]攻城值!AF78</f>
        <v>270.23302265627973</v>
      </c>
      <c r="AW78" s="15">
        <f>[4]攻城值!AG78</f>
        <v>264.85314179614312</v>
      </c>
      <c r="AY78" s="15">
        <v>74</v>
      </c>
      <c r="AZ78" s="15">
        <f>[4]攻城值!AJ78</f>
        <v>1424.3740759071404</v>
      </c>
      <c r="BA78" s="15">
        <f>[4]攻城值!AK78</f>
        <v>1447.6356793741336</v>
      </c>
      <c r="BB78" s="15">
        <f>[4]攻城值!AL78</f>
        <v>1476.0263298127052</v>
      </c>
      <c r="BC78" s="15">
        <f>[4]攻城值!AM78</f>
        <v>1509.7907973964416</v>
      </c>
      <c r="BD78" s="15">
        <f>[4]攻城值!AN78</f>
        <v>1505.6831118620091</v>
      </c>
      <c r="BF78" s="15">
        <v>74</v>
      </c>
      <c r="BG78" s="15">
        <f>[4]攻城值!AQ78</f>
        <v>0.15780816719021618</v>
      </c>
      <c r="BH78" s="15">
        <f>[4]攻城值!AR78</f>
        <v>0.84219183280978382</v>
      </c>
      <c r="BL78" s="15"/>
      <c r="BM78" s="21"/>
      <c r="BN78" s="21"/>
      <c r="BO78" s="21"/>
      <c r="BP78" s="21"/>
      <c r="BQ78" s="21"/>
    </row>
    <row r="79" spans="2:69" x14ac:dyDescent="0.15">
      <c r="B79" s="13">
        <v>75</v>
      </c>
      <c r="C79" s="13">
        <f>[1]服务器生态!W96</f>
        <v>233.81743246875004</v>
      </c>
      <c r="D79" s="13">
        <f>[1]服务器生态!X96</f>
        <v>218.95022700180996</v>
      </c>
      <c r="E79" s="13">
        <f>[1]服务器生态!Y96</f>
        <v>18.201500029439998</v>
      </c>
      <c r="F79" s="13">
        <f>[1]服务器生态!Z96</f>
        <v>3.1484805000000007</v>
      </c>
      <c r="G79" s="13">
        <f>[1]服务器生态!AA96</f>
        <v>0.88235999999999981</v>
      </c>
      <c r="H79" s="13">
        <f>[1]服务器生态!AC96</f>
        <v>0.49224722625000006</v>
      </c>
      <c r="I79" s="13">
        <f>[1]服务器生态!AD96</f>
        <v>0.4609478463195999</v>
      </c>
      <c r="J79" s="13">
        <f>[1]服务器生态!AE96</f>
        <v>3.8318947430399999E-2</v>
      </c>
      <c r="K79" s="13">
        <f>[1]服务器生态!AF96</f>
        <v>6.6283800000000014E-3</v>
      </c>
      <c r="L79" s="13">
        <f>[1]服务器生态!AG96</f>
        <v>1.8575999999999996E-3</v>
      </c>
      <c r="M79" s="13">
        <f>[3]基础信息!M78</f>
        <v>98.861660079051376</v>
      </c>
      <c r="Q79" s="13">
        <v>75</v>
      </c>
      <c r="R79" s="13">
        <f>[4]带兵数!D78</f>
        <v>6589.3343869731825</v>
      </c>
      <c r="S79" s="13">
        <f>[4]带兵数!E78</f>
        <v>6640.3546986076808</v>
      </c>
      <c r="T79" s="13">
        <f>[4]带兵数!F78</f>
        <v>6699.9163240208773</v>
      </c>
      <c r="U79" s="13">
        <f>[4]带兵数!G78</f>
        <v>6762.0246163774536</v>
      </c>
      <c r="V79" s="13">
        <f>[4]带兵数!H78</f>
        <v>6832.414221187697</v>
      </c>
      <c r="X79" s="13">
        <v>75</v>
      </c>
      <c r="Y79" s="36">
        <f>求节点(节奏总纲!P$4:P$113,R$5:R$114,$X79)*6</f>
        <v>34494.518608437022</v>
      </c>
      <c r="Z79" s="36">
        <f>求节点(节奏总纲!Q$4:Q$113,S$5:S$114,$X79)*6</f>
        <v>35633.264685407616</v>
      </c>
      <c r="AA79" s="36">
        <f>求节点(节奏总纲!R$4:R$113,T$5:T$114,$X79)*6</f>
        <v>37133.593139587283</v>
      </c>
      <c r="AB79" s="36">
        <f>求节点(节奏总纲!S$4:S$113,U$5:U$114,$X79)*6</f>
        <v>39316.773720352408</v>
      </c>
      <c r="AC79" s="36">
        <f>求节点(节奏总纲!T$4:T$113,V$5:V$114,$X79)*6</f>
        <v>43152.539917540671</v>
      </c>
      <c r="AG79" s="13">
        <v>75</v>
      </c>
      <c r="AH79" s="13">
        <v>1</v>
      </c>
      <c r="AI79" s="13">
        <f>[4]实力验证!$Z81</f>
        <v>1.2581144669305619</v>
      </c>
      <c r="AJ79" s="13">
        <f>[4]实力验证!$AE81</f>
        <v>1.7484324227235288</v>
      </c>
      <c r="AK79" s="13">
        <f>[4]实力验证!$AJ81</f>
        <v>2.8152759168325487</v>
      </c>
      <c r="AL79" s="13">
        <f>[4]实力验证!$AO81</f>
        <v>5.8639178037704758</v>
      </c>
      <c r="AM79" s="13">
        <f t="shared" si="1"/>
        <v>618.98092519299598</v>
      </c>
      <c r="AR79" s="15">
        <v>75</v>
      </c>
      <c r="AS79" s="15">
        <f>[4]攻城值!AC79</f>
        <v>270.1284692146308</v>
      </c>
      <c r="AT79" s="15">
        <f>[4]攻城值!AD79</f>
        <v>270.6681912001294</v>
      </c>
      <c r="AU79" s="15">
        <f>[4]攻城值!AE79</f>
        <v>271.74645653689709</v>
      </c>
      <c r="AV79" s="15">
        <f>[4]攻城值!AF79</f>
        <v>273.46760105354838</v>
      </c>
      <c r="AW79" s="15">
        <f>[4]攻城值!AG79</f>
        <v>269.35917511652804</v>
      </c>
      <c r="AY79" s="15">
        <v>75</v>
      </c>
      <c r="AZ79" s="15">
        <f>[4]攻城值!AJ79</f>
        <v>1441.6822564634983</v>
      </c>
      <c r="BA79" s="15">
        <f>[4]攻城值!AK79</f>
        <v>1464.9198881387676</v>
      </c>
      <c r="BB79" s="15">
        <f>[4]攻城值!AL79</f>
        <v>1493.2056064450264</v>
      </c>
      <c r="BC79" s="15">
        <f>[4]攻城值!AM79</f>
        <v>1526.9267877202667</v>
      </c>
      <c r="BD79" s="15">
        <f>[4]攻城值!AN79</f>
        <v>1530.0288057360813</v>
      </c>
      <c r="BF79" s="15">
        <v>75</v>
      </c>
      <c r="BG79" s="15">
        <f>[4]攻城值!AQ79</f>
        <v>0.15780276707147056</v>
      </c>
      <c r="BH79" s="15">
        <f>[4]攻城值!AR79</f>
        <v>0.84219723292852944</v>
      </c>
      <c r="BL79" s="15"/>
      <c r="BM79" s="21"/>
      <c r="BN79" s="21"/>
      <c r="BO79" s="21"/>
      <c r="BP79" s="21"/>
      <c r="BQ79" s="21"/>
    </row>
    <row r="80" spans="2:69" x14ac:dyDescent="0.15">
      <c r="B80" s="13">
        <v>76</v>
      </c>
      <c r="C80" s="13">
        <f>[1]服务器生态!W97</f>
        <v>232.59873492000003</v>
      </c>
      <c r="D80" s="13">
        <f>[1]服务器生态!X97</f>
        <v>218.55961510852688</v>
      </c>
      <c r="E80" s="13">
        <f>[1]服务器生态!Y97</f>
        <v>18.146636424806402</v>
      </c>
      <c r="F80" s="13">
        <f>[1]服务器生态!Z97</f>
        <v>3.1449932800000009</v>
      </c>
      <c r="G80" s="13">
        <f>[1]服务器生态!AA97</f>
        <v>0.88335359999999985</v>
      </c>
      <c r="H80" s="13">
        <f>[1]服务器生态!AC97</f>
        <v>0.49140577800000007</v>
      </c>
      <c r="I80" s="13">
        <f>[1]服务器生态!AD97</f>
        <v>0.46174566572223991</v>
      </c>
      <c r="J80" s="13">
        <f>[1]服务器生态!AE97</f>
        <v>3.8337964277760005E-2</v>
      </c>
      <c r="K80" s="13">
        <f>[1]服务器生态!AF97</f>
        <v>6.6443520000000018E-3</v>
      </c>
      <c r="L80" s="13">
        <f>[1]服务器生态!AG97</f>
        <v>1.8662399999999997E-3</v>
      </c>
      <c r="M80" s="13">
        <f>[3]基础信息!M79</f>
        <v>99.059288537549406</v>
      </c>
      <c r="Q80" s="13">
        <v>76</v>
      </c>
      <c r="R80" s="13">
        <f>[4]带兵数!D79</f>
        <v>6654.5257628160962</v>
      </c>
      <c r="S80" s="13">
        <f>[4]带兵数!E79</f>
        <v>6709.0467569098701</v>
      </c>
      <c r="T80" s="13">
        <f>[4]带兵数!F79</f>
        <v>6765.5289501711122</v>
      </c>
      <c r="U80" s="13">
        <f>[4]带兵数!G79</f>
        <v>6829.9643027024376</v>
      </c>
      <c r="V80" s="13">
        <f>[4]带兵数!H79</f>
        <v>6902.948963772873</v>
      </c>
      <c r="X80" s="13">
        <v>76</v>
      </c>
      <c r="Y80" s="36">
        <f>求节点(节奏总纲!P$4:P$113,R$5:R$114,$X80)*6</f>
        <v>34569.640437824884</v>
      </c>
      <c r="Z80" s="36">
        <f>求节点(节奏总纲!Q$4:Q$113,S$5:S$114,$X80)*6</f>
        <v>35710.575232821306</v>
      </c>
      <c r="AA80" s="36">
        <f>求节点(节奏总纲!R$4:R$113,T$5:T$114,$X80)*6</f>
        <v>37211.828217825627</v>
      </c>
      <c r="AB80" s="36">
        <f>求节点(节奏总纲!S$4:S$113,U$5:U$114,$X80)*6</f>
        <v>39393.662057306472</v>
      </c>
      <c r="AC80" s="36">
        <f>求节点(节奏总纲!T$4:T$113,V$5:V$114,$X80)*6</f>
        <v>43230.371974165275</v>
      </c>
      <c r="AG80" s="13">
        <v>76</v>
      </c>
      <c r="AH80" s="13">
        <v>1</v>
      </c>
      <c r="AI80" s="13">
        <f>[4]实力验证!$Z82</f>
        <v>1.2572580712020112</v>
      </c>
      <c r="AJ80" s="13">
        <f>[4]实力验证!$AE82</f>
        <v>1.7463433922845513</v>
      </c>
      <c r="AK80" s="13">
        <f>[4]实力验证!$AJ82</f>
        <v>2.8116574693560694</v>
      </c>
      <c r="AL80" s="13">
        <f>[4]实力验证!$AO82</f>
        <v>5.8299558944465044</v>
      </c>
      <c r="AM80" s="13">
        <f t="shared" si="1"/>
        <v>620.34588044559871</v>
      </c>
      <c r="AR80" s="15">
        <v>76</v>
      </c>
      <c r="AS80" s="15">
        <f>[4]攻城值!AC80</f>
        <v>273.35328821178075</v>
      </c>
      <c r="AT80" s="15">
        <f>[4]攻城值!AD80</f>
        <v>273.88436593280886</v>
      </c>
      <c r="AU80" s="15">
        <f>[4]攻城值!AE80</f>
        <v>274.97335646895237</v>
      </c>
      <c r="AV80" s="15">
        <f>[4]攻城值!AF80</f>
        <v>276.69073653934942</v>
      </c>
      <c r="AW80" s="15">
        <f>[4]攻城值!AG80</f>
        <v>274.00010708824158</v>
      </c>
      <c r="AY80" s="15">
        <v>76</v>
      </c>
      <c r="AZ80" s="15">
        <f>[4]攻城值!AJ80</f>
        <v>1459.0228833319482</v>
      </c>
      <c r="BA80" s="15">
        <f>[4]攻城值!AK80</f>
        <v>1482.1479270856976</v>
      </c>
      <c r="BB80" s="15">
        <f>[4]攻城值!AL80</f>
        <v>1510.4151086752147</v>
      </c>
      <c r="BC80" s="15">
        <f>[4]攻城值!AM80</f>
        <v>1544.0342597672968</v>
      </c>
      <c r="BD80" s="15">
        <f>[4]攻城值!AN80</f>
        <v>1555.1585148830111</v>
      </c>
      <c r="BF80" s="15">
        <v>76</v>
      </c>
      <c r="BG80" s="15">
        <f>[4]攻城值!AQ80</f>
        <v>0.15779095366348422</v>
      </c>
      <c r="BH80" s="15">
        <f>[4]攻城值!AR80</f>
        <v>0.84220904633651572</v>
      </c>
      <c r="BL80" s="15"/>
      <c r="BM80" s="21"/>
      <c r="BN80" s="21"/>
      <c r="BO80" s="21"/>
      <c r="BP80" s="21"/>
      <c r="BQ80" s="21"/>
    </row>
    <row r="81" spans="2:69" x14ac:dyDescent="0.15">
      <c r="B81" s="13">
        <v>77</v>
      </c>
      <c r="C81" s="13">
        <f>[1]服务器生态!W98</f>
        <v>231.38284219875004</v>
      </c>
      <c r="D81" s="13">
        <f>[1]服务器生态!X98</f>
        <v>218.16634381723503</v>
      </c>
      <c r="E81" s="13">
        <f>[1]服务器生态!Y98</f>
        <v>18.0917094306816</v>
      </c>
      <c r="F81" s="13">
        <f>[1]服务器生态!Z98</f>
        <v>3.1414528200000014</v>
      </c>
      <c r="G81" s="13">
        <f>[1]服务器生态!AA98</f>
        <v>0.88431839999999995</v>
      </c>
      <c r="H81" s="13">
        <f>[1]服务器生态!AC98</f>
        <v>0.49056432975000008</v>
      </c>
      <c r="I81" s="13">
        <f>[1]服务器生态!AD98</f>
        <v>0.46254348512487992</v>
      </c>
      <c r="J81" s="13">
        <f>[1]服务器生态!AE98</f>
        <v>3.8356981125120003E-2</v>
      </c>
      <c r="K81" s="13">
        <f>[1]服务器生态!AF98</f>
        <v>6.6603240000000022E-3</v>
      </c>
      <c r="L81" s="13">
        <f>[1]服务器生态!AG98</f>
        <v>1.8748799999999998E-3</v>
      </c>
      <c r="M81" s="13">
        <f>[3]基础信息!M80</f>
        <v>99.256916996047437</v>
      </c>
      <c r="Q81" s="13">
        <v>77</v>
      </c>
      <c r="R81" s="13">
        <f>[4]带兵数!D80</f>
        <v>6722.8629024654092</v>
      </c>
      <c r="S81" s="13">
        <f>[4]带兵数!E80</f>
        <v>6774.6746949155558</v>
      </c>
      <c r="T81" s="13">
        <f>[4]带兵数!F80</f>
        <v>6834.7735983456605</v>
      </c>
      <c r="U81" s="13">
        <f>[4]带兵数!G80</f>
        <v>6897.6858376824393</v>
      </c>
      <c r="V81" s="13">
        <f>[4]带兵数!H80</f>
        <v>6967.1092241532115</v>
      </c>
      <c r="X81" s="13">
        <v>77</v>
      </c>
      <c r="Y81" s="36">
        <f>求节点(节奏总纲!P$4:P$113,R$5:R$114,$X81)*6</f>
        <v>34644.762267212733</v>
      </c>
      <c r="Z81" s="36">
        <f>求节点(节奏总纲!Q$4:Q$113,S$5:S$114,$X81)*6</f>
        <v>35787.885780234996</v>
      </c>
      <c r="AA81" s="36">
        <f>求节点(节奏总纲!R$4:R$113,T$5:T$114,$X81)*6</f>
        <v>37290.063296063978</v>
      </c>
      <c r="AB81" s="36">
        <f>求节点(节奏总纲!S$4:S$113,U$5:U$114,$X81)*6</f>
        <v>39468.084508656088</v>
      </c>
      <c r="AC81" s="36">
        <f>求节点(节奏总纲!T$4:T$113,V$5:V$114,$X81)*6</f>
        <v>43308.204030789871</v>
      </c>
      <c r="AG81" s="13">
        <v>77</v>
      </c>
      <c r="AH81" s="13">
        <v>1</v>
      </c>
      <c r="AI81" s="13">
        <f>[4]实力验证!$Z83</f>
        <v>1.2564310583780938</v>
      </c>
      <c r="AJ81" s="13">
        <f>[4]实力验证!$AE83</f>
        <v>1.7443260363998923</v>
      </c>
      <c r="AK81" s="13">
        <f>[4]实力验证!$AJ83</f>
        <v>2.8116799756742719</v>
      </c>
      <c r="AL81" s="13">
        <f>[4]实力验证!$AO83</f>
        <v>5.7971592169301731</v>
      </c>
      <c r="AM81" s="13">
        <f t="shared" si="1"/>
        <v>621.77447665776651</v>
      </c>
      <c r="AR81" s="15">
        <v>77</v>
      </c>
      <c r="AS81" s="15">
        <f>[4]攻城值!AC81</f>
        <v>276.56711824590462</v>
      </c>
      <c r="AT81" s="15">
        <f>[4]攻城值!AD81</f>
        <v>277.1056858397356</v>
      </c>
      <c r="AU81" s="15">
        <f>[4]攻城值!AE81</f>
        <v>278.18613639892072</v>
      </c>
      <c r="AV81" s="15">
        <f>[4]攻城值!AF81</f>
        <v>279.91070392983869</v>
      </c>
      <c r="AW81" s="15">
        <f>[4]攻城值!AG81</f>
        <v>278.59810006270339</v>
      </c>
      <c r="AY81" s="15">
        <v>77</v>
      </c>
      <c r="AZ81" s="15">
        <f>[4]攻城值!AJ81</f>
        <v>1476.3047443017902</v>
      </c>
      <c r="BA81" s="15">
        <f>[4]攻城值!AK81</f>
        <v>1499.4039731129194</v>
      </c>
      <c r="BB81" s="15">
        <f>[4]攻城值!AL81</f>
        <v>1527.5475744792323</v>
      </c>
      <c r="BC81" s="15">
        <f>[4]攻城值!AM81</f>
        <v>1561.1250645278519</v>
      </c>
      <c r="BD81" s="15">
        <f>[4]攻城值!AN81</f>
        <v>1580.0332030839461</v>
      </c>
      <c r="BF81" s="15">
        <v>77</v>
      </c>
      <c r="BG81" s="15">
        <f>[4]攻城值!AQ81</f>
        <v>0.15777942709624582</v>
      </c>
      <c r="BH81" s="15">
        <f>[4]攻城值!AR81</f>
        <v>0.84222057290375418</v>
      </c>
      <c r="BL81" s="15"/>
      <c r="BM81" s="21"/>
      <c r="BN81" s="21"/>
      <c r="BO81" s="21"/>
      <c r="BP81" s="21"/>
      <c r="BQ81" s="21"/>
    </row>
    <row r="82" spans="2:69" x14ac:dyDescent="0.15">
      <c r="B82" s="13">
        <v>78</v>
      </c>
      <c r="C82" s="13">
        <f>[1]服务器生态!W99</f>
        <v>230.16975430500003</v>
      </c>
      <c r="D82" s="13">
        <f>[1]服务器生态!X99</f>
        <v>217.77041312793438</v>
      </c>
      <c r="E82" s="13">
        <f>[1]服务器生态!Y99</f>
        <v>18.036719047065599</v>
      </c>
      <c r="F82" s="13">
        <f>[1]服务器生态!Z99</f>
        <v>3.1378591200000008</v>
      </c>
      <c r="G82" s="13">
        <f>[1]服务器生态!AA99</f>
        <v>0.88525439999999977</v>
      </c>
      <c r="H82" s="13">
        <f>[1]服务器生态!AC99</f>
        <v>0.48972288150000004</v>
      </c>
      <c r="I82" s="13">
        <f>[1]服务器生态!AD99</f>
        <v>0.46334130452751993</v>
      </c>
      <c r="J82" s="13">
        <f>[1]服务器生态!AE99</f>
        <v>3.8375997972480001E-2</v>
      </c>
      <c r="K82" s="13">
        <f>[1]服务器生态!AF99</f>
        <v>6.6762960000000017E-3</v>
      </c>
      <c r="L82" s="13">
        <f>[1]服务器生态!AG99</f>
        <v>1.8835199999999996E-3</v>
      </c>
      <c r="M82" s="13">
        <f>[3]基础信息!M81</f>
        <v>99.454545454545453</v>
      </c>
      <c r="Q82" s="13">
        <v>78</v>
      </c>
      <c r="R82" s="13">
        <f>[4]带兵数!D81</f>
        <v>6788.5499964596729</v>
      </c>
      <c r="S82" s="13">
        <f>[4]带兵数!E81</f>
        <v>6843.0502277742426</v>
      </c>
      <c r="T82" s="13">
        <f>[4]带兵数!F81</f>
        <v>6900.8869383463989</v>
      </c>
      <c r="U82" s="13">
        <f>[4]带兵数!G81</f>
        <v>6965.3317888009888</v>
      </c>
      <c r="V82" s="13">
        <f>[4]带兵数!H81</f>
        <v>7033.0400612131916</v>
      </c>
      <c r="X82" s="13">
        <v>78</v>
      </c>
      <c r="Y82" s="36">
        <f>求节点(节奏总纲!P$4:P$113,R$5:R$114,$X82)*6</f>
        <v>34719.181074829103</v>
      </c>
      <c r="Z82" s="36">
        <f>求节点(节奏总纲!Q$4:Q$113,S$5:S$114,$X82)*6</f>
        <v>35862.799612380288</v>
      </c>
      <c r="AA82" s="36">
        <f>求节点(节奏总纲!R$4:R$113,T$5:T$114,$X82)*6</f>
        <v>37368.298374302321</v>
      </c>
      <c r="AB82" s="36">
        <f>求节点(节奏总纲!S$4:S$113,U$5:U$114,$X82)*6</f>
        <v>39542.506960005689</v>
      </c>
      <c r="AC82" s="36">
        <f>求节点(节奏总纲!T$4:T$113,V$5:V$114,$X82)*6</f>
        <v>43385.233044369277</v>
      </c>
      <c r="AG82" s="13">
        <v>78</v>
      </c>
      <c r="AH82" s="13">
        <v>1</v>
      </c>
      <c r="AI82" s="13">
        <f>[4]实力验证!$Z84</f>
        <v>1.2551537940609547</v>
      </c>
      <c r="AJ82" s="13">
        <f>[4]实力验证!$AE84</f>
        <v>1.7422986186811449</v>
      </c>
      <c r="AK82" s="13">
        <f>[4]实力验证!$AJ84</f>
        <v>2.8115756756478172</v>
      </c>
      <c r="AL82" s="13">
        <f>[4]实力验证!$AO84</f>
        <v>5.7649994843016117</v>
      </c>
      <c r="AM82" s="13">
        <f t="shared" si="1"/>
        <v>623.07730450314057</v>
      </c>
      <c r="AR82" s="15">
        <v>78</v>
      </c>
      <c r="AS82" s="15">
        <f>[4]攻城值!AC82</f>
        <v>279.76755625929337</v>
      </c>
      <c r="AT82" s="15">
        <f>[4]攻城值!AD82</f>
        <v>280.26196780969724</v>
      </c>
      <c r="AU82" s="15">
        <f>[4]攻城值!AE82</f>
        <v>281.36232255486681</v>
      </c>
      <c r="AV82" s="15">
        <f>[4]攻城值!AF82</f>
        <v>283.03205527071663</v>
      </c>
      <c r="AW82" s="15">
        <f>[4]攻城值!AG82</f>
        <v>283.13547052342972</v>
      </c>
      <c r="AY82" s="15">
        <v>78</v>
      </c>
      <c r="AZ82" s="15">
        <f>[4]攻城值!AJ82</f>
        <v>1493.607474891536</v>
      </c>
      <c r="BA82" s="15">
        <f>[4]攻城值!AK82</f>
        <v>1516.6029631668375</v>
      </c>
      <c r="BB82" s="15">
        <f>[4]攻城值!AL82</f>
        <v>1544.7129995401483</v>
      </c>
      <c r="BC82" s="15">
        <f>[4]攻城值!AM82</f>
        <v>1578.1966309758191</v>
      </c>
      <c r="BD82" s="15">
        <f>[4]攻城值!AN82</f>
        <v>1605.16662464098</v>
      </c>
      <c r="BF82" s="15">
        <v>78</v>
      </c>
      <c r="BG82" s="15">
        <f>[4]攻城值!AQ82</f>
        <v>0.15775995000771981</v>
      </c>
      <c r="BH82" s="15">
        <f>[4]攻城值!AR82</f>
        <v>0.84224004999228019</v>
      </c>
      <c r="BL82" s="15"/>
      <c r="BM82" s="21"/>
      <c r="BN82" s="21"/>
      <c r="BO82" s="21"/>
      <c r="BP82" s="21"/>
      <c r="BQ82" s="21"/>
    </row>
    <row r="83" spans="2:69" x14ac:dyDescent="0.15">
      <c r="B83" s="13">
        <v>79</v>
      </c>
      <c r="C83" s="13">
        <f>[1]服务器生态!W100</f>
        <v>228.95947123875001</v>
      </c>
      <c r="D83" s="13">
        <f>[1]服务器生态!X100</f>
        <v>217.37182304062489</v>
      </c>
      <c r="E83" s="13">
        <f>[1]服务器生态!Y100</f>
        <v>17.981665273958399</v>
      </c>
      <c r="F83" s="13">
        <f>[1]服务器生态!Z100</f>
        <v>3.1342121800000009</v>
      </c>
      <c r="G83" s="13">
        <f>[1]服务器生态!AA100</f>
        <v>0.88616159999999988</v>
      </c>
      <c r="H83" s="13">
        <f>[1]服务器生态!AC100</f>
        <v>0.48888143325000005</v>
      </c>
      <c r="I83" s="13">
        <f>[1]服务器生态!AD100</f>
        <v>0.46413912393015994</v>
      </c>
      <c r="J83" s="13">
        <f>[1]服务器生态!AE100</f>
        <v>3.839501481984E-2</v>
      </c>
      <c r="K83" s="13">
        <f>[1]服务器生态!AF100</f>
        <v>6.6922680000000021E-3</v>
      </c>
      <c r="L83" s="13">
        <f>[1]服务器生态!AG100</f>
        <v>1.8921599999999997E-3</v>
      </c>
      <c r="M83" s="13">
        <f>[3]基础信息!M82</f>
        <v>99.652173913043484</v>
      </c>
      <c r="Q83" s="13">
        <v>79</v>
      </c>
      <c r="R83" s="13">
        <f>[4]带兵数!D82</f>
        <v>6856.4683073228825</v>
      </c>
      <c r="S83" s="13">
        <f>[4]带兵数!E82</f>
        <v>6909.3651798323854</v>
      </c>
      <c r="T83" s="13">
        <f>[4]带兵数!F82</f>
        <v>6970.3918944161269</v>
      </c>
      <c r="U83" s="13">
        <f>[4]带兵数!G82</f>
        <v>7029.6669566151886</v>
      </c>
      <c r="V83" s="13">
        <f>[4]带兵数!H82</f>
        <v>7098.4169788056379</v>
      </c>
      <c r="X83" s="13">
        <v>79</v>
      </c>
      <c r="Y83" s="36">
        <f>求节点(节奏总纲!P$4:P$113,R$5:R$114,$X83)*6</f>
        <v>34790.90268117626</v>
      </c>
      <c r="Z83" s="36">
        <f>求节点(节奏总纲!Q$4:Q$113,S$5:S$114,$X83)*6</f>
        <v>35933.269496962035</v>
      </c>
      <c r="AA83" s="36">
        <f>求节点(节奏总纲!R$4:R$113,T$5:T$114,$X83)*6</f>
        <v>37440.820230725745</v>
      </c>
      <c r="AB83" s="36">
        <f>求节点(节奏总纲!S$4:S$113,U$5:U$114,$X83)*6</f>
        <v>39616.929411355304</v>
      </c>
      <c r="AC83" s="36">
        <f>求节点(节奏总纲!T$4:T$113,V$5:V$114,$X83)*6</f>
        <v>43457.452671931256</v>
      </c>
      <c r="AG83" s="13">
        <v>79</v>
      </c>
      <c r="AH83" s="13">
        <v>1</v>
      </c>
      <c r="AI83" s="13">
        <f>[4]实力验证!$Z85</f>
        <v>1.2529379002809813</v>
      </c>
      <c r="AJ83" s="13">
        <f>[4]实力验证!$AE85</f>
        <v>1.7396804519170106</v>
      </c>
      <c r="AK83" s="13">
        <f>[4]实力验证!$AJ85</f>
        <v>2.8109994140837413</v>
      </c>
      <c r="AL83" s="13">
        <f>[4]实力验证!$AO85</f>
        <v>5.7316980057379672</v>
      </c>
      <c r="AM83" s="13">
        <f t="shared" si="1"/>
        <v>624.06614928692591</v>
      </c>
      <c r="AR83" s="15">
        <v>79</v>
      </c>
      <c r="AS83" s="15">
        <f>[4]攻城值!AC83</f>
        <v>282.83767664405775</v>
      </c>
      <c r="AT83" s="15">
        <f>[4]攻城值!AD83</f>
        <v>283.3358472199223</v>
      </c>
      <c r="AU83" s="15">
        <f>[4]攻城值!AE83</f>
        <v>284.42674094837395</v>
      </c>
      <c r="AV83" s="15">
        <f>[4]攻城值!AF83</f>
        <v>286.11368449924265</v>
      </c>
      <c r="AW83" s="15">
        <f>[4]攻城值!AG83</f>
        <v>287.79876583992393</v>
      </c>
      <c r="AY83" s="15">
        <v>79</v>
      </c>
      <c r="AZ83" s="15">
        <f>[4]攻城值!AJ83</f>
        <v>1510.8631845322498</v>
      </c>
      <c r="BA83" s="15">
        <f>[4]攻城值!AK83</f>
        <v>1533.8160066680095</v>
      </c>
      <c r="BB83" s="15">
        <f>[4]攻城值!AL83</f>
        <v>1561.8038294897669</v>
      </c>
      <c r="BC83" s="15">
        <f>[4]攻城值!AM83</f>
        <v>1595.3112691836066</v>
      </c>
      <c r="BD83" s="15">
        <f>[4]攻城值!AN83</f>
        <v>1631.1968627454471</v>
      </c>
      <c r="BF83" s="15">
        <v>79</v>
      </c>
      <c r="BG83" s="15">
        <f>[4]攻城值!AQ83</f>
        <v>0.15768386065142045</v>
      </c>
      <c r="BH83" s="15">
        <f>[4]攻城值!AR83</f>
        <v>0.84231613934857952</v>
      </c>
      <c r="BL83" s="15"/>
      <c r="BM83" s="21"/>
      <c r="BN83" s="21"/>
      <c r="BO83" s="21"/>
      <c r="BP83" s="21"/>
      <c r="BQ83" s="21"/>
    </row>
    <row r="84" spans="2:69" x14ac:dyDescent="0.15">
      <c r="B84" s="13">
        <v>80</v>
      </c>
      <c r="C84" s="13">
        <f>[1]服务器生态!W101</f>
        <v>227.75199300000003</v>
      </c>
      <c r="D84" s="13">
        <f>[1]服务器生态!X101</f>
        <v>216.97057355530666</v>
      </c>
      <c r="E84" s="13">
        <f>[1]服务器生态!Y101</f>
        <v>17.926548111360002</v>
      </c>
      <c r="F84" s="13">
        <f>[1]服务器生态!Z101</f>
        <v>3.1305120000000008</v>
      </c>
      <c r="G84" s="13">
        <f>[1]服务器生态!AA101</f>
        <v>0.88703999999999994</v>
      </c>
      <c r="H84" s="13">
        <f>[1]服务器生态!AC101</f>
        <v>0.48803998500000006</v>
      </c>
      <c r="I84" s="13">
        <f>[1]服务器生态!AD101</f>
        <v>0.46493694333279995</v>
      </c>
      <c r="J84" s="13">
        <f>[1]服务器生态!AE101</f>
        <v>3.8414031667200005E-2</v>
      </c>
      <c r="K84" s="13">
        <f>[1]服务器生态!AF101</f>
        <v>6.7082400000000016E-3</v>
      </c>
      <c r="L84" s="13">
        <f>[1]服务器生态!AG101</f>
        <v>1.9007999999999998E-3</v>
      </c>
      <c r="M84" s="13">
        <f>[3]基础信息!M83</f>
        <v>99.8498023715415</v>
      </c>
      <c r="Q84" s="13">
        <v>80</v>
      </c>
      <c r="R84" s="13">
        <f>[4]带兵数!D83</f>
        <v>6922.6465623783333</v>
      </c>
      <c r="S84" s="13">
        <f>[4]带兵数!E83</f>
        <v>6977.864099891106</v>
      </c>
      <c r="T84" s="13">
        <f>[4]带兵数!F83</f>
        <v>7033.5402391663247</v>
      </c>
      <c r="U84" s="13">
        <f>[4]带兵数!G83</f>
        <v>7095.9542756901392</v>
      </c>
      <c r="V84" s="13">
        <f>[4]带兵数!H83</f>
        <v>7163.2532092773636</v>
      </c>
      <c r="X84" s="13">
        <v>80</v>
      </c>
      <c r="Y84" s="36">
        <f>求节点(节奏总纲!P$4:P$113,R$5:R$114,$X84)*6</f>
        <v>34862.624287523409</v>
      </c>
      <c r="Z84" s="36">
        <f>求节点(节奏总纲!Q$4:Q$113,S$5:S$114,$X84)*6</f>
        <v>36003.739381543783</v>
      </c>
      <c r="AA84" s="36">
        <f>求节点(节奏总纲!R$4:R$113,T$5:T$114,$X84)*6</f>
        <v>37511.427178164682</v>
      </c>
      <c r="AB84" s="36">
        <f>求节点(节奏总纲!S$4:S$113,U$5:U$114,$X84)*6</f>
        <v>39691.351862704905</v>
      </c>
      <c r="AC84" s="36">
        <f>求节点(节奏总纲!T$4:T$113,V$5:V$114,$X84)*6</f>
        <v>43529.672299493242</v>
      </c>
      <c r="AG84" s="13">
        <v>80</v>
      </c>
      <c r="AH84" s="13">
        <v>1</v>
      </c>
      <c r="AI84" s="13">
        <f>[4]实力验证!$Z86</f>
        <v>1.2507952082174465</v>
      </c>
      <c r="AJ84" s="13">
        <f>[4]实力验证!$AE86</f>
        <v>1.7370288289672162</v>
      </c>
      <c r="AK84" s="13">
        <f>[4]实力验证!$AJ86</f>
        <v>2.8104421892334233</v>
      </c>
      <c r="AL84" s="13">
        <f>[4]实力验证!$AO86</f>
        <v>5.6994966364904176</v>
      </c>
      <c r="AM84" s="13">
        <f t="shared" si="1"/>
        <v>625.07303302403795</v>
      </c>
      <c r="AR84" s="15">
        <v>80</v>
      </c>
      <c r="AS84" s="15">
        <f>[4]攻城值!AC84</f>
        <v>285.90959398001417</v>
      </c>
      <c r="AT84" s="15">
        <f>[4]攻城值!AD84</f>
        <v>286.40065163638207</v>
      </c>
      <c r="AU84" s="15">
        <f>[4]攻城值!AE84</f>
        <v>287.50737112651422</v>
      </c>
      <c r="AV84" s="15">
        <f>[4]攻城值!AF84</f>
        <v>289.18504160070358</v>
      </c>
      <c r="AW84" s="15">
        <f>[4]攻城值!AG84</f>
        <v>291.40784769963545</v>
      </c>
      <c r="AY84" s="15">
        <v>80</v>
      </c>
      <c r="AZ84" s="15">
        <f>[4]攻城值!AJ84</f>
        <v>1528.1277376176345</v>
      </c>
      <c r="BA84" s="15">
        <f>[4]攻城值!AK84</f>
        <v>1550.9793892664059</v>
      </c>
      <c r="BB84" s="15">
        <f>[4]攻城值!AL84</f>
        <v>1578.98341692693</v>
      </c>
      <c r="BC84" s="15">
        <f>[4]攻城值!AM84</f>
        <v>1612.368706299935</v>
      </c>
      <c r="BD84" s="15">
        <f>[4]攻城值!AN84</f>
        <v>1651.2494988383471</v>
      </c>
      <c r="BF84" s="15">
        <v>80</v>
      </c>
      <c r="BG84" s="15">
        <f>[4]攻城值!AQ84</f>
        <v>0.15760954253803008</v>
      </c>
      <c r="BH84" s="15">
        <f>[4]攻城值!AR84</f>
        <v>0.84239045746196994</v>
      </c>
      <c r="BL84" s="15"/>
      <c r="BM84" s="21"/>
      <c r="BN84" s="21"/>
      <c r="BO84" s="21"/>
      <c r="BP84" s="21"/>
      <c r="BQ84" s="21"/>
    </row>
    <row r="85" spans="2:69" x14ac:dyDescent="0.15">
      <c r="B85" s="13">
        <v>81</v>
      </c>
      <c r="C85" s="13">
        <f>[1]服务器生态!W102</f>
        <v>226.54731958875001</v>
      </c>
      <c r="D85" s="13">
        <f>[1]服务器生态!X102</f>
        <v>216.56666467197957</v>
      </c>
      <c r="E85" s="13">
        <f>[1]服务器生态!Y102</f>
        <v>17.8713675592704</v>
      </c>
      <c r="F85" s="13">
        <f>[1]服务器生态!Z102</f>
        <v>3.1267585800000011</v>
      </c>
      <c r="G85" s="13">
        <f>[1]服务器生态!AA102</f>
        <v>0.88788959999999983</v>
      </c>
      <c r="H85" s="13">
        <f>[1]服务器生态!AC102</f>
        <v>0.48719853675000002</v>
      </c>
      <c r="I85" s="13">
        <f>[1]服务器生态!AD102</f>
        <v>0.46573476273543996</v>
      </c>
      <c r="J85" s="13">
        <f>[1]服务器生态!AE102</f>
        <v>3.8433048514560003E-2</v>
      </c>
      <c r="K85" s="13">
        <f>[1]服务器生态!AF102</f>
        <v>6.724212000000002E-3</v>
      </c>
      <c r="L85" s="13">
        <f>[1]服务器生态!AG102</f>
        <v>1.9094399999999997E-3</v>
      </c>
      <c r="M85" s="13">
        <f>[3]基础信息!M84</f>
        <v>100</v>
      </c>
      <c r="Q85" s="13">
        <v>81</v>
      </c>
      <c r="R85" s="13">
        <f>[4]带兵数!D84</f>
        <v>6990.1533759886324</v>
      </c>
      <c r="S85" s="13">
        <f>[4]带兵数!E84</f>
        <v>7042.1339851414859</v>
      </c>
      <c r="T85" s="13">
        <f>[4]带兵数!F84</f>
        <v>7099.4311889804285</v>
      </c>
      <c r="U85" s="13">
        <f>[4]带兵数!G84</f>
        <v>7160.1665826971657</v>
      </c>
      <c r="V85" s="13">
        <f>[4]带兵数!H84</f>
        <v>7229.1499408717918</v>
      </c>
      <c r="X85" s="13">
        <v>81</v>
      </c>
      <c r="Y85" s="36">
        <f>求节点(节奏总纲!P$4:P$113,R$5:R$114,$X85)*6</f>
        <v>34934.345893870566</v>
      </c>
      <c r="Z85" s="36">
        <f>求节点(节奏总纲!Q$4:Q$113,S$5:S$114,$X85)*6</f>
        <v>36074.20926612553</v>
      </c>
      <c r="AA85" s="36">
        <f>求节点(节奏总纲!R$4:R$113,T$5:T$114,$X85)*6</f>
        <v>37582.034125603612</v>
      </c>
      <c r="AB85" s="36">
        <f>求节点(节奏总纲!S$4:S$113,U$5:U$114,$X85)*6</f>
        <v>39765.505056265036</v>
      </c>
      <c r="AC85" s="36">
        <f>求节点(节奏总纲!T$4:T$113,V$5:V$114,$X85)*6</f>
        <v>43601.891927055229</v>
      </c>
      <c r="AG85" s="13">
        <v>81</v>
      </c>
      <c r="AH85" s="13">
        <v>1</v>
      </c>
      <c r="AI85" s="13">
        <f>[4]实力验证!$Z87</f>
        <v>1.248722149499178</v>
      </c>
      <c r="AJ85" s="13">
        <f>[4]实力验证!$AE87</f>
        <v>1.7344633786315471</v>
      </c>
      <c r="AK85" s="13">
        <f>[4]实力验证!$AJ87</f>
        <v>2.8098721665716924</v>
      </c>
      <c r="AL85" s="13">
        <f>[4]实力验证!$AO87</f>
        <v>5.6683417494233996</v>
      </c>
      <c r="AM85" s="13">
        <f t="shared" si="1"/>
        <v>625.80805230339877</v>
      </c>
      <c r="AR85" s="15">
        <v>81</v>
      </c>
      <c r="AS85" s="15">
        <f>[4]攻城值!AC85</f>
        <v>288.97513358419087</v>
      </c>
      <c r="AT85" s="15">
        <f>[4]攻城值!AD85</f>
        <v>289.47445654185793</v>
      </c>
      <c r="AU85" s="15">
        <f>[4]攻城值!AE85</f>
        <v>290.57646097020586</v>
      </c>
      <c r="AV85" s="15">
        <f>[4]攻城值!AF85</f>
        <v>292.26011204637041</v>
      </c>
      <c r="AW85" s="15">
        <f>[4]攻城值!AG85</f>
        <v>294.47688686579966</v>
      </c>
      <c r="AY85" s="15">
        <v>81</v>
      </c>
      <c r="AZ85" s="15">
        <f>[4]攻城值!AJ85</f>
        <v>1545.3574592374416</v>
      </c>
      <c r="BA85" s="15">
        <f>[4]攻城值!AK85</f>
        <v>1568.1909964922254</v>
      </c>
      <c r="BB85" s="15">
        <f>[4]攻城值!AL85</f>
        <v>1596.0993758141162</v>
      </c>
      <c r="BC85" s="15">
        <f>[4]攻城值!AM85</f>
        <v>1629.4469206472693</v>
      </c>
      <c r="BD85" s="15">
        <f>[4]攻城值!AN85</f>
        <v>1668.2417716207437</v>
      </c>
      <c r="BF85" s="15">
        <v>81</v>
      </c>
      <c r="BG85" s="15">
        <f>[4]攻城值!AQ85</f>
        <v>0.1575369345314197</v>
      </c>
      <c r="BH85" s="15">
        <f>[4]攻城值!AR85</f>
        <v>0.8424630654685803</v>
      </c>
      <c r="BL85" s="15"/>
      <c r="BM85" s="21"/>
      <c r="BN85" s="21"/>
      <c r="BO85" s="21"/>
      <c r="BP85" s="21"/>
      <c r="BQ85" s="21"/>
    </row>
    <row r="86" spans="2:69" x14ac:dyDescent="0.15">
      <c r="B86" s="13">
        <v>82</v>
      </c>
      <c r="C86" s="13">
        <f>[1]服务器生态!W103</f>
        <v>225.345451005</v>
      </c>
      <c r="D86" s="13">
        <f>[1]服务器生态!X103</f>
        <v>216.1600963906437</v>
      </c>
      <c r="E86" s="13">
        <f>[1]服务器生态!Y103</f>
        <v>17.816123617689598</v>
      </c>
      <c r="F86" s="13">
        <f>[1]服务器生态!Z103</f>
        <v>3.1229519200000007</v>
      </c>
      <c r="G86" s="13">
        <f>[1]服务器生态!AA103</f>
        <v>0.88871039999999979</v>
      </c>
      <c r="H86" s="13">
        <f>[1]服务器生态!AC103</f>
        <v>0.48635708850000003</v>
      </c>
      <c r="I86" s="13">
        <f>[1]服务器生态!AD103</f>
        <v>0.46653258213807997</v>
      </c>
      <c r="J86" s="13">
        <f>[1]服务器生态!AE103</f>
        <v>3.8452065361920001E-2</v>
      </c>
      <c r="K86" s="13">
        <f>[1]服务器生态!AF103</f>
        <v>6.7401840000000015E-3</v>
      </c>
      <c r="L86" s="13">
        <f>[1]服务器生态!AG103</f>
        <v>1.9180799999999997E-3</v>
      </c>
      <c r="M86" s="13">
        <f>[3]基础信息!M85</f>
        <v>100</v>
      </c>
      <c r="Q86" s="13">
        <v>82</v>
      </c>
      <c r="R86" s="13">
        <f>[4]带兵数!D85</f>
        <v>7056.8177050953855</v>
      </c>
      <c r="S86" s="13">
        <f>[4]带兵数!E85</f>
        <v>7108.9768933125815</v>
      </c>
      <c r="T86" s="13">
        <f>[4]带兵数!F85</f>
        <v>7164.874823510946</v>
      </c>
      <c r="U86" s="13">
        <f>[4]带兵数!G85</f>
        <v>7228.5765853689554</v>
      </c>
      <c r="V86" s="13">
        <f>[4]带兵数!H85</f>
        <v>7293.8352338376762</v>
      </c>
      <c r="X86" s="13">
        <v>82</v>
      </c>
      <c r="Y86" s="36">
        <f>求节点(节奏总纲!P$4:P$113,R$5:R$114,$X86)*6</f>
        <v>35006.067500217723</v>
      </c>
      <c r="Z86" s="36">
        <f>求节点(节奏总纲!Q$4:Q$113,S$5:S$114,$X86)*6</f>
        <v>36144.67915070727</v>
      </c>
      <c r="AA86" s="36">
        <f>求节点(节奏总纲!R$4:R$113,T$5:T$114,$X86)*6</f>
        <v>37652.641073042549</v>
      </c>
      <c r="AB86" s="36">
        <f>求节点(节奏总纲!S$4:S$113,U$5:U$114,$X86)*6</f>
        <v>39833.915585160503</v>
      </c>
      <c r="AC86" s="36">
        <f>求节点(节奏总纲!T$4:T$113,V$5:V$114,$X86)*6</f>
        <v>43674.111554617208</v>
      </c>
      <c r="AG86" s="13">
        <v>82</v>
      </c>
      <c r="AH86" s="13">
        <v>1</v>
      </c>
      <c r="AI86" s="13">
        <f>[4]实力验证!$Z88</f>
        <v>1.2467153839769316</v>
      </c>
      <c r="AJ86" s="13">
        <f>[4]实力验证!$AE88</f>
        <v>1.7319799674105867</v>
      </c>
      <c r="AK86" s="13">
        <f>[4]实力验证!$AJ88</f>
        <v>2.8086717447359608</v>
      </c>
      <c r="AL86" s="13">
        <f>[4]实力验证!$AO88</f>
        <v>5.6381831472262567</v>
      </c>
      <c r="AM86" s="13">
        <f t="shared" si="1"/>
        <v>625.61909988145601</v>
      </c>
      <c r="AR86" s="15">
        <v>82</v>
      </c>
      <c r="AS86" s="15">
        <f>[4]攻城值!AC86</f>
        <v>292.04013539951313</v>
      </c>
      <c r="AT86" s="15">
        <f>[4]攻城值!AD86</f>
        <v>292.53805634924981</v>
      </c>
      <c r="AU86" s="15">
        <f>[4]攻城值!AE86</f>
        <v>293.64379640088185</v>
      </c>
      <c r="AV86" s="15">
        <f>[4]攻城值!AF86</f>
        <v>295.31675445511092</v>
      </c>
      <c r="AW86" s="15">
        <f>[4]攻城值!AG86</f>
        <v>297.54678342467338</v>
      </c>
      <c r="AY86" s="15">
        <v>82</v>
      </c>
      <c r="AZ86" s="15">
        <f>[4]攻城值!AJ86</f>
        <v>1562.5835655103167</v>
      </c>
      <c r="BA86" s="15">
        <f>[4]攻城值!AK86</f>
        <v>1585.3468169452542</v>
      </c>
      <c r="BB86" s="15">
        <f>[4]攻城值!AL86</f>
        <v>1613.2054450168839</v>
      </c>
      <c r="BC86" s="15">
        <f>[4]攻城值!AM86</f>
        <v>1646.4224667307767</v>
      </c>
      <c r="BD86" s="15">
        <f>[4]攻城值!AN86</f>
        <v>1685.2393950634212</v>
      </c>
      <c r="BF86" s="15">
        <v>82</v>
      </c>
      <c r="BG86" s="15">
        <f>[4]攻城值!AQ86</f>
        <v>0.15746597827701969</v>
      </c>
      <c r="BH86" s="15">
        <f>[4]攻城值!AR86</f>
        <v>0.84253402172298031</v>
      </c>
      <c r="BL86" s="15"/>
      <c r="BM86" s="21"/>
      <c r="BN86" s="21"/>
      <c r="BO86" s="21"/>
      <c r="BP86" s="21"/>
      <c r="BQ86" s="21"/>
    </row>
    <row r="87" spans="2:69" x14ac:dyDescent="0.15">
      <c r="B87" s="13">
        <v>83</v>
      </c>
      <c r="C87" s="13">
        <f>[1]服务器生态!W104</f>
        <v>224.14638724875002</v>
      </c>
      <c r="D87" s="13">
        <f>[1]服务器生态!X104</f>
        <v>215.75086871129903</v>
      </c>
      <c r="E87" s="13">
        <f>[1]服务器生态!Y104</f>
        <v>17.760816286617601</v>
      </c>
      <c r="F87" s="13">
        <f>[1]服务器生态!Z104</f>
        <v>3.119092020000001</v>
      </c>
      <c r="G87" s="13">
        <f>[1]服务器生态!AA104</f>
        <v>0.88950239999999992</v>
      </c>
      <c r="H87" s="13">
        <f>[1]服务器生态!AC104</f>
        <v>0.48551564025000005</v>
      </c>
      <c r="I87" s="13">
        <f>[1]服务器生态!AD104</f>
        <v>0.46733040154071992</v>
      </c>
      <c r="J87" s="13">
        <f>[1]服务器生态!AE104</f>
        <v>3.847108220928E-2</v>
      </c>
      <c r="K87" s="13">
        <f>[1]服务器生态!AF104</f>
        <v>6.7561560000000019E-3</v>
      </c>
      <c r="L87" s="13">
        <f>[1]服务器生态!AG104</f>
        <v>1.9267199999999998E-3</v>
      </c>
      <c r="M87" s="13">
        <f>[3]基础信息!M86</f>
        <v>100</v>
      </c>
      <c r="Q87" s="13">
        <v>83</v>
      </c>
      <c r="R87" s="13">
        <f>[4]带兵数!D86</f>
        <v>7123.9201449359607</v>
      </c>
      <c r="S87" s="13">
        <f>[4]带兵数!E86</f>
        <v>7176.132632872982</v>
      </c>
      <c r="T87" s="13">
        <f>[4]带兵数!F86</f>
        <v>7233.6037098586512</v>
      </c>
      <c r="U87" s="13">
        <f>[4]带兵数!G86</f>
        <v>7293.5350717115061</v>
      </c>
      <c r="V87" s="13">
        <f>[4]带兵数!H86</f>
        <v>7361.582013904168</v>
      </c>
      <c r="X87" s="13">
        <v>83</v>
      </c>
      <c r="Y87" s="36">
        <f>求节点(节奏总纲!P$4:P$113,R$5:R$114,$X87)*6</f>
        <v>35077.78910656488</v>
      </c>
      <c r="Z87" s="36">
        <f>求节点(节奏总纲!Q$4:Q$113,S$5:S$114,$X87)*6</f>
        <v>36215.149035289018</v>
      </c>
      <c r="AA87" s="36">
        <f>求节点(节奏总纲!R$4:R$113,T$5:T$114,$X87)*6</f>
        <v>37723.248020481478</v>
      </c>
      <c r="AB87" s="36">
        <f>求节点(节奏总纲!S$4:S$113,U$5:U$114,$X87)*6</f>
        <v>39902.32611405597</v>
      </c>
      <c r="AC87" s="36">
        <f>求节点(节奏总纲!T$4:T$113,V$5:V$114,$X87)*6</f>
        <v>43746.331182179194</v>
      </c>
      <c r="AG87" s="13">
        <v>83</v>
      </c>
      <c r="AH87" s="13">
        <v>1</v>
      </c>
      <c r="AI87" s="13">
        <f>[4]实力验证!$Z89</f>
        <v>1.2447717817650747</v>
      </c>
      <c r="AJ87" s="13">
        <f>[4]实力验证!$AE89</f>
        <v>1.7295747220102147</v>
      </c>
      <c r="AK87" s="13">
        <f>[4]实力验证!$AJ89</f>
        <v>2.8075091063961932</v>
      </c>
      <c r="AL87" s="13">
        <f>[4]实力验证!$AO89</f>
        <v>5.6089737925273297</v>
      </c>
      <c r="AM87" s="13">
        <f t="shared" si="1"/>
        <v>625.45422934042654</v>
      </c>
      <c r="AR87" s="15">
        <v>83</v>
      </c>
      <c r="AS87" s="15">
        <f>[4]攻城值!AC87</f>
        <v>295.10112159780272</v>
      </c>
      <c r="AT87" s="15">
        <f>[4]攻城值!AD87</f>
        <v>295.59779354096634</v>
      </c>
      <c r="AU87" s="15">
        <f>[4]攻城值!AE87</f>
        <v>296.69751216091362</v>
      </c>
      <c r="AV87" s="15">
        <f>[4]攻城值!AF87</f>
        <v>298.38207222880078</v>
      </c>
      <c r="AW87" s="15">
        <f>[4]攻城值!AG87</f>
        <v>300.59991486712391</v>
      </c>
      <c r="AY87" s="15">
        <v>83</v>
      </c>
      <c r="AZ87" s="15">
        <f>[4]攻城值!AJ87</f>
        <v>1579.7874577277903</v>
      </c>
      <c r="BA87" s="15">
        <f>[4]攻城值!AK87</f>
        <v>1602.4811925940373</v>
      </c>
      <c r="BB87" s="15">
        <f>[4]攻城值!AL87</f>
        <v>1630.2364332350548</v>
      </c>
      <c r="BC87" s="15">
        <f>[4]攻城值!AM87</f>
        <v>1663.4464528268509</v>
      </c>
      <c r="BD87" s="15">
        <f>[4]攻城值!AN87</f>
        <v>1702.1425625998504</v>
      </c>
      <c r="BF87" s="15">
        <v>83</v>
      </c>
      <c r="BG87" s="15">
        <f>[4]攻城值!AQ87</f>
        <v>0.15739661804540517</v>
      </c>
      <c r="BH87" s="15">
        <f>[4]攻城值!AR87</f>
        <v>0.84260338195459472</v>
      </c>
      <c r="BL87" s="15"/>
      <c r="BM87" s="21"/>
      <c r="BN87" s="21"/>
      <c r="BO87" s="21"/>
      <c r="BP87" s="21"/>
      <c r="BQ87" s="21"/>
    </row>
    <row r="88" spans="2:69" x14ac:dyDescent="0.15">
      <c r="B88" s="13">
        <v>84</v>
      </c>
      <c r="C88" s="13">
        <f>[1]服务器生态!W105</f>
        <v>222.95012832</v>
      </c>
      <c r="D88" s="13">
        <f>[1]服务器生态!X105</f>
        <v>215.33898163394556</v>
      </c>
      <c r="E88" s="13">
        <f>[1]服务器生态!Y105</f>
        <v>17.705445566054401</v>
      </c>
      <c r="F88" s="13">
        <f>[1]服务器生态!Z105</f>
        <v>3.1151788800000011</v>
      </c>
      <c r="G88" s="13">
        <f>[1]服务器生态!AA105</f>
        <v>0.89026559999999988</v>
      </c>
      <c r="H88" s="13">
        <f>[1]服务器生态!AC105</f>
        <v>0.484674192</v>
      </c>
      <c r="I88" s="13">
        <f>[1]服务器生态!AD105</f>
        <v>0.46812822094335993</v>
      </c>
      <c r="J88" s="13">
        <f>[1]服务器生态!AE105</f>
        <v>3.8490099056640005E-2</v>
      </c>
      <c r="K88" s="13">
        <f>[1]服务器生态!AF105</f>
        <v>6.7721280000000023E-3</v>
      </c>
      <c r="L88" s="13">
        <f>[1]服务器生态!AG105</f>
        <v>1.9353599999999997E-3</v>
      </c>
      <c r="M88" s="13">
        <f>[3]基础信息!M87</f>
        <v>100</v>
      </c>
      <c r="Q88" s="13">
        <v>84</v>
      </c>
      <c r="R88" s="13">
        <f>[4]带兵数!D87</f>
        <v>7191.0650393413598</v>
      </c>
      <c r="S88" s="13">
        <f>[4]带兵数!E87</f>
        <v>7243.6179569673941</v>
      </c>
      <c r="T88" s="13">
        <f>[4]带兵数!F87</f>
        <v>7299.4068993376604</v>
      </c>
      <c r="U88" s="13">
        <f>[4]带兵数!G87</f>
        <v>7360.9233956913004</v>
      </c>
      <c r="V88" s="13">
        <f>[4]带兵数!H87</f>
        <v>7427.9255981153665</v>
      </c>
      <c r="X88" s="13">
        <v>84</v>
      </c>
      <c r="Y88" s="36">
        <f>求节点(节奏总纲!P$4:P$113,R$5:R$114,$X88)*6</f>
        <v>35146.275357795632</v>
      </c>
      <c r="Z88" s="36">
        <f>求节点(节奏总纲!Q$4:Q$113,S$5:S$114,$X88)*6</f>
        <v>36283.106363071209</v>
      </c>
      <c r="AA88" s="36">
        <f>求节点(节奏总纲!R$4:R$113,T$5:T$114,$X88)*6</f>
        <v>37793.362516277928</v>
      </c>
      <c r="AB88" s="36">
        <f>求节点(节奏总纲!S$4:S$113,U$5:U$114,$X88)*6</f>
        <v>39970.736642951444</v>
      </c>
      <c r="AC88" s="36">
        <f>求节点(节奏总纲!T$4:T$113,V$5:V$114,$X88)*6</f>
        <v>43815.43658664151</v>
      </c>
      <c r="AG88" s="13">
        <v>84</v>
      </c>
      <c r="AH88" s="13">
        <v>1</v>
      </c>
      <c r="AI88" s="13">
        <f>[4]实力验证!$Z90</f>
        <v>1.2428349279390425</v>
      </c>
      <c r="AJ88" s="13">
        <f>[4]实力验证!$AE90</f>
        <v>1.7266574109352431</v>
      </c>
      <c r="AK88" s="13">
        <f>[4]实力验证!$AJ90</f>
        <v>2.8062098453698558</v>
      </c>
      <c r="AL88" s="13">
        <f>[4]实力验证!$AO90</f>
        <v>5.5729146325435748</v>
      </c>
      <c r="AM88" s="13">
        <f t="shared" si="1"/>
        <v>625.22430391811486</v>
      </c>
      <c r="AR88" s="15">
        <v>84</v>
      </c>
      <c r="AS88" s="15">
        <f>[4]攻城值!AC88</f>
        <v>298.15916256464754</v>
      </c>
      <c r="AT88" s="15">
        <f>[4]攻城值!AD88</f>
        <v>298.28760587187827</v>
      </c>
      <c r="AU88" s="15">
        <f>[4]攻城值!AE88</f>
        <v>299.758206548808</v>
      </c>
      <c r="AV88" s="15">
        <f>[4]攻城值!AF88</f>
        <v>300.59288604021441</v>
      </c>
      <c r="AW88" s="15">
        <f>[4]攻城值!AG88</f>
        <v>302.5622512213227</v>
      </c>
      <c r="AY88" s="15">
        <v>84</v>
      </c>
      <c r="AZ88" s="15">
        <f>[4]攻城值!AJ88</f>
        <v>1596.9748590098777</v>
      </c>
      <c r="BA88" s="15">
        <f>[4]攻城值!AK88</f>
        <v>1619.5936905348669</v>
      </c>
      <c r="BB88" s="15">
        <f>[4]攻城值!AL88</f>
        <v>1647.3055109220727</v>
      </c>
      <c r="BC88" s="15">
        <f>[4]攻城值!AM88</f>
        <v>1680.4015656978033</v>
      </c>
      <c r="BD88" s="15">
        <f>[4]攻城值!AN88</f>
        <v>1718.9924015982738</v>
      </c>
      <c r="BF88" s="15">
        <v>84</v>
      </c>
      <c r="BG88" s="15">
        <f>[4]攻城值!AQ88</f>
        <v>0.15732880058631915</v>
      </c>
      <c r="BH88" s="15">
        <f>[4]攻城值!AR88</f>
        <v>0.84267119941368085</v>
      </c>
      <c r="BL88" s="15"/>
      <c r="BM88" s="21"/>
      <c r="BN88" s="21"/>
      <c r="BO88" s="21"/>
      <c r="BP88" s="21"/>
      <c r="BQ88" s="21"/>
    </row>
    <row r="89" spans="2:69" x14ac:dyDescent="0.15">
      <c r="B89" s="13">
        <v>85</v>
      </c>
      <c r="C89" s="13">
        <f>[1]服务器生态!W106</f>
        <v>221.75667421874999</v>
      </c>
      <c r="D89" s="13">
        <f>[1]服务器生态!X106</f>
        <v>214.92443515858329</v>
      </c>
      <c r="E89" s="13">
        <f>[1]服务器生态!Y106</f>
        <v>17.650011456000001</v>
      </c>
      <c r="F89" s="13">
        <f>[1]服务器生态!Z106</f>
        <v>3.1112125000000006</v>
      </c>
      <c r="G89" s="13">
        <f>[1]服务器生态!AA106</f>
        <v>0.8909999999999999</v>
      </c>
      <c r="H89" s="13">
        <f>[1]服务器生态!AC106</f>
        <v>0.48383274375000002</v>
      </c>
      <c r="I89" s="13">
        <f>[1]服务器生态!AD106</f>
        <v>0.46892604034599994</v>
      </c>
      <c r="J89" s="13">
        <f>[1]服务器生态!AE106</f>
        <v>3.8509115904000003E-2</v>
      </c>
      <c r="K89" s="13">
        <f>[1]服务器生态!AF106</f>
        <v>6.7881000000000018E-3</v>
      </c>
      <c r="L89" s="13">
        <f>[1]服务器生态!AG106</f>
        <v>1.9439999999999998E-3</v>
      </c>
      <c r="M89" s="13">
        <f>[3]基础信息!M88</f>
        <v>100</v>
      </c>
      <c r="Q89" s="13">
        <v>85</v>
      </c>
      <c r="R89" s="13">
        <f>[4]带兵数!D88</f>
        <v>7257.7700307679652</v>
      </c>
      <c r="S89" s="13">
        <f>[4]带兵数!E88</f>
        <v>7309.7592678461178</v>
      </c>
      <c r="T89" s="13">
        <f>[4]带兵数!F88</f>
        <v>7365.5472167192656</v>
      </c>
      <c r="U89" s="13">
        <f>[4]带兵数!G88</f>
        <v>7427.3763930639598</v>
      </c>
      <c r="V89" s="13">
        <f>[4]带兵数!H88</f>
        <v>7496.3491154445537</v>
      </c>
      <c r="X89" s="13">
        <v>85</v>
      </c>
      <c r="Y89" s="36">
        <f>求节点(节奏总纲!P$4:P$113,R$5:R$114,$X89)*6</f>
        <v>35212.130432839527</v>
      </c>
      <c r="Z89" s="36">
        <f>求节点(节奏总纲!Q$4:Q$113,S$5:S$114,$X89)*6</f>
        <v>36349.697121877864</v>
      </c>
      <c r="AA89" s="36">
        <f>求节点(节奏总纲!R$4:R$113,T$5:T$114,$X89)*6</f>
        <v>37859.299324444932</v>
      </c>
      <c r="AB89" s="36">
        <f>求节点(节奏总纲!S$4:S$113,U$5:U$114,$X89)*6</f>
        <v>40039.147171846911</v>
      </c>
      <c r="AC89" s="36">
        <f>求节点(节奏总纲!T$4:T$113,V$5:V$114,$X89)*6</f>
        <v>43883.606692508809</v>
      </c>
      <c r="AG89" s="13">
        <v>85</v>
      </c>
      <c r="AH89" s="13">
        <v>1</v>
      </c>
      <c r="AI89" s="13">
        <f>[4]实力验证!$Z91</f>
        <v>1.2409085794474384</v>
      </c>
      <c r="AJ89" s="13">
        <f>[4]实力验证!$AE91</f>
        <v>1.7197322344810853</v>
      </c>
      <c r="AK89" s="13">
        <f>[4]实力验证!$AJ91</f>
        <v>2.804812202584444</v>
      </c>
      <c r="AL89" s="13">
        <f>[4]实力验证!$AO91</f>
        <v>5.5354954893274018</v>
      </c>
      <c r="AM89" s="13">
        <f t="shared" si="1"/>
        <v>624.70951688689058</v>
      </c>
      <c r="AR89" s="15">
        <v>85</v>
      </c>
      <c r="AS89" s="15">
        <f>[4]攻城值!AC89</f>
        <v>298.44964764178224</v>
      </c>
      <c r="AT89" s="15">
        <f>[4]攻城值!AD89</f>
        <v>298.15209548430488</v>
      </c>
      <c r="AU89" s="15">
        <f>[4]攻城值!AE89</f>
        <v>299.7671998411243</v>
      </c>
      <c r="AV89" s="15">
        <f>[4]攻城值!AF89</f>
        <v>300.42915185409913</v>
      </c>
      <c r="AW89" s="15">
        <f>[4]攻城值!AG89</f>
        <v>302.28030478346938</v>
      </c>
      <c r="AY89" s="15">
        <v>85</v>
      </c>
      <c r="AZ89" s="15">
        <f>[4]攻城值!AJ89</f>
        <v>1614.1530759892705</v>
      </c>
      <c r="BA89" s="15">
        <f>[4]攻城值!AK89</f>
        <v>1636.7123741240298</v>
      </c>
      <c r="BB89" s="15">
        <f>[4]攻城值!AL89</f>
        <v>1664.3410054151989</v>
      </c>
      <c r="BC89" s="15">
        <f>[4]攻城值!AM89</f>
        <v>1697.3846480859434</v>
      </c>
      <c r="BD89" s="15">
        <f>[4]攻城值!AN89</f>
        <v>1735.3781899538571</v>
      </c>
      <c r="BF89" s="15">
        <v>85</v>
      </c>
      <c r="BG89" s="15">
        <f>[4]攻城值!AQ89</f>
        <v>0.15604372196813526</v>
      </c>
      <c r="BH89" s="15">
        <f>[4]攻城值!AR89</f>
        <v>0.84395627803186468</v>
      </c>
      <c r="BL89" s="15"/>
      <c r="BM89" s="21"/>
      <c r="BN89" s="21"/>
      <c r="BO89" s="21"/>
      <c r="BP89" s="21"/>
      <c r="BQ89" s="21"/>
    </row>
    <row r="90" spans="2:69" x14ac:dyDescent="0.15">
      <c r="B90" s="13">
        <v>86</v>
      </c>
      <c r="C90" s="13">
        <f>[1]服务器生态!W107</f>
        <v>220.56602494500001</v>
      </c>
      <c r="D90" s="13">
        <f>[1]服务器生态!X107</f>
        <v>214.50722928521225</v>
      </c>
      <c r="E90" s="13">
        <f>[1]服务器生态!Y107</f>
        <v>17.594513956454403</v>
      </c>
      <c r="F90" s="13">
        <f>[1]服务器生态!Z107</f>
        <v>3.1071928800000013</v>
      </c>
      <c r="G90" s="13">
        <f>[1]服务器生态!AA107</f>
        <v>0.89170559999999999</v>
      </c>
      <c r="H90" s="13">
        <f>[1]服务器生态!AC107</f>
        <v>0.48299129549999997</v>
      </c>
      <c r="I90" s="13">
        <f>[1]服务器生态!AD107</f>
        <v>0.46972385974863995</v>
      </c>
      <c r="J90" s="13">
        <f>[1]服务器生态!AE107</f>
        <v>3.8528132751360002E-2</v>
      </c>
      <c r="K90" s="13">
        <f>[1]服务器生态!AF107</f>
        <v>6.8040720000000022E-3</v>
      </c>
      <c r="L90" s="13">
        <f>[1]服务器生态!AG107</f>
        <v>1.9526399999999998E-3</v>
      </c>
      <c r="M90" s="13">
        <f>[3]基础信息!M89</f>
        <v>100</v>
      </c>
      <c r="Q90" s="13">
        <v>86</v>
      </c>
      <c r="R90" s="13">
        <f>[4]带兵数!D89</f>
        <v>7325.3896513009249</v>
      </c>
      <c r="S90" s="13">
        <f>[4]带兵数!E89</f>
        <v>7376.0748183577853</v>
      </c>
      <c r="T90" s="13">
        <f>[4]带兵数!F89</f>
        <v>7432.7116435634034</v>
      </c>
      <c r="U90" s="13">
        <f>[4]带兵数!G89</f>
        <v>7496.9826703325634</v>
      </c>
      <c r="V90" s="13">
        <f>[4]带兵数!H89</f>
        <v>7556.0909841064313</v>
      </c>
      <c r="X90" s="13">
        <v>86</v>
      </c>
      <c r="Y90" s="36">
        <f>求节点(节奏总纲!P$4:P$113,R$5:R$114,$X90)*6</f>
        <v>35277.985507883423</v>
      </c>
      <c r="Z90" s="36">
        <f>求节点(节奏总纲!Q$4:Q$113,S$5:S$114,$X90)*6</f>
        <v>36416.287880684518</v>
      </c>
      <c r="AA90" s="36">
        <f>求节点(节奏总纲!R$4:R$113,T$5:T$114,$X90)*6</f>
        <v>37925.236132611928</v>
      </c>
      <c r="AB90" s="36">
        <f>求节点(节奏总纲!S$4:S$113,U$5:U$114,$X90)*6</f>
        <v>40107.557700742378</v>
      </c>
      <c r="AC90" s="36">
        <f>求节点(节奏总纲!T$4:T$113,V$5:V$114,$X90)*6</f>
        <v>43951.776798376108</v>
      </c>
      <c r="AG90" s="13">
        <v>86</v>
      </c>
      <c r="AH90" s="13">
        <v>1</v>
      </c>
      <c r="AI90" s="13">
        <f>[4]实力验证!$Z92</f>
        <v>1.2390405303614964</v>
      </c>
      <c r="AJ90" s="13">
        <f>[4]实力验证!$AE92</f>
        <v>1.7130166429868352</v>
      </c>
      <c r="AK90" s="13">
        <f>[4]实力验证!$AJ92</f>
        <v>2.8034568583468142</v>
      </c>
      <c r="AL90" s="13">
        <f>[4]实力验证!$AO92</f>
        <v>5.4992088067326552</v>
      </c>
      <c r="AM90" s="13">
        <f t="shared" si="1"/>
        <v>624.22699280608492</v>
      </c>
      <c r="AR90" s="15">
        <v>86</v>
      </c>
      <c r="AS90" s="15">
        <f>[4]攻城值!AC90</f>
        <v>298.31588569771611</v>
      </c>
      <c r="AT90" s="15">
        <f>[4]攻城值!AD90</f>
        <v>298.01681431377153</v>
      </c>
      <c r="AU90" s="15">
        <f>[4]攻城值!AE90</f>
        <v>299.61766862820554</v>
      </c>
      <c r="AV90" s="15">
        <f>[4]攻城值!AF90</f>
        <v>300.21155442007296</v>
      </c>
      <c r="AW90" s="15">
        <f>[4]攻城值!AG90</f>
        <v>301.93263249255841</v>
      </c>
      <c r="AY90" s="15">
        <v>86</v>
      </c>
      <c r="AZ90" s="15">
        <f>[4]攻城值!AJ90</f>
        <v>1631.3015245014667</v>
      </c>
      <c r="BA90" s="15">
        <f>[4]攻城值!AK90</f>
        <v>1653.8160999998613</v>
      </c>
      <c r="BB90" s="15">
        <f>[4]攻城值!AL90</f>
        <v>1681.3602686738589</v>
      </c>
      <c r="BC90" s="15">
        <f>[4]攻城值!AM90</f>
        <v>1714.0406920461828</v>
      </c>
      <c r="BD90" s="15">
        <f>[4]攻城值!AN90</f>
        <v>1751.3491825944468</v>
      </c>
      <c r="BF90" s="15">
        <v>86</v>
      </c>
      <c r="BG90" s="15">
        <f>[4]攻城值!AQ90</f>
        <v>0.15459846294966978</v>
      </c>
      <c r="BH90" s="15">
        <f>[4]攻城值!AR90</f>
        <v>0.84540153705033028</v>
      </c>
      <c r="BL90" s="15"/>
      <c r="BM90" s="21"/>
      <c r="BN90" s="21"/>
      <c r="BO90" s="21"/>
      <c r="BP90" s="21"/>
      <c r="BQ90" s="21"/>
    </row>
    <row r="91" spans="2:69" x14ac:dyDescent="0.15">
      <c r="B91" s="13">
        <v>87</v>
      </c>
      <c r="C91" s="13">
        <f>[1]服务器生态!W108</f>
        <v>219.37818049875</v>
      </c>
      <c r="D91" s="13">
        <f>[1]服务器生态!X108</f>
        <v>214.08736401383237</v>
      </c>
      <c r="E91" s="13">
        <f>[1]服务器生态!Y108</f>
        <v>17.538953067417602</v>
      </c>
      <c r="F91" s="13">
        <f>[1]服务器生态!Z108</f>
        <v>3.1031200200000009</v>
      </c>
      <c r="G91" s="13">
        <f>[1]服务器生态!AA108</f>
        <v>0.89238239999999991</v>
      </c>
      <c r="H91" s="13">
        <f>[1]服务器生态!AC108</f>
        <v>0.48214984724999999</v>
      </c>
      <c r="I91" s="13">
        <f>[1]服务器生态!AD108</f>
        <v>0.47052167915127996</v>
      </c>
      <c r="J91" s="13">
        <f>[1]服务器生态!AE108</f>
        <v>3.854714959872E-2</v>
      </c>
      <c r="K91" s="13">
        <f>[1]服务器生态!AF108</f>
        <v>6.8200440000000017E-3</v>
      </c>
      <c r="L91" s="13">
        <f>[1]服务器生态!AG108</f>
        <v>1.9612799999999997E-3</v>
      </c>
      <c r="M91" s="13">
        <f>[3]基础信息!M90</f>
        <v>100</v>
      </c>
      <c r="Q91" s="13">
        <v>87</v>
      </c>
      <c r="R91" s="13">
        <f>[4]带兵数!D90</f>
        <v>7391.703930648232</v>
      </c>
      <c r="S91" s="13">
        <f>[4]带兵数!E90</f>
        <v>7444.2913866891213</v>
      </c>
      <c r="T91" s="13">
        <f>[4]带兵数!F90</f>
        <v>7500.9766300257579</v>
      </c>
      <c r="U91" s="13">
        <f>[4]带兵数!G90</f>
        <v>7559.6256903639569</v>
      </c>
      <c r="V91" s="13">
        <f>[4]带兵数!H90</f>
        <v>7618.2526243554612</v>
      </c>
      <c r="X91" s="13">
        <v>87</v>
      </c>
      <c r="Y91" s="36">
        <f>求节点(节奏总纲!P$4:P$113,R$5:R$114,$X91)*6</f>
        <v>35343.840582927318</v>
      </c>
      <c r="Z91" s="36">
        <f>求节点(节奏总纲!Q$4:Q$113,S$5:S$114,$X91)*6</f>
        <v>36482.878639491173</v>
      </c>
      <c r="AA91" s="36">
        <f>求节点(节奏总纲!R$4:R$113,T$5:T$114,$X91)*6</f>
        <v>37991.172940778939</v>
      </c>
      <c r="AB91" s="36">
        <f>求节点(节奏总纲!S$4:S$113,U$5:U$114,$X91)*6</f>
        <v>40175.375135167342</v>
      </c>
      <c r="AC91" s="36">
        <f>求节点(节奏总纲!T$4:T$113,V$5:V$114,$X91)*6</f>
        <v>44019.946904243407</v>
      </c>
      <c r="AG91" s="13">
        <v>87</v>
      </c>
      <c r="AH91" s="13">
        <v>1</v>
      </c>
      <c r="AI91" s="13">
        <f>[4]实力验证!$Z93</f>
        <v>1.2372281735547739</v>
      </c>
      <c r="AJ91" s="13">
        <f>[4]实力验证!$AE93</f>
        <v>1.7065012638956953</v>
      </c>
      <c r="AK91" s="13">
        <f>[4]实力验证!$AJ93</f>
        <v>2.8020714354100833</v>
      </c>
      <c r="AL91" s="13">
        <f>[4]实力验证!$AO93</f>
        <v>5.4640039415667072</v>
      </c>
      <c r="AM91" s="13">
        <f t="shared" si="1"/>
        <v>623.77432745849558</v>
      </c>
      <c r="AR91" s="15">
        <v>87</v>
      </c>
      <c r="AS91" s="15">
        <f>[4]攻城值!AC91</f>
        <v>298.18579041400363</v>
      </c>
      <c r="AT91" s="15">
        <f>[4]攻城值!AD91</f>
        <v>297.87489027973595</v>
      </c>
      <c r="AU91" s="15">
        <f>[4]攻城值!AE91</f>
        <v>299.44048306849299</v>
      </c>
      <c r="AV91" s="15">
        <f>[4]攻城值!AF91</f>
        <v>299.93839837237522</v>
      </c>
      <c r="AW91" s="15">
        <f>[4]攻城值!AG91</f>
        <v>301.76805210719448</v>
      </c>
      <c r="AY91" s="15">
        <v>87</v>
      </c>
      <c r="AZ91" s="15">
        <f>[4]攻城值!AJ91</f>
        <v>1648.4542161669792</v>
      </c>
      <c r="BA91" s="15">
        <f>[4]攻城值!AK91</f>
        <v>1670.8663618552951</v>
      </c>
      <c r="BB91" s="15">
        <f>[4]攻城值!AL91</f>
        <v>1698.2048805382888</v>
      </c>
      <c r="BC91" s="15">
        <f>[4]攻城值!AM91</f>
        <v>1730.3502900909764</v>
      </c>
      <c r="BD91" s="15">
        <f>[4]攻城值!AN91</f>
        <v>1768.351710750158</v>
      </c>
      <c r="BF91" s="15">
        <v>87</v>
      </c>
      <c r="BG91" s="15">
        <f>[4]攻城值!AQ91</f>
        <v>0.15317972989660669</v>
      </c>
      <c r="BH91" s="15">
        <f>[4]攻城值!AR91</f>
        <v>0.84682027010339334</v>
      </c>
      <c r="BL91" s="15"/>
      <c r="BM91" s="21"/>
      <c r="BN91" s="21"/>
      <c r="BO91" s="21"/>
      <c r="BP91" s="21"/>
      <c r="BQ91" s="21"/>
    </row>
    <row r="92" spans="2:69" x14ac:dyDescent="0.15">
      <c r="B92" s="13">
        <v>88</v>
      </c>
      <c r="C92" s="13">
        <f>[1]服务器生态!W109</f>
        <v>218.19314087999999</v>
      </c>
      <c r="D92" s="13">
        <f>[1]服务器生态!X109</f>
        <v>213.66483934444372</v>
      </c>
      <c r="E92" s="13">
        <f>[1]服务器生态!Y109</f>
        <v>17.483328788889601</v>
      </c>
      <c r="F92" s="13">
        <f>[1]服务器生态!Z109</f>
        <v>3.0989939200000007</v>
      </c>
      <c r="G92" s="13">
        <f>[1]服务器生态!AA109</f>
        <v>0.89303039999999978</v>
      </c>
      <c r="H92" s="13">
        <f>[1]服务器生态!AC109</f>
        <v>0.481308399</v>
      </c>
      <c r="I92" s="13">
        <f>[1]服务器生态!AD109</f>
        <v>0.47131949855391997</v>
      </c>
      <c r="J92" s="13">
        <f>[1]服务器生态!AE109</f>
        <v>3.8566166446080005E-2</v>
      </c>
      <c r="K92" s="13">
        <f>[1]服务器生态!AF109</f>
        <v>6.836016000000002E-3</v>
      </c>
      <c r="L92" s="13">
        <f>[1]服务器生态!AG109</f>
        <v>1.9699199999999996E-3</v>
      </c>
      <c r="M92" s="13">
        <f>[3]基础信息!M91</f>
        <v>100</v>
      </c>
      <c r="Q92" s="13">
        <v>88</v>
      </c>
      <c r="R92" s="13">
        <f>[4]带兵数!D91</f>
        <v>7459.7921847068637</v>
      </c>
      <c r="S92" s="13">
        <f>[4]带兵数!E91</f>
        <v>7511.829617379196</v>
      </c>
      <c r="T92" s="13">
        <f>[4]带兵数!F91</f>
        <v>7567.3016331799881</v>
      </c>
      <c r="U92" s="13">
        <f>[4]带兵数!G91</f>
        <v>7621.234347485708</v>
      </c>
      <c r="V92" s="13">
        <f>[4]带兵数!H91</f>
        <v>7679.6637451558699</v>
      </c>
      <c r="X92" s="13">
        <v>88</v>
      </c>
      <c r="Y92" s="36">
        <f>求节点(节奏总纲!P$4:P$113,R$5:R$114,$X92)*6</f>
        <v>35409.695657971213</v>
      </c>
      <c r="Z92" s="36">
        <f>求节点(节奏总纲!Q$4:Q$113,S$5:S$114,$X92)*6</f>
        <v>36549.469398297835</v>
      </c>
      <c r="AA92" s="36">
        <f>求节点(节奏总纲!R$4:R$113,T$5:T$114,$X92)*6</f>
        <v>38057.109748945935</v>
      </c>
      <c r="AB92" s="36">
        <f>求节点(节奏总纲!S$4:S$113,U$5:U$114,$X92)*6</f>
        <v>40239.226404217057</v>
      </c>
      <c r="AC92" s="36">
        <f>求节点(节奏总纲!T$4:T$113,V$5:V$114,$X92)*6</f>
        <v>44088.117010110705</v>
      </c>
      <c r="AG92" s="13">
        <v>88</v>
      </c>
      <c r="AH92" s="13">
        <v>1</v>
      </c>
      <c r="AI92" s="13">
        <f>[4]实力验证!$Z94</f>
        <v>1.2354690550704892</v>
      </c>
      <c r="AJ92" s="13">
        <f>[4]实力验证!$AE94</f>
        <v>1.7001772752921076</v>
      </c>
      <c r="AK92" s="13">
        <f>[4]实力验证!$AJ94</f>
        <v>2.8002622779534998</v>
      </c>
      <c r="AL92" s="13">
        <f>[4]实力验证!$AO94</f>
        <v>5.4298332259435664</v>
      </c>
      <c r="AM92" s="13">
        <f t="shared" si="1"/>
        <v>623.34479833446449</v>
      </c>
      <c r="AR92" s="15">
        <v>88</v>
      </c>
      <c r="AS92" s="15">
        <f>[4]攻城值!AC92</f>
        <v>311.5714013144505</v>
      </c>
      <c r="AT92" s="15">
        <f>[4]攻城值!AD92</f>
        <v>311.36317690472561</v>
      </c>
      <c r="AU92" s="15">
        <f>[4]攻城值!AE92</f>
        <v>313.19188063023563</v>
      </c>
      <c r="AV92" s="15">
        <f>[4]攻城值!AF92</f>
        <v>314.06551846528572</v>
      </c>
      <c r="AW92" s="15">
        <f>[4]攻城值!AG92</f>
        <v>316.9542801076492</v>
      </c>
      <c r="AY92" s="15">
        <v>88</v>
      </c>
      <c r="AZ92" s="15">
        <f>[4]攻城值!AJ92</f>
        <v>1741.1196298811044</v>
      </c>
      <c r="BA92" s="15">
        <f>[4]攻城值!AK92</f>
        <v>1765.1716449901007</v>
      </c>
      <c r="BB92" s="15">
        <f>[4]攻城值!AL92</f>
        <v>1794.8507834454224</v>
      </c>
      <c r="BC92" s="15">
        <f>[4]攻城值!AM92</f>
        <v>1830.5607188702675</v>
      </c>
      <c r="BD92" s="15">
        <f>[4]攻城值!AN92</f>
        <v>1871.1000000000001</v>
      </c>
      <c r="BF92" s="15">
        <v>88</v>
      </c>
      <c r="BG92" s="15">
        <f>[4]攻城值!AQ92</f>
        <v>0.15178679917209997</v>
      </c>
      <c r="BH92" s="15">
        <f>[4]攻城值!AR92</f>
        <v>0.84821320082790008</v>
      </c>
      <c r="BL92" s="15"/>
      <c r="BM92" s="21"/>
      <c r="BN92" s="21"/>
      <c r="BO92" s="21"/>
      <c r="BP92" s="21"/>
      <c r="BQ92" s="21"/>
    </row>
    <row r="93" spans="2:69" x14ac:dyDescent="0.15">
      <c r="B93" s="13">
        <v>89</v>
      </c>
      <c r="C93" s="13">
        <f>[1]服务器生态!W110</f>
        <v>217.01090608874998</v>
      </c>
      <c r="D93" s="13">
        <f>[1]服务器生态!X110</f>
        <v>213.23965527704627</v>
      </c>
      <c r="E93" s="13">
        <f>[1]服务器生态!Y110</f>
        <v>17.427641120870401</v>
      </c>
      <c r="F93" s="13">
        <f>[1]服务器生态!Z110</f>
        <v>3.0948145800000009</v>
      </c>
      <c r="G93" s="13">
        <f>[1]服务器生态!AA110</f>
        <v>0.89364959999999993</v>
      </c>
      <c r="H93" s="13">
        <f>[1]服务器生态!AC110</f>
        <v>0.48046695074999995</v>
      </c>
      <c r="I93" s="13">
        <f>[1]服务器生态!AD110</f>
        <v>0.47211731795655998</v>
      </c>
      <c r="J93" s="13">
        <f>[1]服务器生态!AE110</f>
        <v>3.8585183293440004E-2</v>
      </c>
      <c r="K93" s="13">
        <f>[1]服务器生态!AF110</f>
        <v>6.8519880000000016E-3</v>
      </c>
      <c r="L93" s="13">
        <f>[1]服务器生态!AG110</f>
        <v>1.9785599999999999E-3</v>
      </c>
      <c r="M93" s="13">
        <f>[3]基础信息!M92</f>
        <v>100</v>
      </c>
      <c r="Q93" s="13">
        <v>89</v>
      </c>
      <c r="R93" s="13">
        <f>[4]带兵数!D92</f>
        <v>7525.7223076748915</v>
      </c>
      <c r="S93" s="13">
        <f>[4]带兵数!E92</f>
        <v>7578.897495775007</v>
      </c>
      <c r="T93" s="13">
        <f>[4]带兵数!F92</f>
        <v>7627.9936789633921</v>
      </c>
      <c r="U93" s="13">
        <f>[4]带兵数!G92</f>
        <v>7683.4351188384899</v>
      </c>
      <c r="V93" s="13">
        <f>[4]带兵数!H92</f>
        <v>7739.4334927433802</v>
      </c>
      <c r="X93" s="13">
        <v>89</v>
      </c>
      <c r="Y93" s="36">
        <f>求节点(节奏总纲!P$4:P$113,R$5:R$114,$X93)*6</f>
        <v>35475.550733015101</v>
      </c>
      <c r="Z93" s="36">
        <f>求节点(节奏总纲!Q$4:Q$113,S$5:S$114,$X93)*6</f>
        <v>36616.060157104483</v>
      </c>
      <c r="AA93" s="36">
        <f>求节点(节奏总纲!R$4:R$113,T$5:T$114,$X93)*6</f>
        <v>38123.046557112939</v>
      </c>
      <c r="AB93" s="36">
        <f>求节点(节奏总纲!S$4:S$113,U$5:U$114,$X93)*6</f>
        <v>40303.077673266765</v>
      </c>
      <c r="AC93" s="36">
        <f>求节点(节奏总纲!T$4:T$113,V$5:V$114,$X93)*6</f>
        <v>44156.287115978004</v>
      </c>
      <c r="AG93" s="13">
        <v>89</v>
      </c>
      <c r="AH93" s="13">
        <v>1</v>
      </c>
      <c r="AI93" s="13">
        <f>[4]实力验证!$Z95</f>
        <v>1.2337608630358721</v>
      </c>
      <c r="AJ93" s="13">
        <f>[4]实力验证!$AE95</f>
        <v>1.6940363660491187</v>
      </c>
      <c r="AK93" s="13">
        <f>[4]实力验证!$AJ95</f>
        <v>2.798505495573965</v>
      </c>
      <c r="AL93" s="13">
        <f>[4]实力验证!$AO95</f>
        <v>5.3966517519461874</v>
      </c>
      <c r="AM93" s="13">
        <f t="shared" si="1"/>
        <v>622.94362931319995</v>
      </c>
      <c r="AR93" s="15">
        <v>89</v>
      </c>
      <c r="AS93" s="15">
        <f>[4]攻城值!AC93</f>
        <v>311.39223581359659</v>
      </c>
      <c r="AT93" s="15">
        <f>[4]攻城值!AD93</f>
        <v>311.10017236091875</v>
      </c>
      <c r="AU93" s="15">
        <f>[4]攻城值!AE93</f>
        <v>312.85003661620101</v>
      </c>
      <c r="AV93" s="15">
        <f>[4]攻城值!AF93</f>
        <v>314.06551846528572</v>
      </c>
      <c r="AW93" s="15">
        <f>[4]攻城值!AG93</f>
        <v>316.9542801076492</v>
      </c>
      <c r="AY93" s="15">
        <v>89</v>
      </c>
      <c r="AZ93" s="15">
        <f>[4]攻城值!AJ93</f>
        <v>1758.7737089499662</v>
      </c>
      <c r="BA93" s="15">
        <f>[4]攻城值!AK93</f>
        <v>1782.3104616976327</v>
      </c>
      <c r="BB93" s="15">
        <f>[4]攻城值!AL93</f>
        <v>1811.5295167890677</v>
      </c>
      <c r="BC93" s="15">
        <f>[4]攻城值!AM93</f>
        <v>1849.271524781768</v>
      </c>
      <c r="BD93" s="15">
        <f>[4]攻城值!AN93</f>
        <v>1871.1000000000001</v>
      </c>
      <c r="BF93" s="15">
        <v>89</v>
      </c>
      <c r="BG93" s="15">
        <f>[4]攻城值!AQ93</f>
        <v>0.15041897322350223</v>
      </c>
      <c r="BH93" s="15">
        <f>[4]攻城值!AR93</f>
        <v>0.84958102677649772</v>
      </c>
      <c r="BL93" s="15"/>
      <c r="BM93" s="21"/>
      <c r="BN93" s="21"/>
      <c r="BO93" s="21"/>
      <c r="BP93" s="21"/>
      <c r="BQ93" s="21"/>
    </row>
    <row r="94" spans="2:69" x14ac:dyDescent="0.15">
      <c r="B94" s="13">
        <v>90</v>
      </c>
      <c r="C94" s="13">
        <f>[1]服务器生态!W111</f>
        <v>215.83147612499999</v>
      </c>
      <c r="D94" s="13">
        <f>[1]服务器生态!X111</f>
        <v>212.81181181163998</v>
      </c>
      <c r="E94" s="13">
        <f>[1]服务器生态!Y111</f>
        <v>17.371890063360002</v>
      </c>
      <c r="F94" s="13">
        <f>[1]服务器生态!Z111</f>
        <v>3.0905820000000008</v>
      </c>
      <c r="G94" s="13">
        <f>[1]服务器生态!AA111</f>
        <v>0.89423999999999992</v>
      </c>
      <c r="H94" s="13">
        <f>[1]服务器生态!AC111</f>
        <v>0.47962550249999997</v>
      </c>
      <c r="I94" s="13">
        <f>[1]服务器生态!AD111</f>
        <v>0.47291513735919999</v>
      </c>
      <c r="J94" s="13">
        <f>[1]服务器生态!AE111</f>
        <v>3.8604200140800002E-2</v>
      </c>
      <c r="K94" s="13">
        <f>[1]服务器生态!AF111</f>
        <v>6.8679600000000019E-3</v>
      </c>
      <c r="L94" s="13">
        <f>[1]服务器生态!AG111</f>
        <v>1.9871999999999997E-3</v>
      </c>
      <c r="M94" s="13">
        <f>[3]基础信息!M93</f>
        <v>100</v>
      </c>
      <c r="Q94" s="13">
        <v>90</v>
      </c>
      <c r="R94" s="13">
        <f>[4]带兵数!D93</f>
        <v>7594.2729140195461</v>
      </c>
      <c r="S94" s="13">
        <f>[4]带兵数!E93</f>
        <v>7639.7214321439733</v>
      </c>
      <c r="T94" s="13">
        <f>[4]带兵数!F93</f>
        <v>7692.1192353066945</v>
      </c>
      <c r="U94" s="13">
        <f>[4]带兵数!G93</f>
        <v>7742.4371596694982</v>
      </c>
      <c r="V94" s="13">
        <f>[4]带兵数!H93</f>
        <v>7799.9355476740957</v>
      </c>
      <c r="X94" s="13">
        <v>90</v>
      </c>
      <c r="Y94" s="36">
        <f>求节点(节奏总纲!P$4:P$113,R$5:R$114,$X94)*6</f>
        <v>35539.532253545593</v>
      </c>
      <c r="Z94" s="36">
        <f>求节点(节奏总纲!Q$4:Q$113,S$5:S$114,$X94)*6</f>
        <v>36680.345873982391</v>
      </c>
      <c r="AA94" s="36">
        <f>求节点(节奏总纲!R$4:R$113,T$5:T$114,$X94)*6</f>
        <v>38188.983365279943</v>
      </c>
      <c r="AB94" s="36">
        <f>求节点(节奏总纲!S$4:S$113,U$5:U$114,$X94)*6</f>
        <v>40366.928942316474</v>
      </c>
      <c r="AC94" s="36">
        <f>求节点(节奏总纲!T$4:T$113,V$5:V$114,$X94)*6</f>
        <v>44219.207796379953</v>
      </c>
      <c r="AG94" s="13">
        <v>90</v>
      </c>
      <c r="AH94" s="13">
        <v>1</v>
      </c>
      <c r="AI94" s="13">
        <f>[4]实力验证!$Z96</f>
        <v>1.2335078024625179</v>
      </c>
      <c r="AJ94" s="13">
        <f>[4]实力验证!$AE96</f>
        <v>1.6897016874122233</v>
      </c>
      <c r="AK94" s="13">
        <f>[4]实力验证!$AJ96</f>
        <v>2.7995010704959697</v>
      </c>
      <c r="AL94" s="13">
        <f>[4]实力验证!$AO96</f>
        <v>5.3646069151833489</v>
      </c>
      <c r="AM94" s="13">
        <f t="shared" si="1"/>
        <v>623.11987188347177</v>
      </c>
      <c r="AR94" s="15">
        <v>90</v>
      </c>
      <c r="AS94" s="15">
        <f>[4]攻城值!AC94</f>
        <v>311.14978772023358</v>
      </c>
      <c r="AT94" s="15">
        <f>[4]攻城值!AD94</f>
        <v>310.80454981612496</v>
      </c>
      <c r="AU94" s="15">
        <f>[4]攻城值!AE94</f>
        <v>312.75481102072473</v>
      </c>
      <c r="AV94" s="15">
        <f>[4]攻城值!AF94</f>
        <v>314.06551846528572</v>
      </c>
      <c r="AW94" s="15">
        <f>[4]攻城值!AG94</f>
        <v>316.9542801076492</v>
      </c>
      <c r="AY94" s="15">
        <v>90</v>
      </c>
      <c r="AZ94" s="15">
        <f>[4]攻城值!AJ94</f>
        <v>1776.0451031926298</v>
      </c>
      <c r="BA94" s="15">
        <f>[4]攻城值!AK94</f>
        <v>1799.2289553680107</v>
      </c>
      <c r="BB94" s="15">
        <f>[4]攻城值!AL94</f>
        <v>1829.6102334600619</v>
      </c>
      <c r="BC94" s="15">
        <f>[4]攻城值!AM94</f>
        <v>1852.6200000000001</v>
      </c>
      <c r="BD94" s="15">
        <f>[4]攻城值!AN94</f>
        <v>1871.1000000000001</v>
      </c>
      <c r="BF94" s="15">
        <v>90</v>
      </c>
      <c r="BG94" s="15">
        <f>[4]攻城值!AQ94</f>
        <v>0.14907557941757321</v>
      </c>
      <c r="BH94" s="15">
        <f>[4]攻城值!AR94</f>
        <v>0.8509244205824269</v>
      </c>
      <c r="BL94" s="15"/>
      <c r="BM94" s="21"/>
      <c r="BN94" s="21"/>
      <c r="BO94" s="21"/>
      <c r="BP94" s="21"/>
      <c r="BQ94" s="21"/>
    </row>
    <row r="95" spans="2:69" x14ac:dyDescent="0.15">
      <c r="B95" s="13">
        <v>91</v>
      </c>
      <c r="C95" s="13">
        <f>[1]服务器生态!W112</f>
        <v>214.23272445000001</v>
      </c>
      <c r="D95" s="13">
        <f>[1]服务器生态!X112</f>
        <v>211.23542802044267</v>
      </c>
      <c r="E95" s="13">
        <f>[1]服务器生态!Y112</f>
        <v>17.243209396224003</v>
      </c>
      <c r="F95" s="13">
        <f>[1]服务器生态!Z112</f>
        <v>3.0676888000000009</v>
      </c>
      <c r="G95" s="13">
        <f>[1]服务器生态!AA112</f>
        <v>0.88761599999999996</v>
      </c>
      <c r="H95" s="13">
        <f>[1]服务器生态!AC112</f>
        <v>0.47962550249999997</v>
      </c>
      <c r="I95" s="13">
        <f>[1]服务器生态!AD112</f>
        <v>0.47291513735919999</v>
      </c>
      <c r="J95" s="13">
        <f>[1]服务器生态!AE112</f>
        <v>3.8604200140800002E-2</v>
      </c>
      <c r="K95" s="13">
        <f>[1]服务器生态!AF112</f>
        <v>6.8679600000000019E-3</v>
      </c>
      <c r="L95" s="13">
        <f>[1]服务器生态!AG112</f>
        <v>1.9871999999999997E-3</v>
      </c>
      <c r="M95" s="13">
        <f>[3]基础信息!M94</f>
        <v>100</v>
      </c>
      <c r="Q95" s="13">
        <v>91</v>
      </c>
      <c r="R95" s="13">
        <f>[4]带兵数!D94</f>
        <v>7659.8252634231749</v>
      </c>
      <c r="S95" s="13">
        <f>[4]带兵数!E94</f>
        <v>7708.542162617312</v>
      </c>
      <c r="T95" s="13">
        <f>[4]带兵数!F94</f>
        <v>7755.4959541611006</v>
      </c>
      <c r="U95" s="13">
        <f>[4]带兵数!G94</f>
        <v>7809.8721372753316</v>
      </c>
      <c r="V95" s="13">
        <f>[4]带兵数!H94</f>
        <v>7863.425055198697</v>
      </c>
      <c r="X95" s="13">
        <v>91</v>
      </c>
      <c r="Y95" s="36">
        <f>求节点(节奏总纲!P$4:P$113,R$5:R$114,$X95)*6</f>
        <v>35601.566336930016</v>
      </c>
      <c r="Z95" s="36">
        <f>求节点(节奏总纲!Q$4:Q$113,S$5:S$114,$X95)*6</f>
        <v>36742.594365060482</v>
      </c>
      <c r="AA95" s="36">
        <f>求节点(节奏总纲!R$4:R$113,T$5:T$114,$X95)*6</f>
        <v>38251.224742667851</v>
      </c>
      <c r="AB95" s="36">
        <f>求节点(节奏总纲!S$4:S$113,U$5:U$114,$X95)*6</f>
        <v>40430.780211366182</v>
      </c>
      <c r="AC95" s="36">
        <f>求节点(节奏总纲!T$4:T$113,V$5:V$114,$X95)*6</f>
        <v>44280.867341189813</v>
      </c>
      <c r="AG95" s="13">
        <v>91</v>
      </c>
      <c r="AH95" s="13">
        <v>1</v>
      </c>
      <c r="AI95" s="13">
        <f>[4]实力验证!$Z97</f>
        <v>1.2346734122540164</v>
      </c>
      <c r="AJ95" s="13">
        <f>[4]实力验证!$AE97</f>
        <v>1.6883615174167184</v>
      </c>
      <c r="AK95" s="13">
        <f>[4]实力验证!$AJ97</f>
        <v>2.8032487465023364</v>
      </c>
      <c r="AL95" s="13">
        <f>[4]实力验证!$AO97</f>
        <v>5.337510395316305</v>
      </c>
      <c r="AM95" s="13">
        <f t="shared" si="1"/>
        <v>623.30127281820126</v>
      </c>
      <c r="AR95" s="15">
        <v>91</v>
      </c>
      <c r="AS95" s="15">
        <f>[4]攻城值!AC95</f>
        <v>310.92231208001778</v>
      </c>
      <c r="AT95" s="15">
        <f>[4]攻城值!AD95</f>
        <v>310.63726427266198</v>
      </c>
      <c r="AU95" s="15">
        <f>[4]攻城值!AE95</f>
        <v>312.75481102072473</v>
      </c>
      <c r="AV95" s="15">
        <f>[4]攻城值!AF95</f>
        <v>314.06551846528572</v>
      </c>
      <c r="AW95" s="15">
        <f>[4]攻城值!AG95</f>
        <v>316.9542801076492</v>
      </c>
      <c r="AY95" s="15">
        <v>91</v>
      </c>
      <c r="AZ95" s="15">
        <f>[4]攻城值!AJ95</f>
        <v>1793.3738074996027</v>
      </c>
      <c r="BA95" s="15">
        <f>[4]攻城值!AK95</f>
        <v>1816.8626636083211</v>
      </c>
      <c r="BB95" s="15">
        <f>[4]攻城值!AL95</f>
        <v>1838.76</v>
      </c>
      <c r="BC95" s="15">
        <f>[4]攻城值!AM95</f>
        <v>1852.6200000000001</v>
      </c>
      <c r="BD95" s="15">
        <f>[4]攻城值!AN95</f>
        <v>1871.1000000000001</v>
      </c>
      <c r="BF95" s="15">
        <v>91</v>
      </c>
      <c r="BG95" s="15">
        <f>[4]攻城值!AQ95</f>
        <v>0.14775596893755208</v>
      </c>
      <c r="BH95" s="15">
        <f>[4]攻城值!AR95</f>
        <v>0.85224403106244784</v>
      </c>
      <c r="BL95" s="15"/>
      <c r="BM95" s="21"/>
      <c r="BN95" s="21"/>
      <c r="BO95" s="21"/>
      <c r="BP95" s="21"/>
      <c r="BQ95" s="21"/>
    </row>
    <row r="96" spans="2:69" x14ac:dyDescent="0.15">
      <c r="B96" s="13">
        <v>92</v>
      </c>
      <c r="C96" s="13">
        <f>[1]服务器生态!W113</f>
        <v>212.63397277499999</v>
      </c>
      <c r="D96" s="13">
        <f>[1]服务器生态!X113</f>
        <v>209.65904422924532</v>
      </c>
      <c r="E96" s="13">
        <f>[1]服务器生态!Y113</f>
        <v>17.114528729088001</v>
      </c>
      <c r="F96" s="13">
        <f>[1]服务器生态!Z113</f>
        <v>3.0447956000000009</v>
      </c>
      <c r="G96" s="13">
        <f>[1]服务器生态!AA113</f>
        <v>0.88099199999999989</v>
      </c>
      <c r="H96" s="13">
        <f>[1]服务器生态!AC113</f>
        <v>0.47962550249999997</v>
      </c>
      <c r="I96" s="13">
        <f>[1]服务器生态!AD113</f>
        <v>0.47291513735919999</v>
      </c>
      <c r="J96" s="13">
        <f>[1]服务器生态!AE113</f>
        <v>3.8604200140800002E-2</v>
      </c>
      <c r="K96" s="13">
        <f>[1]服务器生态!AF113</f>
        <v>6.8679600000000019E-3</v>
      </c>
      <c r="L96" s="13">
        <f>[1]服务器生态!AG113</f>
        <v>1.9871999999999997E-3</v>
      </c>
      <c r="M96" s="13">
        <f>[3]基础信息!M95</f>
        <v>100</v>
      </c>
      <c r="Q96" s="13">
        <v>92</v>
      </c>
      <c r="R96" s="13">
        <f>[4]带兵数!D95</f>
        <v>7728.6470626701648</v>
      </c>
      <c r="S96" s="13">
        <f>[4]带兵数!E95</f>
        <v>7772.4285339835969</v>
      </c>
      <c r="T96" s="13">
        <f>[4]带兵数!F95</f>
        <v>7823.0950009437593</v>
      </c>
      <c r="U96" s="13">
        <f>[4]带兵数!G95</f>
        <v>7873.689666001048</v>
      </c>
      <c r="V96" s="13">
        <f>[4]带兵数!H95</f>
        <v>7928.4969997617018</v>
      </c>
      <c r="X96" s="13">
        <v>92</v>
      </c>
      <c r="Y96" s="36">
        <f>求节点(节奏总纲!P$4:P$113,R$5:R$114,$X96)*6</f>
        <v>35663.60042031444</v>
      </c>
      <c r="Z96" s="36">
        <f>求节点(节奏总纲!Q$4:Q$113,S$5:S$114,$X96)*6</f>
        <v>36804.842856138574</v>
      </c>
      <c r="AA96" s="36">
        <f>求节点(节奏总纲!R$4:R$113,T$5:T$114,$X96)*6</f>
        <v>38313.025646213595</v>
      </c>
      <c r="AB96" s="36">
        <f>求节点(节奏总纲!S$4:S$113,U$5:U$114,$X96)*6</f>
        <v>40494.63148041589</v>
      </c>
      <c r="AC96" s="36">
        <f>求节点(节奏总纲!T$4:T$113,V$5:V$114,$X96)*6</f>
        <v>44342.526885999672</v>
      </c>
      <c r="AG96" s="13">
        <v>92</v>
      </c>
      <c r="AH96" s="13">
        <v>1</v>
      </c>
      <c r="AI96" s="13">
        <f>[4]实力验证!$Z98</f>
        <v>1.2358110103505</v>
      </c>
      <c r="AJ96" s="13">
        <f>[4]实力验证!$AE98</f>
        <v>1.6871958654809349</v>
      </c>
      <c r="AK96" s="13">
        <f>[4]实力验证!$AJ98</f>
        <v>2.8069063591289427</v>
      </c>
      <c r="AL96" s="13">
        <f>[4]实力验证!$AO98</f>
        <v>5.3110650534472645</v>
      </c>
      <c r="AM96" s="13">
        <f t="shared" si="1"/>
        <v>623.48820323281961</v>
      </c>
      <c r="AR96" s="15">
        <v>92</v>
      </c>
      <c r="AS96" s="15">
        <f>[4]攻城值!AC96</f>
        <v>310.67850972546097</v>
      </c>
      <c r="AT96" s="15">
        <f>[4]攻城值!AD96</f>
        <v>310.63726427266198</v>
      </c>
      <c r="AU96" s="15">
        <f>[4]攻城值!AE96</f>
        <v>312.75481102072473</v>
      </c>
      <c r="AV96" s="15">
        <f>[4]攻城值!AF96</f>
        <v>314.06551846528572</v>
      </c>
      <c r="AW96" s="15">
        <f>[4]攻城值!AG96</f>
        <v>316.9542801076492</v>
      </c>
      <c r="AY96" s="15">
        <v>92</v>
      </c>
      <c r="AZ96" s="15">
        <f>[4]攻城值!AJ96</f>
        <v>1810.5801067553268</v>
      </c>
      <c r="BA96" s="15">
        <f>[4]攻城值!AK96</f>
        <v>1829.52</v>
      </c>
      <c r="BB96" s="15">
        <f>[4]攻城值!AL96</f>
        <v>1838.76</v>
      </c>
      <c r="BC96" s="15">
        <f>[4]攻城值!AM96</f>
        <v>1852.6200000000001</v>
      </c>
      <c r="BD96" s="15">
        <f>[4]攻城值!AN96</f>
        <v>1871.1000000000001</v>
      </c>
      <c r="BF96" s="15">
        <v>92</v>
      </c>
      <c r="BG96" s="15">
        <f>[4]攻城值!AQ96</f>
        <v>0.1464595157382946</v>
      </c>
      <c r="BH96" s="15">
        <f>[4]攻城值!AR96</f>
        <v>0.85354048426170548</v>
      </c>
      <c r="BL96" s="15"/>
      <c r="BM96" s="21"/>
      <c r="BN96" s="21"/>
      <c r="BO96" s="21"/>
      <c r="BP96" s="21"/>
      <c r="BQ96" s="21"/>
    </row>
    <row r="97" spans="2:69" x14ac:dyDescent="0.15">
      <c r="B97" s="13">
        <v>93</v>
      </c>
      <c r="C97" s="13">
        <f>[1]服务器生态!W114</f>
        <v>211.03522109999997</v>
      </c>
      <c r="D97" s="13">
        <f>[1]服务器生态!X114</f>
        <v>208.08266043804798</v>
      </c>
      <c r="E97" s="13">
        <f>[1]服务器生态!Y114</f>
        <v>16.985848061952002</v>
      </c>
      <c r="F97" s="13">
        <f>[1]服务器生态!Z114</f>
        <v>3.021902400000001</v>
      </c>
      <c r="G97" s="13">
        <f>[1]服务器生态!AA114</f>
        <v>0.87436799999999992</v>
      </c>
      <c r="H97" s="13">
        <f>[1]服务器生态!AC114</f>
        <v>0.47962550249999997</v>
      </c>
      <c r="I97" s="13">
        <f>[1]服务器生态!AD114</f>
        <v>0.47291513735919999</v>
      </c>
      <c r="J97" s="13">
        <f>[1]服务器生态!AE114</f>
        <v>3.8604200140800002E-2</v>
      </c>
      <c r="K97" s="13">
        <f>[1]服务器生态!AF114</f>
        <v>6.8679600000000019E-3</v>
      </c>
      <c r="L97" s="13">
        <f>[1]服务器生态!AG114</f>
        <v>1.9871999999999997E-3</v>
      </c>
      <c r="M97" s="13">
        <f>[3]基础信息!M96</f>
        <v>100</v>
      </c>
      <c r="Q97" s="13">
        <v>93</v>
      </c>
      <c r="R97" s="13">
        <f>[4]带兵数!D96</f>
        <v>7794.0125995524631</v>
      </c>
      <c r="S97" s="13">
        <f>[4]带兵数!E96</f>
        <v>7840.6595441868449</v>
      </c>
      <c r="T97" s="13">
        <f>[4]带兵数!F96</f>
        <v>7888.0310631705106</v>
      </c>
      <c r="U97" s="13">
        <f>[4]带兵数!G96</f>
        <v>7939.7988787201884</v>
      </c>
      <c r="V97" s="13">
        <f>[4]带兵数!H96</f>
        <v>7991.4208810757218</v>
      </c>
      <c r="X97" s="13">
        <v>93</v>
      </c>
      <c r="Y97" s="36">
        <f>求节点(节奏总纲!P$4:P$113,R$5:R$114,$X97)*6</f>
        <v>35725.634503698857</v>
      </c>
      <c r="Z97" s="36">
        <f>求节点(节奏总纲!Q$4:Q$113,S$5:S$114,$X97)*6</f>
        <v>36867.091347216665</v>
      </c>
      <c r="AA97" s="36">
        <f>求节点(节奏总纲!R$4:R$113,T$5:T$114,$X97)*6</f>
        <v>38374.826549759346</v>
      </c>
      <c r="AB97" s="36">
        <f>求节点(节奏总纲!S$4:S$113,U$5:U$114,$X97)*6</f>
        <v>40558.482749465606</v>
      </c>
      <c r="AC97" s="36">
        <f>求节点(节奏总纲!T$4:T$113,V$5:V$114,$X97)*6</f>
        <v>44404.186430809532</v>
      </c>
      <c r="AG97" s="13">
        <v>93</v>
      </c>
      <c r="AH97" s="13">
        <v>1</v>
      </c>
      <c r="AI97" s="13">
        <f>[4]实力验证!$Z99</f>
        <v>1.2369215945198411</v>
      </c>
      <c r="AJ97" s="13">
        <f>[4]实力验证!$AE99</f>
        <v>1.6860578936516535</v>
      </c>
      <c r="AK97" s="13">
        <f>[4]实力验证!$AJ99</f>
        <v>2.8104771164053881</v>
      </c>
      <c r="AL97" s="13">
        <f>[4]实力验证!$AO99</f>
        <v>5.2852476948182785</v>
      </c>
      <c r="AM97" s="13">
        <f t="shared" si="1"/>
        <v>623.67069471191519</v>
      </c>
      <c r="AR97" s="15">
        <v>93</v>
      </c>
      <c r="AS97" s="15">
        <f>[4]攻城值!AC97</f>
        <v>310.67175353638828</v>
      </c>
      <c r="AT97" s="15">
        <f>[4]攻城值!AD97</f>
        <v>310.63726427266198</v>
      </c>
      <c r="AU97" s="15">
        <f>[4]攻城值!AE97</f>
        <v>312.75481102072473</v>
      </c>
      <c r="AV97" s="15">
        <f>[4]攻城值!AF97</f>
        <v>314.06551846528572</v>
      </c>
      <c r="AW97" s="15">
        <f>[4]攻城值!AG97</f>
        <v>316.9542801076492</v>
      </c>
      <c r="AY97" s="15">
        <v>93</v>
      </c>
      <c r="AZ97" s="15">
        <f>[4]攻城值!AJ97</f>
        <v>1824.9</v>
      </c>
      <c r="BA97" s="15">
        <f>[4]攻城值!AK97</f>
        <v>1829.52</v>
      </c>
      <c r="BB97" s="15">
        <f>[4]攻城值!AL97</f>
        <v>1838.76</v>
      </c>
      <c r="BC97" s="15">
        <f>[4]攻城值!AM97</f>
        <v>1852.6200000000001</v>
      </c>
      <c r="BD97" s="15">
        <f>[4]攻城值!AN97</f>
        <v>1871.1000000000001</v>
      </c>
      <c r="BF97" s="15">
        <v>93</v>
      </c>
      <c r="BG97" s="15">
        <f>[4]攻城值!AQ97</f>
        <v>0.14547474371766395</v>
      </c>
      <c r="BH97" s="15">
        <f>[4]攻城值!AR97</f>
        <v>0.85452525628233611</v>
      </c>
      <c r="BL97" s="15"/>
      <c r="BM97" s="21"/>
      <c r="BN97" s="21"/>
      <c r="BO97" s="21"/>
      <c r="BP97" s="21"/>
      <c r="BQ97" s="21"/>
    </row>
    <row r="98" spans="2:69" x14ac:dyDescent="0.15">
      <c r="B98" s="13">
        <v>94</v>
      </c>
      <c r="C98" s="13">
        <f>[1]服务器生态!W115</f>
        <v>209.43646942499998</v>
      </c>
      <c r="D98" s="13">
        <f>[1]服务器生态!X115</f>
        <v>206.50627664685067</v>
      </c>
      <c r="E98" s="13">
        <f>[1]服务器生态!Y115</f>
        <v>16.857167394816003</v>
      </c>
      <c r="F98" s="13">
        <f>[1]服务器生态!Z115</f>
        <v>2.999009200000001</v>
      </c>
      <c r="G98" s="13">
        <f>[1]服务器生态!AA115</f>
        <v>0.86774399999999996</v>
      </c>
      <c r="H98" s="13">
        <f>[1]服务器生态!AC115</f>
        <v>0.47962550249999997</v>
      </c>
      <c r="I98" s="13">
        <f>[1]服务器生态!AD115</f>
        <v>0.47291513735919999</v>
      </c>
      <c r="J98" s="13">
        <f>[1]服务器生态!AE115</f>
        <v>3.8604200140800002E-2</v>
      </c>
      <c r="K98" s="13">
        <f>[1]服务器生态!AF115</f>
        <v>6.8679600000000019E-3</v>
      </c>
      <c r="L98" s="13">
        <f>[1]服务器生态!AG115</f>
        <v>1.9871999999999997E-3</v>
      </c>
      <c r="M98" s="13">
        <f>[3]基础信息!M97</f>
        <v>100</v>
      </c>
      <c r="Q98" s="13">
        <v>94</v>
      </c>
      <c r="R98" s="13">
        <f>[4]带兵数!D97</f>
        <v>7862.436174456041</v>
      </c>
      <c r="S98" s="13">
        <f>[4]带兵数!E97</f>
        <v>7905.7869409358391</v>
      </c>
      <c r="T98" s="13">
        <f>[4]带兵数!F97</f>
        <v>7954.8076625951617</v>
      </c>
      <c r="U98" s="13">
        <f>[4]带兵数!G97</f>
        <v>8003.453010692896</v>
      </c>
      <c r="V98" s="13">
        <f>[4]带兵数!H97</f>
        <v>8056.4865346365668</v>
      </c>
      <c r="X98" s="13">
        <v>94</v>
      </c>
      <c r="Y98" s="36">
        <f>求节点(节奏总纲!P$4:P$113,R$5:R$114,$X98)*6</f>
        <v>35787.668587083273</v>
      </c>
      <c r="Z98" s="36">
        <f>求节点(节奏总纲!Q$4:Q$113,S$5:S$114,$X98)*6</f>
        <v>36929.339838294756</v>
      </c>
      <c r="AA98" s="36">
        <f>求节点(节奏总纲!R$4:R$113,T$5:T$114,$X98)*6</f>
        <v>38436.627453305089</v>
      </c>
      <c r="AB98" s="36">
        <f>求节点(节奏总纲!S$4:S$113,U$5:U$114,$X98)*6</f>
        <v>40619.099684813264</v>
      </c>
      <c r="AC98" s="36">
        <f>求节点(节奏总纲!T$4:T$113,V$5:V$114,$X98)*6</f>
        <v>44465.845975619392</v>
      </c>
      <c r="AG98" s="13">
        <v>94</v>
      </c>
      <c r="AH98" s="13">
        <v>1</v>
      </c>
      <c r="AI98" s="13">
        <f>[4]实力验证!$Z100</f>
        <v>1.238006115699037</v>
      </c>
      <c r="AJ98" s="13">
        <f>[4]实力验证!$AE100</f>
        <v>1.6849466275412097</v>
      </c>
      <c r="AK98" s="13">
        <f>[4]实力验证!$AJ100</f>
        <v>2.813503777593338</v>
      </c>
      <c r="AL98" s="13">
        <f>[4]实力验证!$AO100</f>
        <v>5.2600362133322358</v>
      </c>
      <c r="AM98" s="13">
        <f t="shared" si="1"/>
        <v>623.84258089449156</v>
      </c>
      <c r="AR98" s="15">
        <v>94</v>
      </c>
      <c r="AS98" s="15">
        <f>[4]攻城值!AC98</f>
        <v>310.67175353638828</v>
      </c>
      <c r="AT98" s="15">
        <f>[4]攻城值!AD98</f>
        <v>310.63726427266198</v>
      </c>
      <c r="AU98" s="15">
        <f>[4]攻城值!AE98</f>
        <v>312.75481102072473</v>
      </c>
      <c r="AV98" s="15">
        <f>[4]攻城值!AF98</f>
        <v>314.06551846528572</v>
      </c>
      <c r="AW98" s="15">
        <f>[4]攻城值!AG98</f>
        <v>316.9542801076492</v>
      </c>
      <c r="AY98" s="15">
        <v>94</v>
      </c>
      <c r="AZ98" s="15">
        <f>[4]攻城值!AJ98</f>
        <v>1824.9</v>
      </c>
      <c r="BA98" s="15">
        <f>[4]攻城值!AK98</f>
        <v>1829.52</v>
      </c>
      <c r="BB98" s="15">
        <f>[4]攻城值!AL98</f>
        <v>1838.76</v>
      </c>
      <c r="BC98" s="15">
        <f>[4]攻城值!AM98</f>
        <v>1852.6200000000001</v>
      </c>
      <c r="BD98" s="15">
        <f>[4]攻城值!AN98</f>
        <v>1871.1000000000001</v>
      </c>
      <c r="BF98" s="15">
        <v>94</v>
      </c>
      <c r="BG98" s="15">
        <f>[4]攻城值!AQ98</f>
        <v>0.14547474371766395</v>
      </c>
      <c r="BH98" s="15">
        <f>[4]攻城值!AR98</f>
        <v>0.85452525628233611</v>
      </c>
      <c r="BL98" s="15"/>
      <c r="BM98" s="21"/>
      <c r="BN98" s="21"/>
      <c r="BO98" s="21"/>
      <c r="BP98" s="21"/>
      <c r="BQ98" s="21"/>
    </row>
    <row r="99" spans="2:69" x14ac:dyDescent="0.15">
      <c r="B99" s="13">
        <v>95</v>
      </c>
      <c r="C99" s="13">
        <f>[1]服务器生态!W116</f>
        <v>207.83771775</v>
      </c>
      <c r="D99" s="13">
        <f>[1]服务器生态!X116</f>
        <v>204.92989285565335</v>
      </c>
      <c r="E99" s="13">
        <f>[1]服务器生态!Y116</f>
        <v>16.728486727680004</v>
      </c>
      <c r="F99" s="13">
        <f>[1]服务器生态!Z116</f>
        <v>2.9761160000000011</v>
      </c>
      <c r="G99" s="13">
        <f>[1]服务器生态!AA116</f>
        <v>0.86112</v>
      </c>
      <c r="H99" s="13">
        <f>[1]服务器生态!AC116</f>
        <v>0.47962550249999997</v>
      </c>
      <c r="I99" s="13">
        <f>[1]服务器生态!AD116</f>
        <v>0.47291513735919999</v>
      </c>
      <c r="J99" s="13">
        <f>[1]服务器生态!AE116</f>
        <v>3.8604200140800002E-2</v>
      </c>
      <c r="K99" s="13">
        <f>[1]服务器生态!AF116</f>
        <v>6.8679600000000019E-3</v>
      </c>
      <c r="L99" s="13">
        <f>[1]服务器生态!AG116</f>
        <v>1.9871999999999997E-3</v>
      </c>
      <c r="M99" s="13">
        <f>[3]基础信息!M98</f>
        <v>100</v>
      </c>
      <c r="Q99" s="13">
        <v>95</v>
      </c>
      <c r="R99" s="13">
        <f>[4]带兵数!D98</f>
        <v>7928.2838700936845</v>
      </c>
      <c r="S99" s="13">
        <f>[4]带兵数!E98</f>
        <v>7974.1452913721341</v>
      </c>
      <c r="T99" s="13">
        <f>[4]带兵数!F98</f>
        <v>8019.3273390033355</v>
      </c>
      <c r="U99" s="13">
        <f>[4]带兵数!G98</f>
        <v>8068.7185373346801</v>
      </c>
      <c r="V99" s="13">
        <f>[4]带兵数!H98</f>
        <v>8123.8289705589768</v>
      </c>
      <c r="X99" s="13">
        <v>95</v>
      </c>
      <c r="Y99" s="36">
        <f>求节点(节奏总纲!P$4:P$113,R$5:R$114,$X99)*6</f>
        <v>35849.702670467697</v>
      </c>
      <c r="Z99" s="36">
        <f>求节点(节奏总纲!Q$4:Q$113,S$5:S$114,$X99)*6</f>
        <v>36991.588329372855</v>
      </c>
      <c r="AA99" s="36">
        <f>求节点(节奏总纲!R$4:R$113,T$5:T$114,$X99)*6</f>
        <v>38498.428356850833</v>
      </c>
      <c r="AB99" s="36">
        <f>求节点(节奏总纲!S$4:S$113,U$5:U$114,$X99)*6</f>
        <v>40678.83596176203</v>
      </c>
      <c r="AC99" s="36">
        <f>求节点(节奏总纲!T$4:T$113,V$5:V$114,$X99)*6</f>
        <v>44527.505520429251</v>
      </c>
      <c r="AG99" s="13">
        <v>95</v>
      </c>
      <c r="AH99" s="13">
        <v>1</v>
      </c>
      <c r="AI99" s="13">
        <f>[4]实力验证!$Z101</f>
        <v>1.2390654807098911</v>
      </c>
      <c r="AJ99" s="13">
        <f>[4]实力验证!$AE101</f>
        <v>1.6838611379650401</v>
      </c>
      <c r="AK99" s="13">
        <f>[4]实力验证!$AJ101</f>
        <v>2.8163363550126448</v>
      </c>
      <c r="AL99" s="13">
        <f>[4]实力验证!$AO101</f>
        <v>5.2354095284223954</v>
      </c>
      <c r="AM99" s="13">
        <f t="shared" si="1"/>
        <v>624.00877848225582</v>
      </c>
      <c r="AR99" s="15">
        <v>95</v>
      </c>
      <c r="AS99" s="15">
        <f>[4]攻城值!AC99</f>
        <v>310.67175353638828</v>
      </c>
      <c r="AT99" s="15">
        <f>[4]攻城值!AD99</f>
        <v>310.63726427266198</v>
      </c>
      <c r="AU99" s="15">
        <f>[4]攻城值!AE99</f>
        <v>312.75481102072473</v>
      </c>
      <c r="AV99" s="15">
        <f>[4]攻城值!AF99</f>
        <v>314.06551846528572</v>
      </c>
      <c r="AW99" s="15">
        <f>[4]攻城值!AG99</f>
        <v>316.9542801076492</v>
      </c>
      <c r="AY99" s="15">
        <v>95</v>
      </c>
      <c r="AZ99" s="15">
        <f>[4]攻城值!AJ99</f>
        <v>1824.9</v>
      </c>
      <c r="BA99" s="15">
        <f>[4]攻城值!AK99</f>
        <v>1829.52</v>
      </c>
      <c r="BB99" s="15">
        <f>[4]攻城值!AL99</f>
        <v>1838.76</v>
      </c>
      <c r="BC99" s="15">
        <f>[4]攻城值!AM99</f>
        <v>1852.6200000000001</v>
      </c>
      <c r="BD99" s="15">
        <f>[4]攻城值!AN99</f>
        <v>1871.1000000000001</v>
      </c>
      <c r="BF99" s="15">
        <v>95</v>
      </c>
      <c r="BG99" s="15">
        <f>[4]攻城值!AQ99</f>
        <v>0.14547474371766395</v>
      </c>
      <c r="BH99" s="15">
        <f>[4]攻城值!AR99</f>
        <v>0.85452525628233611</v>
      </c>
      <c r="BL99" s="15"/>
      <c r="BM99" s="21"/>
      <c r="BN99" s="21"/>
      <c r="BO99" s="21"/>
      <c r="BP99" s="21"/>
      <c r="BQ99" s="21"/>
    </row>
    <row r="100" spans="2:69" x14ac:dyDescent="0.15">
      <c r="B100" s="13">
        <v>96</v>
      </c>
      <c r="C100" s="13">
        <f>[1]服务器生态!W117</f>
        <v>206.23896607499995</v>
      </c>
      <c r="D100" s="13">
        <f>[1]服务器生态!X117</f>
        <v>203.35350906445598</v>
      </c>
      <c r="E100" s="13">
        <f>[1]服务器生态!Y117</f>
        <v>16.599806060543997</v>
      </c>
      <c r="F100" s="13">
        <f>[1]服务器生态!Z117</f>
        <v>2.9532228000000003</v>
      </c>
      <c r="G100" s="13">
        <f>[1]服务器生态!AA117</f>
        <v>0.85449599999999981</v>
      </c>
      <c r="H100" s="13">
        <f>[1]服务器生态!AC117</f>
        <v>0.47962550249999997</v>
      </c>
      <c r="I100" s="13">
        <f>[1]服务器生态!AD117</f>
        <v>0.47291513735919999</v>
      </c>
      <c r="J100" s="13">
        <f>[1]服务器生态!AE117</f>
        <v>3.8604200140800002E-2</v>
      </c>
      <c r="K100" s="13">
        <f>[1]服务器生态!AF117</f>
        <v>6.8679600000000019E-3</v>
      </c>
      <c r="L100" s="13">
        <f>[1]服务器生态!AG117</f>
        <v>1.9871999999999997E-3</v>
      </c>
      <c r="M100" s="13">
        <f>[3]基础信息!M99</f>
        <v>100</v>
      </c>
      <c r="Q100" s="13">
        <v>96</v>
      </c>
      <c r="R100" s="13">
        <f>[4]带兵数!D99</f>
        <v>7996.3157135581278</v>
      </c>
      <c r="S100" s="13">
        <f>[4]带兵数!E99</f>
        <v>8039.0870529884769</v>
      </c>
      <c r="T100" s="13">
        <f>[4]带兵数!F99</f>
        <v>8084.579264850101</v>
      </c>
      <c r="U100" s="13">
        <f>[4]带兵数!G99</f>
        <v>8135.2362918407716</v>
      </c>
      <c r="V100" s="13">
        <f>[4]带兵数!H99</f>
        <v>8192.1316321108388</v>
      </c>
      <c r="X100" s="13">
        <v>96</v>
      </c>
      <c r="Y100" s="36">
        <f>求节点(节奏总纲!P$4:P$113,R$5:R$114,$X100)*6</f>
        <v>35911.736753852121</v>
      </c>
      <c r="Z100" s="36">
        <f>求节点(节奏总纲!Q$4:Q$113,S$5:S$114,$X100)*6</f>
        <v>37053.203561139424</v>
      </c>
      <c r="AA100" s="36">
        <f>求节点(节奏总纲!R$4:R$113,T$5:T$114,$X100)*6</f>
        <v>38560.229260396576</v>
      </c>
      <c r="AB100" s="36">
        <f>求节点(节奏总纲!S$4:S$113,U$5:U$114,$X100)*6</f>
        <v>40738.572238710811</v>
      </c>
      <c r="AC100" s="36">
        <f>求节点(节奏总纲!T$4:T$113,V$5:V$114,$X100)*6</f>
        <v>44588.451677461082</v>
      </c>
      <c r="AG100" s="13">
        <v>96</v>
      </c>
      <c r="AH100" s="13">
        <v>1</v>
      </c>
      <c r="AI100" s="13">
        <f>[4]实力验证!$Z102</f>
        <v>1.2401309459366143</v>
      </c>
      <c r="AJ100" s="13">
        <f>[4]实力验证!$AE102</f>
        <v>1.6828005383504476</v>
      </c>
      <c r="AK100" s="13">
        <f>[4]实力验证!$AJ102</f>
        <v>2.8191039822521624</v>
      </c>
      <c r="AL100" s="13">
        <f>[4]实力验证!$AO102</f>
        <v>5.2076608353228053</v>
      </c>
      <c r="AM100" s="13">
        <f t="shared" si="1"/>
        <v>624.16513628355722</v>
      </c>
      <c r="AR100" s="15">
        <v>96</v>
      </c>
      <c r="AS100" s="15">
        <f>[4]攻城值!AC100</f>
        <v>310.67175353638828</v>
      </c>
      <c r="AT100" s="15">
        <f>[4]攻城值!AD100</f>
        <v>310.63726427266198</v>
      </c>
      <c r="AU100" s="15">
        <f>[4]攻城值!AE100</f>
        <v>312.75481102072473</v>
      </c>
      <c r="AV100" s="15">
        <f>[4]攻城值!AF100</f>
        <v>314.06551846528572</v>
      </c>
      <c r="AW100" s="15">
        <f>[4]攻城值!AG100</f>
        <v>316.9542801076492</v>
      </c>
      <c r="AY100" s="15">
        <v>96</v>
      </c>
      <c r="AZ100" s="15">
        <f>[4]攻城值!AJ100</f>
        <v>1824.9</v>
      </c>
      <c r="BA100" s="15">
        <f>[4]攻城值!AK100</f>
        <v>1829.52</v>
      </c>
      <c r="BB100" s="15">
        <f>[4]攻城值!AL100</f>
        <v>1838.76</v>
      </c>
      <c r="BC100" s="15">
        <f>[4]攻城值!AM100</f>
        <v>1852.6200000000001</v>
      </c>
      <c r="BD100" s="15">
        <f>[4]攻城值!AN100</f>
        <v>1871.1000000000001</v>
      </c>
      <c r="BF100" s="15">
        <v>96</v>
      </c>
      <c r="BG100" s="15">
        <f>[4]攻城值!AQ100</f>
        <v>0.14547474371766395</v>
      </c>
      <c r="BH100" s="15">
        <f>[4]攻城值!AR100</f>
        <v>0.85452525628233611</v>
      </c>
      <c r="BL100" s="15"/>
      <c r="BM100" s="21"/>
      <c r="BN100" s="21"/>
      <c r="BO100" s="21"/>
      <c r="BP100" s="21"/>
      <c r="BQ100" s="21"/>
    </row>
    <row r="101" spans="2:69" x14ac:dyDescent="0.15">
      <c r="B101" s="13">
        <v>97</v>
      </c>
      <c r="C101" s="13">
        <f>[1]服务器生态!W118</f>
        <v>204.64021439999996</v>
      </c>
      <c r="D101" s="13">
        <f>[1]服务器生态!X118</f>
        <v>201.77712527325863</v>
      </c>
      <c r="E101" s="13">
        <f>[1]服务器生态!Y118</f>
        <v>16.471125393407998</v>
      </c>
      <c r="F101" s="13">
        <f>[1]服务器生态!Z118</f>
        <v>2.9303296000000008</v>
      </c>
      <c r="G101" s="13">
        <f>[1]服务器生态!AA118</f>
        <v>0.84787199999999985</v>
      </c>
      <c r="H101" s="13">
        <f>[1]服务器生态!AC118</f>
        <v>0.47962550249999997</v>
      </c>
      <c r="I101" s="13">
        <f>[1]服务器生态!AD118</f>
        <v>0.47291513735919999</v>
      </c>
      <c r="J101" s="13">
        <f>[1]服务器生态!AE118</f>
        <v>3.8604200140800002E-2</v>
      </c>
      <c r="K101" s="13">
        <f>[1]服务器生态!AF118</f>
        <v>6.8679600000000019E-3</v>
      </c>
      <c r="L101" s="13">
        <f>[1]服务器生态!AG118</f>
        <v>1.9871999999999997E-3</v>
      </c>
      <c r="M101" s="13">
        <f>[3]基础信息!M100</f>
        <v>100</v>
      </c>
      <c r="Q101" s="13">
        <v>97</v>
      </c>
      <c r="R101" s="13">
        <f>[4]带兵数!D100</f>
        <v>8062.6384257945538</v>
      </c>
      <c r="S101" s="13">
        <f>[4]带兵数!E100</f>
        <v>8105.6535794428019</v>
      </c>
      <c r="T101" s="13">
        <f>[4]带兵数!F100</f>
        <v>8153.232771226174</v>
      </c>
      <c r="U101" s="13">
        <f>[4]带兵数!G100</f>
        <v>8205.3890418266001</v>
      </c>
      <c r="V101" s="13">
        <f>[4]带兵数!H100</f>
        <v>8263.5165952675561</v>
      </c>
      <c r="X101" s="13">
        <v>97</v>
      </c>
      <c r="Y101" s="36">
        <f>求节点(节奏总纲!P$4:P$113,R$5:R$114,$X101)*6</f>
        <v>35969.493361756999</v>
      </c>
      <c r="Z101" s="36">
        <f>求节点(节奏总纲!Q$4:Q$113,S$5:S$114,$X101)*6</f>
        <v>37111.692415642494</v>
      </c>
      <c r="AA101" s="36">
        <f>求节点(节奏总纲!R$4:R$113,T$5:T$114,$X101)*6</f>
        <v>38620.466673810195</v>
      </c>
      <c r="AB101" s="36">
        <f>求节点(节奏总纲!S$4:S$113,U$5:U$114,$X101)*6</f>
        <v>40798.308515659584</v>
      </c>
      <c r="AC101" s="36">
        <f>求节点(节奏总纲!T$4:T$113,V$5:V$114,$X101)*6</f>
        <v>44648.075860847515</v>
      </c>
      <c r="AG101" s="13">
        <v>97</v>
      </c>
      <c r="AH101" s="13">
        <v>1</v>
      </c>
      <c r="AI101" s="13">
        <f>[4]实力验证!$Z103</f>
        <v>1.2415694037597118</v>
      </c>
      <c r="AJ101" s="13">
        <f>[4]实力验证!$AE103</f>
        <v>1.6822544613724246</v>
      </c>
      <c r="AK101" s="13">
        <f>[4]实力验证!$AJ103</f>
        <v>2.8223744642935937</v>
      </c>
      <c r="AL101" s="13">
        <f>[4]实力验证!$AO103</f>
        <v>5.1748238783536316</v>
      </c>
      <c r="AM101" s="13">
        <f t="shared" si="1"/>
        <v>624.44976769194545</v>
      </c>
      <c r="AR101" s="15">
        <v>97</v>
      </c>
      <c r="AS101" s="15">
        <f>[4]攻城值!AC101</f>
        <v>310.67175353638828</v>
      </c>
      <c r="AT101" s="15">
        <f>[4]攻城值!AD101</f>
        <v>310.63726427266198</v>
      </c>
      <c r="AU101" s="15">
        <f>[4]攻城值!AE101</f>
        <v>312.75481102072473</v>
      </c>
      <c r="AV101" s="15">
        <f>[4]攻城值!AF101</f>
        <v>314.06551846528572</v>
      </c>
      <c r="AW101" s="15">
        <f>[4]攻城值!AG101</f>
        <v>316.9542801076492</v>
      </c>
      <c r="AY101" s="15">
        <v>97</v>
      </c>
      <c r="AZ101" s="15">
        <f>[4]攻城值!AJ101</f>
        <v>1824.9</v>
      </c>
      <c r="BA101" s="15">
        <f>[4]攻城值!AK101</f>
        <v>1829.52</v>
      </c>
      <c r="BB101" s="15">
        <f>[4]攻城值!AL101</f>
        <v>1838.76</v>
      </c>
      <c r="BC101" s="15">
        <f>[4]攻城值!AM101</f>
        <v>1852.6200000000001</v>
      </c>
      <c r="BD101" s="15">
        <f>[4]攻城值!AN101</f>
        <v>1871.1000000000001</v>
      </c>
      <c r="BF101" s="15">
        <v>97</v>
      </c>
      <c r="BG101" s="15">
        <f>[4]攻城值!AQ101</f>
        <v>0.14547474371766395</v>
      </c>
      <c r="BH101" s="15">
        <f>[4]攻城值!AR101</f>
        <v>0.85452525628233611</v>
      </c>
      <c r="BL101" s="15"/>
      <c r="BM101" s="21"/>
      <c r="BN101" s="21"/>
      <c r="BO101" s="21"/>
      <c r="BP101" s="21"/>
      <c r="BQ101" s="21"/>
    </row>
    <row r="102" spans="2:69" x14ac:dyDescent="0.15">
      <c r="B102" s="13">
        <v>98</v>
      </c>
      <c r="C102" s="13">
        <f>[1]服务器生态!W119</f>
        <v>203.04146272499997</v>
      </c>
      <c r="D102" s="13">
        <f>[1]服务器生态!X119</f>
        <v>200.20074148206132</v>
      </c>
      <c r="E102" s="13">
        <f>[1]服务器生态!Y119</f>
        <v>16.342444726271999</v>
      </c>
      <c r="F102" s="13">
        <f>[1]服务器生态!Z119</f>
        <v>2.9074364000000008</v>
      </c>
      <c r="G102" s="13">
        <f>[1]服务器生态!AA119</f>
        <v>0.84124799999999988</v>
      </c>
      <c r="H102" s="13">
        <f>[1]服务器生态!AC119</f>
        <v>0.47962550249999997</v>
      </c>
      <c r="I102" s="13">
        <f>[1]服务器生态!AD119</f>
        <v>0.47291513735919999</v>
      </c>
      <c r="J102" s="13">
        <f>[1]服务器生态!AE119</f>
        <v>3.8604200140800002E-2</v>
      </c>
      <c r="K102" s="13">
        <f>[1]服务器生态!AF119</f>
        <v>6.8679600000000019E-3</v>
      </c>
      <c r="L102" s="13">
        <f>[1]服务器生态!AG119</f>
        <v>1.9871999999999997E-3</v>
      </c>
      <c r="M102" s="13">
        <f>[3]基础信息!M101</f>
        <v>100</v>
      </c>
      <c r="Q102" s="13">
        <v>98</v>
      </c>
      <c r="R102" s="13">
        <f>[4]带兵数!D101</f>
        <v>8130.2848669690393</v>
      </c>
      <c r="S102" s="13">
        <f>[4]带兵数!E101</f>
        <v>8174.3263351667183</v>
      </c>
      <c r="T102" s="13">
        <f>[4]带兵数!F101</f>
        <v>8223.4023573310569</v>
      </c>
      <c r="U102" s="13">
        <f>[4]带兵数!G101</f>
        <v>8276.5483052665913</v>
      </c>
      <c r="V102" s="13">
        <f>[4]带兵数!H101</f>
        <v>8335.5218110725364</v>
      </c>
      <c r="X102" s="13">
        <v>98</v>
      </c>
      <c r="Y102" s="36">
        <f>求节点(节奏总纲!P$4:P$113,R$5:R$114,$X102)*6</f>
        <v>36027.224754792085</v>
      </c>
      <c r="Z102" s="36">
        <f>求节点(节奏总纲!Q$4:Q$113,S$5:S$114,$X102)*6</f>
        <v>37170.181270145564</v>
      </c>
      <c r="AA102" s="36">
        <f>求节点(节奏总纲!R$4:R$113,T$5:T$114,$X102)*6</f>
        <v>38678.510789011882</v>
      </c>
      <c r="AB102" s="36">
        <f>求节点(节奏总纲!S$4:S$113,U$5:U$114,$X102)*6</f>
        <v>40858.044792608358</v>
      </c>
      <c r="AC102" s="36">
        <f>求节点(节奏总纲!T$4:T$113,V$5:V$114,$X102)*6</f>
        <v>44707.700044233949</v>
      </c>
      <c r="AG102" s="13">
        <v>98</v>
      </c>
      <c r="AH102" s="13">
        <v>1</v>
      </c>
      <c r="AI102" s="13">
        <f>[4]实力验证!$Z104</f>
        <v>1.2429776274675348</v>
      </c>
      <c r="AJ102" s="13">
        <f>[4]实力验证!$AE104</f>
        <v>1.68193518832616</v>
      </c>
      <c r="AK102" s="13">
        <f>[4]实力验证!$AJ104</f>
        <v>2.8255762054201816</v>
      </c>
      <c r="AL102" s="13">
        <f>[4]实力验证!$AO104</f>
        <v>5.142716268242844</v>
      </c>
      <c r="AM102" s="13">
        <f t="shared" si="1"/>
        <v>624.74353474618749</v>
      </c>
      <c r="AR102" s="15">
        <v>98</v>
      </c>
      <c r="AS102" s="15">
        <f>[4]攻城值!AC102</f>
        <v>310.67175353638828</v>
      </c>
      <c r="AT102" s="15">
        <f>[4]攻城值!AD102</f>
        <v>310.63726427266198</v>
      </c>
      <c r="AU102" s="15">
        <f>[4]攻城值!AE102</f>
        <v>312.75481102072473</v>
      </c>
      <c r="AV102" s="15">
        <f>[4]攻城值!AF102</f>
        <v>314.06551846528572</v>
      </c>
      <c r="AW102" s="15">
        <f>[4]攻城值!AG102</f>
        <v>316.9542801076492</v>
      </c>
      <c r="AY102" s="15">
        <v>98</v>
      </c>
      <c r="AZ102" s="15">
        <f>[4]攻城值!AJ102</f>
        <v>1824.9</v>
      </c>
      <c r="BA102" s="15">
        <f>[4]攻城值!AK102</f>
        <v>1829.52</v>
      </c>
      <c r="BB102" s="15">
        <f>[4]攻城值!AL102</f>
        <v>1838.76</v>
      </c>
      <c r="BC102" s="15">
        <f>[4]攻城值!AM102</f>
        <v>1852.6200000000001</v>
      </c>
      <c r="BD102" s="15">
        <f>[4]攻城值!AN102</f>
        <v>1871.1000000000001</v>
      </c>
      <c r="BF102" s="15">
        <v>98</v>
      </c>
      <c r="BG102" s="15">
        <f>[4]攻城值!AQ102</f>
        <v>0.14547474371766395</v>
      </c>
      <c r="BH102" s="15">
        <f>[4]攻城值!AR102</f>
        <v>0.85452525628233611</v>
      </c>
      <c r="BL102" s="15"/>
      <c r="BM102" s="21"/>
      <c r="BN102" s="21"/>
      <c r="BO102" s="21"/>
      <c r="BP102" s="21"/>
      <c r="BQ102" s="21"/>
    </row>
    <row r="103" spans="2:69" x14ac:dyDescent="0.15">
      <c r="B103" s="13">
        <v>99</v>
      </c>
      <c r="C103" s="13">
        <f>[1]服务器生态!W120</f>
        <v>201.44271104999999</v>
      </c>
      <c r="D103" s="13">
        <f>[1]服务器生态!X120</f>
        <v>198.624357690864</v>
      </c>
      <c r="E103" s="13">
        <f>[1]服务器生态!Y120</f>
        <v>16.213764059136</v>
      </c>
      <c r="F103" s="13">
        <f>[1]服务器生态!Z120</f>
        <v>2.8845432000000009</v>
      </c>
      <c r="G103" s="13">
        <f>[1]服务器生态!AA120</f>
        <v>0.83462399999999992</v>
      </c>
      <c r="H103" s="13">
        <f>[1]服务器生态!AC120</f>
        <v>0.47962550249999997</v>
      </c>
      <c r="I103" s="13">
        <f>[1]服务器生态!AD120</f>
        <v>0.47291513735919999</v>
      </c>
      <c r="J103" s="13">
        <f>[1]服务器生态!AE120</f>
        <v>3.8604200140800002E-2</v>
      </c>
      <c r="K103" s="13">
        <f>[1]服务器生态!AF120</f>
        <v>6.8679600000000019E-3</v>
      </c>
      <c r="L103" s="13">
        <f>[1]服务器生态!AG120</f>
        <v>1.9871999999999997E-3</v>
      </c>
      <c r="M103" s="13">
        <f>[3]基础信息!M102</f>
        <v>100</v>
      </c>
      <c r="Q103" s="13">
        <v>99</v>
      </c>
      <c r="R103" s="13">
        <f>[4]带兵数!D102</f>
        <v>8197.0754516970574</v>
      </c>
      <c r="S103" s="13">
        <f>[4]带兵数!E102</f>
        <v>8242.7153089140375</v>
      </c>
      <c r="T103" s="13">
        <f>[4]带兵数!F102</f>
        <v>8292.339753941611</v>
      </c>
      <c r="U103" s="13">
        <f>[4]带兵数!G102</f>
        <v>8346.3650287732689</v>
      </c>
      <c r="V103" s="13">
        <f>[4]带兵数!H102</f>
        <v>8400.7477093078123</v>
      </c>
      <c r="X103" s="13">
        <v>99</v>
      </c>
      <c r="Y103" s="36">
        <f>求节点(节奏总纲!P$4:P$113,R$5:R$114,$X103)*6</f>
        <v>36084.956147827164</v>
      </c>
      <c r="Z103" s="36">
        <f>求节点(节奏总纲!Q$4:Q$113,S$5:S$114,$X103)*6</f>
        <v>37228.670124648634</v>
      </c>
      <c r="AA103" s="36">
        <f>求节点(节奏总纲!R$4:R$113,T$5:T$114,$X103)*6</f>
        <v>38736.554904213575</v>
      </c>
      <c r="AB103" s="36">
        <f>求节点(节奏总纲!S$4:S$113,U$5:U$114,$X103)*6</f>
        <v>40917.781069557132</v>
      </c>
      <c r="AC103" s="36">
        <f>求节点(节奏总纲!T$4:T$113,V$5:V$114,$X103)*6</f>
        <v>44767.324227620382</v>
      </c>
      <c r="AG103" s="13">
        <v>99</v>
      </c>
      <c r="AH103" s="13">
        <v>1</v>
      </c>
      <c r="AI103" s="13">
        <f>[4]实力验证!$Z105</f>
        <v>1.2443551717353099</v>
      </c>
      <c r="AJ103" s="13">
        <f>[4]实力验证!$AE105</f>
        <v>1.6816228709349004</v>
      </c>
      <c r="AK103" s="13">
        <f>[4]实力验证!$AJ105</f>
        <v>2.8287081936911709</v>
      </c>
      <c r="AL103" s="13">
        <f>[4]实力验证!$AO105</f>
        <v>5.1113081517522918</v>
      </c>
      <c r="AM103" s="13">
        <f t="shared" si="1"/>
        <v>625.03090181676328</v>
      </c>
      <c r="AR103" s="15">
        <v>99</v>
      </c>
      <c r="AS103" s="15">
        <f>[4]攻城值!AC103</f>
        <v>310.67175353638828</v>
      </c>
      <c r="AT103" s="15">
        <f>[4]攻城值!AD103</f>
        <v>310.63726427266198</v>
      </c>
      <c r="AU103" s="15">
        <f>[4]攻城值!AE103</f>
        <v>312.75481102072473</v>
      </c>
      <c r="AV103" s="15">
        <f>[4]攻城值!AF103</f>
        <v>314.06551846528572</v>
      </c>
      <c r="AW103" s="15">
        <f>[4]攻城值!AG103</f>
        <v>316.9542801076492</v>
      </c>
      <c r="AY103" s="15">
        <v>99</v>
      </c>
      <c r="AZ103" s="15">
        <f>[4]攻城值!AJ103</f>
        <v>1824.9</v>
      </c>
      <c r="BA103" s="15">
        <f>[4]攻城值!AK103</f>
        <v>1829.52</v>
      </c>
      <c r="BB103" s="15">
        <f>[4]攻城值!AL103</f>
        <v>1838.76</v>
      </c>
      <c r="BC103" s="15">
        <f>[4]攻城值!AM103</f>
        <v>1852.6200000000001</v>
      </c>
      <c r="BD103" s="15">
        <f>[4]攻城值!AN103</f>
        <v>1871.1000000000001</v>
      </c>
      <c r="BF103" s="15">
        <v>99</v>
      </c>
      <c r="BG103" s="15">
        <f>[4]攻城值!AQ103</f>
        <v>0.14547474371766395</v>
      </c>
      <c r="BH103" s="15">
        <f>[4]攻城值!AR103</f>
        <v>0.85452525628233611</v>
      </c>
      <c r="BL103" s="15"/>
      <c r="BM103" s="21"/>
      <c r="BN103" s="21"/>
      <c r="BO103" s="21"/>
      <c r="BP103" s="21"/>
      <c r="BQ103" s="21"/>
    </row>
    <row r="104" spans="2:69" x14ac:dyDescent="0.15">
      <c r="B104" s="13">
        <v>100</v>
      </c>
      <c r="C104" s="13">
        <f>[1]服务器生态!W121</f>
        <v>199.84395937499997</v>
      </c>
      <c r="D104" s="13">
        <f>[1]服务器生态!X121</f>
        <v>197.04797389966663</v>
      </c>
      <c r="E104" s="13">
        <f>[1]服务器生态!Y121</f>
        <v>16.085083391999998</v>
      </c>
      <c r="F104" s="13">
        <f>[1]服务器生态!Z121</f>
        <v>2.8616500000000005</v>
      </c>
      <c r="G104" s="13">
        <f>[1]服务器生态!AA121</f>
        <v>0.82799999999999985</v>
      </c>
      <c r="H104" s="13">
        <f>[1]服务器生态!AC121</f>
        <v>0.47962550249999997</v>
      </c>
      <c r="I104" s="13">
        <f>[1]服务器生态!AD121</f>
        <v>0.47291513735919999</v>
      </c>
      <c r="J104" s="13">
        <f>[1]服务器生态!AE121</f>
        <v>3.8604200140800002E-2</v>
      </c>
      <c r="K104" s="13">
        <f>[1]服务器生态!AF121</f>
        <v>6.8679600000000019E-3</v>
      </c>
      <c r="L104" s="13">
        <f>[1]服务器生态!AG121</f>
        <v>1.9871999999999997E-3</v>
      </c>
      <c r="M104" s="13">
        <f>[3]基础信息!M103</f>
        <v>100</v>
      </c>
      <c r="Q104" s="13">
        <v>100</v>
      </c>
      <c r="R104" s="13">
        <f>[4]带兵数!D103</f>
        <v>8264.3426622219631</v>
      </c>
      <c r="S104" s="13">
        <f>[4]带兵数!E103</f>
        <v>8310.2428306858419</v>
      </c>
      <c r="T104" s="13">
        <f>[4]带兵数!F103</f>
        <v>8360.0042099102466</v>
      </c>
      <c r="U104" s="13">
        <f>[4]带兵数!G103</f>
        <v>8411.7844456964613</v>
      </c>
      <c r="V104" s="13">
        <f>[4]带兵数!H103</f>
        <v>8464.9127628067745</v>
      </c>
      <c r="X104" s="13">
        <v>100</v>
      </c>
      <c r="Y104" s="36">
        <f>求节点(节奏总纲!P$4:P$113,R$5:R$114,$X104)*6</f>
        <v>36142.687540862244</v>
      </c>
      <c r="Z104" s="36">
        <f>求节点(节奏总纲!Q$4:Q$113,S$5:S$114,$X104)*6</f>
        <v>37287.158979151704</v>
      </c>
      <c r="AA104" s="36">
        <f>求节点(节奏总纲!R$4:R$113,T$5:T$114,$X104)*6</f>
        <v>38794.599019415255</v>
      </c>
      <c r="AB104" s="36">
        <f>求节点(节奏总纲!S$4:S$113,U$5:U$114,$X104)*6</f>
        <v>40977.517346505905</v>
      </c>
      <c r="AC104" s="36">
        <f>求节点(节奏总纲!T$4:T$113,V$5:V$114,$X104)*6</f>
        <v>44826.948411006822</v>
      </c>
      <c r="AG104" s="13">
        <v>100</v>
      </c>
      <c r="AH104" s="13">
        <v>1</v>
      </c>
      <c r="AI104" s="13">
        <f>[4]实力验证!$Z106</f>
        <v>1.2457030283292161</v>
      </c>
      <c r="AJ104" s="13">
        <f>[4]实力验证!$AE106</f>
        <v>1.6813172843450186</v>
      </c>
      <c r="AK104" s="13">
        <f>[4]实力验证!$AJ106</f>
        <v>2.8317726839887549</v>
      </c>
      <c r="AL104" s="13">
        <f>[4]实力验证!$AO106</f>
        <v>5.0805769165359091</v>
      </c>
      <c r="AM104" s="13">
        <f t="shared" si="1"/>
        <v>625.31207579425916</v>
      </c>
      <c r="AR104" s="15">
        <v>100</v>
      </c>
      <c r="AS104" s="15">
        <f>[4]攻城值!AC104</f>
        <v>310.67175353638828</v>
      </c>
      <c r="AT104" s="15">
        <f>[4]攻城值!AD104</f>
        <v>310.63726427266198</v>
      </c>
      <c r="AU104" s="15">
        <f>[4]攻城值!AE104</f>
        <v>312.75481102072473</v>
      </c>
      <c r="AV104" s="15">
        <f>[4]攻城值!AF104</f>
        <v>314.06551846528572</v>
      </c>
      <c r="AW104" s="15">
        <f>[4]攻城值!AG104</f>
        <v>316.9542801076492</v>
      </c>
      <c r="AY104" s="15">
        <v>100</v>
      </c>
      <c r="AZ104" s="15">
        <f>[4]攻城值!AJ104</f>
        <v>1824.9</v>
      </c>
      <c r="BA104" s="15">
        <f>[4]攻城值!AK104</f>
        <v>1829.52</v>
      </c>
      <c r="BB104" s="15">
        <f>[4]攻城值!AL104</f>
        <v>1838.76</v>
      </c>
      <c r="BC104" s="15">
        <f>[4]攻城值!AM104</f>
        <v>1852.6200000000001</v>
      </c>
      <c r="BD104" s="15">
        <f>[4]攻城值!AN104</f>
        <v>1871.1000000000001</v>
      </c>
      <c r="BF104" s="15">
        <v>100</v>
      </c>
      <c r="BG104" s="15">
        <f>[4]攻城值!AQ104</f>
        <v>0.14547474371766395</v>
      </c>
      <c r="BH104" s="15">
        <f>[4]攻城值!AR104</f>
        <v>0.85452525628233611</v>
      </c>
      <c r="BL104" s="15"/>
      <c r="BM104" s="21"/>
      <c r="BN104" s="21"/>
      <c r="BO104" s="21"/>
      <c r="BP104" s="21"/>
      <c r="BQ104" s="21"/>
    </row>
    <row r="105" spans="2:69" x14ac:dyDescent="0.15">
      <c r="B105" s="13">
        <v>101</v>
      </c>
      <c r="C105" s="13">
        <f>[1]服务器生态!W122</f>
        <v>198.24520769999998</v>
      </c>
      <c r="D105" s="13">
        <f>[1]服务器生态!X122</f>
        <v>195.47159010846931</v>
      </c>
      <c r="E105" s="13">
        <f>[1]服务器生态!Y122</f>
        <v>15.956402724864001</v>
      </c>
      <c r="F105" s="13">
        <f>[1]服务器生态!Z122</f>
        <v>2.8387568000000005</v>
      </c>
      <c r="G105" s="13">
        <f>[1]服务器生态!AA122</f>
        <v>0.82137599999999988</v>
      </c>
      <c r="H105" s="13">
        <f>[1]服务器生态!AC122</f>
        <v>0.47962550249999997</v>
      </c>
      <c r="I105" s="13">
        <f>[1]服务器生态!AD122</f>
        <v>0.47291513735919999</v>
      </c>
      <c r="J105" s="13">
        <f>[1]服务器生态!AE122</f>
        <v>3.8604200140800002E-2</v>
      </c>
      <c r="K105" s="13">
        <f>[1]服务器生态!AF122</f>
        <v>6.8679600000000019E-3</v>
      </c>
      <c r="L105" s="13">
        <f>[1]服务器生态!AG122</f>
        <v>1.9871999999999997E-3</v>
      </c>
      <c r="M105" s="13">
        <f>[3]基础信息!M104</f>
        <v>100</v>
      </c>
      <c r="X105" s="13">
        <v>101</v>
      </c>
      <c r="Y105" s="36">
        <f>求节点(节奏总纲!P$4:P$113,R$5:R$114,$X105)*6</f>
        <v>36200.418933897337</v>
      </c>
      <c r="Z105" s="36">
        <f>求节点(节奏总纲!Q$4:Q$113,S$5:S$114,$X105)*6</f>
        <v>37345.647833654773</v>
      </c>
      <c r="AA105" s="36">
        <f>求节点(节奏总纲!R$4:R$113,T$5:T$114,$X105)*6</f>
        <v>38852.643134616948</v>
      </c>
      <c r="AB105" s="36">
        <f>求节点(节奏总纲!S$4:S$113,U$5:U$114,$X105)*6</f>
        <v>41032.732914159373</v>
      </c>
      <c r="AC105" s="36">
        <f>求节点(节奏总纲!T$4:T$113,V$5:V$114,$X105)*6</f>
        <v>44886.572594393256</v>
      </c>
      <c r="AG105" s="13">
        <v>101</v>
      </c>
      <c r="AH105" s="13">
        <v>1</v>
      </c>
      <c r="AI105" s="13">
        <f>[4]实力验证!$Z107</f>
        <v>1.2470221467237326</v>
      </c>
      <c r="AJ105" s="13">
        <f>[4]实力验证!$AE107</f>
        <v>1.6810182132912781</v>
      </c>
      <c r="AK105" s="13">
        <f>[4]实力验证!$AJ107</f>
        <v>2.8346086285448244</v>
      </c>
      <c r="AL105" s="13">
        <f>[4]实力验证!$AO107</f>
        <v>5.0505009145017068</v>
      </c>
      <c r="AM105" s="13">
        <f t="shared" si="1"/>
        <v>625.58501295549581</v>
      </c>
    </row>
    <row r="106" spans="2:69" x14ac:dyDescent="0.15">
      <c r="B106" s="13">
        <v>102</v>
      </c>
      <c r="C106" s="13">
        <f>[1]服务器生态!W123</f>
        <v>196.64645602499999</v>
      </c>
      <c r="D106" s="13">
        <f>[1]服务器生态!X123</f>
        <v>193.895206317272</v>
      </c>
      <c r="E106" s="13">
        <f>[1]服务器生态!Y123</f>
        <v>15.827722057728002</v>
      </c>
      <c r="F106" s="13">
        <f>[1]服务器生态!Z123</f>
        <v>2.8158636000000006</v>
      </c>
      <c r="G106" s="13">
        <f>[1]服务器生态!AA123</f>
        <v>0.81475199999999992</v>
      </c>
      <c r="H106" s="13">
        <f>[1]服务器生态!AC123</f>
        <v>0.47962550249999997</v>
      </c>
      <c r="I106" s="13">
        <f>[1]服务器生态!AD123</f>
        <v>0.47291513735919999</v>
      </c>
      <c r="J106" s="13">
        <f>[1]服务器生态!AE123</f>
        <v>3.8604200140800002E-2</v>
      </c>
      <c r="K106" s="13">
        <f>[1]服务器生态!AF123</f>
        <v>6.8679600000000019E-3</v>
      </c>
      <c r="L106" s="13">
        <f>[1]服务器生态!AG123</f>
        <v>1.9871999999999997E-3</v>
      </c>
      <c r="M106" s="13">
        <f>[3]基础信息!M105</f>
        <v>100</v>
      </c>
      <c r="X106" s="13">
        <v>102</v>
      </c>
      <c r="Y106" s="36">
        <f>求节点(节奏总纲!P$4:P$113,R$5:R$114,$X106)*6</f>
        <v>36258.150326932417</v>
      </c>
      <c r="Z106" s="36">
        <f>求节点(节奏总纲!Q$4:Q$113,S$5:S$114,$X106)*6</f>
        <v>37404.136688157843</v>
      </c>
      <c r="AA106" s="36">
        <f>求节点(节奏总纲!R$4:R$113,T$5:T$114,$X106)*6</f>
        <v>38910.687249818635</v>
      </c>
      <c r="AB106" s="36">
        <f>求节点(节奏总纲!S$4:S$113,U$5:U$114,$X106)*6</f>
        <v>41087.770032475892</v>
      </c>
      <c r="AC106" s="36">
        <f>求节点(节奏总纲!T$4:T$113,V$5:V$114,$X106)*6</f>
        <v>44946.196777779696</v>
      </c>
      <c r="AG106" s="13">
        <v>102</v>
      </c>
      <c r="AH106" s="13">
        <v>1</v>
      </c>
      <c r="AI106" s="13">
        <f>[4]实力验证!$Z108</f>
        <v>1.2483134363321535</v>
      </c>
      <c r="AJ106" s="13">
        <f>[4]实力验证!$AE108</f>
        <v>1.6807254515911303</v>
      </c>
      <c r="AK106" s="13">
        <f>[4]实力验证!$AJ108</f>
        <v>2.8373783701698319</v>
      </c>
      <c r="AL106" s="13">
        <f>[4]实力验证!$AO108</f>
        <v>5.0210594109558029</v>
      </c>
      <c r="AM106" s="13">
        <f t="shared" si="1"/>
        <v>625.85210453842808</v>
      </c>
    </row>
    <row r="107" spans="2:69" x14ac:dyDescent="0.15">
      <c r="B107" s="13">
        <v>103</v>
      </c>
      <c r="C107" s="13">
        <f>[1]服务器生态!W124</f>
        <v>195.04770435</v>
      </c>
      <c r="D107" s="13">
        <f>[1]服务器生态!X124</f>
        <v>192.31882252607468</v>
      </c>
      <c r="E107" s="13">
        <f>[1]服务器生态!Y124</f>
        <v>15.699041390592001</v>
      </c>
      <c r="F107" s="13">
        <f>[1]服务器生态!Z124</f>
        <v>2.7929704000000011</v>
      </c>
      <c r="G107" s="13">
        <f>[1]服务器生态!AA124</f>
        <v>0.80812799999999996</v>
      </c>
      <c r="H107" s="13">
        <f>[1]服务器生态!AC124</f>
        <v>0.47962550249999997</v>
      </c>
      <c r="I107" s="13">
        <f>[1]服务器生态!AD124</f>
        <v>0.47291513735919999</v>
      </c>
      <c r="J107" s="13">
        <f>[1]服务器生态!AE124</f>
        <v>3.8604200140800002E-2</v>
      </c>
      <c r="K107" s="13">
        <f>[1]服务器生态!AF124</f>
        <v>6.8679600000000019E-3</v>
      </c>
      <c r="L107" s="13">
        <f>[1]服务器生态!AG124</f>
        <v>1.9871999999999997E-3</v>
      </c>
      <c r="M107" s="13">
        <f>[3]基础信息!M106</f>
        <v>100</v>
      </c>
      <c r="X107" s="13">
        <v>103</v>
      </c>
      <c r="Y107" s="36">
        <f>求节点(节奏总纲!P$4:P$113,R$5:R$114,$X107)*6</f>
        <v>36315.75266643901</v>
      </c>
      <c r="Z107" s="36">
        <f>求节点(节奏总纲!Q$4:Q$113,S$5:S$114,$X107)*6</f>
        <v>37460.665050753625</v>
      </c>
      <c r="AA107" s="36">
        <f>求节点(节奏总纲!R$4:R$113,T$5:T$114,$X107)*6</f>
        <v>38968.731365020321</v>
      </c>
      <c r="AB107" s="36">
        <f>求节点(节奏总纲!S$4:S$113,U$5:U$114,$X107)*6</f>
        <v>41142.807150792396</v>
      </c>
      <c r="AC107" s="36">
        <f>求节点(节奏总纲!T$4:T$113,V$5:V$114,$X107)*6</f>
        <v>45004.090162799519</v>
      </c>
      <c r="AG107" s="13">
        <v>103</v>
      </c>
      <c r="AH107" s="13">
        <v>1</v>
      </c>
      <c r="AI107" s="13">
        <f>[4]实力验证!$Z109</f>
        <v>1.2490448036332555</v>
      </c>
      <c r="AJ107" s="13">
        <f>[4]实力验证!$AE109</f>
        <v>1.6804418268877983</v>
      </c>
      <c r="AK107" s="13">
        <f>[4]实力验证!$AJ109</f>
        <v>2.8400954027354679</v>
      </c>
      <c r="AL107" s="13">
        <f>[4]实力验证!$AO109</f>
        <v>4.9912797347133422</v>
      </c>
      <c r="AM107" s="13">
        <f t="shared" si="1"/>
        <v>625.95888554706312</v>
      </c>
    </row>
    <row r="108" spans="2:69" x14ac:dyDescent="0.15">
      <c r="B108" s="13">
        <v>104</v>
      </c>
      <c r="C108" s="13">
        <f>[1]服务器生态!W125</f>
        <v>193.44895267499999</v>
      </c>
      <c r="D108" s="13">
        <f>[1]服务器生态!X125</f>
        <v>190.74243873487731</v>
      </c>
      <c r="E108" s="13">
        <f>[1]服务器生态!Y125</f>
        <v>15.570360723456</v>
      </c>
      <c r="F108" s="13">
        <f>[1]服务器生态!Z125</f>
        <v>2.7700772000000007</v>
      </c>
      <c r="G108" s="13">
        <f>[1]服务器生态!AA125</f>
        <v>0.80150399999999988</v>
      </c>
      <c r="H108" s="13">
        <f>[1]服务器生态!AC125</f>
        <v>0.47962550249999997</v>
      </c>
      <c r="I108" s="13">
        <f>[1]服务器生态!AD125</f>
        <v>0.47291513735919999</v>
      </c>
      <c r="J108" s="13">
        <f>[1]服务器生态!AE125</f>
        <v>3.8604200140800002E-2</v>
      </c>
      <c r="K108" s="13">
        <f>[1]服务器生态!AF125</f>
        <v>6.8679600000000019E-3</v>
      </c>
      <c r="L108" s="13">
        <f>[1]服务器生态!AG125</f>
        <v>1.9871999999999997E-3</v>
      </c>
      <c r="M108" s="13">
        <f>[3]基础信息!M107</f>
        <v>100</v>
      </c>
      <c r="X108" s="13">
        <v>104</v>
      </c>
      <c r="Y108" s="36">
        <f>求节点(节奏总纲!P$4:P$113,R$5:R$114,$X108)*6</f>
        <v>36369.412105297808</v>
      </c>
      <c r="Z108" s="36">
        <f>求节点(节奏总纲!Q$4:Q$113,S$5:S$114,$X108)*6</f>
        <v>37515.140864233741</v>
      </c>
      <c r="AA108" s="36">
        <f>求节点(节奏总纲!R$4:R$113,T$5:T$114,$X108)*6</f>
        <v>39024.61504212892</v>
      </c>
      <c r="AB108" s="36">
        <f>求节点(节奏总纲!S$4:S$113,U$5:U$114,$X108)*6</f>
        <v>41197.844269108915</v>
      </c>
      <c r="AC108" s="36">
        <f>求节点(节奏总纲!T$4:T$113,V$5:V$114,$X108)*6</f>
        <v>45059.992336524971</v>
      </c>
      <c r="AG108" s="13">
        <v>104</v>
      </c>
      <c r="AH108" s="13">
        <v>1</v>
      </c>
      <c r="AI108" s="13">
        <f>[4]实力验证!$Z110</f>
        <v>1.2492745074979783</v>
      </c>
      <c r="AJ108" s="13">
        <f>[4]实力验证!$AE110</f>
        <v>1.6815811957098001</v>
      </c>
      <c r="AK108" s="13">
        <f>[4]实力验证!$AJ110</f>
        <v>2.8429110603883507</v>
      </c>
      <c r="AL108" s="13">
        <f>[4]实力验证!$AO110</f>
        <v>4.9565419106653721</v>
      </c>
      <c r="AM108" s="13">
        <f t="shared" si="1"/>
        <v>626.00384940794652</v>
      </c>
    </row>
    <row r="109" spans="2:69" x14ac:dyDescent="0.15">
      <c r="B109" s="13">
        <v>105</v>
      </c>
      <c r="C109" s="13">
        <f>[1]服务器生态!W126</f>
        <v>191.850201</v>
      </c>
      <c r="D109" s="13">
        <f>[1]服务器生态!X126</f>
        <v>189.16605494368</v>
      </c>
      <c r="E109" s="13">
        <f>[1]服务器生态!Y126</f>
        <v>15.441680056320001</v>
      </c>
      <c r="F109" s="13">
        <f>[1]服务器生态!Z126</f>
        <v>2.7471840000000007</v>
      </c>
      <c r="G109" s="13">
        <f>[1]服务器生态!AA126</f>
        <v>0.79487999999999992</v>
      </c>
      <c r="H109" s="13">
        <f>[1]服务器生态!AC126</f>
        <v>0.47962550249999997</v>
      </c>
      <c r="I109" s="13">
        <f>[1]服务器生态!AD126</f>
        <v>0.47291513735919999</v>
      </c>
      <c r="J109" s="13">
        <f>[1]服务器生态!AE126</f>
        <v>3.8604200140800002E-2</v>
      </c>
      <c r="K109" s="13">
        <f>[1]服务器生态!AF126</f>
        <v>6.8679600000000019E-3</v>
      </c>
      <c r="L109" s="13">
        <f>[1]服务器生态!AG126</f>
        <v>1.9871999999999997E-3</v>
      </c>
      <c r="M109" s="13">
        <f>[3]基础信息!M108</f>
        <v>100</v>
      </c>
      <c r="X109" s="13">
        <v>105</v>
      </c>
      <c r="Y109" s="36">
        <f>求节点(节奏总纲!P$4:P$113,R$5:R$114,$X109)*6</f>
        <v>36423.071544156599</v>
      </c>
      <c r="Z109" s="36">
        <f>求节点(节奏总纲!Q$4:Q$113,S$5:S$114,$X109)*6</f>
        <v>37569.616677713857</v>
      </c>
      <c r="AA109" s="36">
        <f>求节点(节奏总纲!R$4:R$113,T$5:T$114,$X109)*6</f>
        <v>39079.488463010792</v>
      </c>
      <c r="AB109" s="36">
        <f>求节点(节奏总纲!S$4:S$113,U$5:U$114,$X109)*6</f>
        <v>41252.881387425427</v>
      </c>
      <c r="AC109" s="36">
        <f>求节点(节奏总纲!T$4:T$113,V$5:V$114,$X109)*6</f>
        <v>45115.894510250415</v>
      </c>
      <c r="AG109" s="13">
        <v>105</v>
      </c>
      <c r="AH109" s="13">
        <v>1</v>
      </c>
      <c r="AI109" s="13">
        <f>[4]实力验证!$Z111</f>
        <v>1.2494995390928991</v>
      </c>
      <c r="AJ109" s="13">
        <f>[4]实力验证!$AE111</f>
        <v>1.6833109904389592</v>
      </c>
      <c r="AK109" s="13">
        <f>[4]实力验证!$AJ111</f>
        <v>2.8456694464222285</v>
      </c>
      <c r="AL109" s="13">
        <f>[4]实力验证!$AO111</f>
        <v>4.9225106680520874</v>
      </c>
      <c r="AM109" s="13">
        <f t="shared" si="1"/>
        <v>626.09053633123631</v>
      </c>
    </row>
    <row r="110" spans="2:69" x14ac:dyDescent="0.15">
      <c r="B110" s="13">
        <v>106</v>
      </c>
      <c r="C110" s="13">
        <f>[1]服务器生态!W127</f>
        <v>190.25144932500001</v>
      </c>
      <c r="D110" s="13">
        <f>[1]服务器生态!X127</f>
        <v>187.58967115248268</v>
      </c>
      <c r="E110" s="13">
        <f>[1]服务器生态!Y127</f>
        <v>15.312999389184002</v>
      </c>
      <c r="F110" s="13">
        <f>[1]服务器生态!Z127</f>
        <v>2.7242908000000008</v>
      </c>
      <c r="G110" s="13">
        <f>[1]服务器生态!AA127</f>
        <v>0.78825599999999996</v>
      </c>
      <c r="H110" s="13">
        <f>[1]服务器生态!AC127</f>
        <v>0.47962550249999997</v>
      </c>
      <c r="I110" s="13">
        <f>[1]服务器生态!AD127</f>
        <v>0.47291513735919999</v>
      </c>
      <c r="J110" s="13">
        <f>[1]服务器生态!AE127</f>
        <v>3.8604200140800002E-2</v>
      </c>
      <c r="K110" s="13">
        <f>[1]服务器生态!AF127</f>
        <v>6.8679600000000019E-3</v>
      </c>
      <c r="L110" s="13">
        <f>[1]服务器生态!AG127</f>
        <v>1.9871999999999997E-3</v>
      </c>
      <c r="M110" s="13">
        <f>[3]基础信息!M109</f>
        <v>100</v>
      </c>
      <c r="X110" s="13">
        <v>106</v>
      </c>
      <c r="Y110" s="36">
        <f>求节点(节奏总纲!P$4:P$113,R$5:R$114,$X110)*6</f>
        <v>36476.730983015397</v>
      </c>
      <c r="Z110" s="36">
        <f>求节点(节奏总纲!Q$4:Q$113,S$5:S$114,$X110)*6</f>
        <v>37624.09249119398</v>
      </c>
      <c r="AA110" s="36">
        <f>求节点(节奏总纲!R$4:R$113,T$5:T$114,$X110)*6</f>
        <v>39134.361883892656</v>
      </c>
      <c r="AB110" s="36">
        <f>求节点(节奏总纲!S$4:S$113,U$5:U$114,$X110)*6</f>
        <v>41307.918505741938</v>
      </c>
      <c r="AC110" s="36">
        <f>求节点(节奏总纲!T$4:T$113,V$5:V$114,$X110)*6</f>
        <v>45171.796683975866</v>
      </c>
      <c r="AG110" s="13">
        <v>106</v>
      </c>
      <c r="AH110" s="13">
        <v>1</v>
      </c>
      <c r="AI110" s="13">
        <f>[4]实力验证!$Z112</f>
        <v>1.2497200395366077</v>
      </c>
      <c r="AJ110" s="13">
        <f>[4]实力验证!$AE112</f>
        <v>1.6850059546747123</v>
      </c>
      <c r="AK110" s="13">
        <f>[4]实力验证!$AJ112</f>
        <v>2.8483722906366373</v>
      </c>
      <c r="AL110" s="13">
        <f>[4]实力验证!$AO112</f>
        <v>4.8891646656880949</v>
      </c>
      <c r="AM110" s="13">
        <f t="shared" si="1"/>
        <v>626.17547775937646</v>
      </c>
    </row>
    <row r="111" spans="2:69" x14ac:dyDescent="0.15">
      <c r="B111" s="13">
        <v>107</v>
      </c>
      <c r="C111" s="13">
        <f>[1]服务器生态!W128</f>
        <v>188.65269764999996</v>
      </c>
      <c r="D111" s="13">
        <f>[1]服务器生态!X128</f>
        <v>186.01328736128531</v>
      </c>
      <c r="E111" s="13">
        <f>[1]服务器生态!Y128</f>
        <v>15.184318722047999</v>
      </c>
      <c r="F111" s="13">
        <f>[1]服务器生态!Z128</f>
        <v>2.7013976000000008</v>
      </c>
      <c r="G111" s="13">
        <f>[1]服务器生态!AA128</f>
        <v>0.78163199999999988</v>
      </c>
      <c r="H111" s="13">
        <f>[1]服务器生态!AC128</f>
        <v>0.47962550249999997</v>
      </c>
      <c r="I111" s="13">
        <f>[1]服务器生态!AD128</f>
        <v>0.47291513735919999</v>
      </c>
      <c r="J111" s="13">
        <f>[1]服务器生态!AE128</f>
        <v>3.8604200140800002E-2</v>
      </c>
      <c r="K111" s="13">
        <f>[1]服务器生态!AF128</f>
        <v>6.8679600000000019E-3</v>
      </c>
      <c r="L111" s="13">
        <f>[1]服务器生态!AG128</f>
        <v>1.9871999999999997E-3</v>
      </c>
      <c r="M111" s="13">
        <f>[3]基础信息!M110</f>
        <v>100</v>
      </c>
      <c r="X111" s="13">
        <v>107</v>
      </c>
      <c r="Y111" s="36">
        <f>求节点(节奏总纲!P$4:P$113,R$5:R$114,$X111)*6</f>
        <v>36530.390421874195</v>
      </c>
      <c r="Z111" s="36">
        <f>求节点(节奏总纲!Q$4:Q$113,S$5:S$114,$X111)*6</f>
        <v>37678.568304674096</v>
      </c>
      <c r="AA111" s="36">
        <f>求节点(节奏总纲!R$4:R$113,T$5:T$114,$X111)*6</f>
        <v>39189.235304774527</v>
      </c>
      <c r="AB111" s="36">
        <f>求节点(节奏总纲!S$4:S$113,U$5:U$114,$X111)*6</f>
        <v>41362.95562405845</v>
      </c>
      <c r="AC111" s="36">
        <f>求节点(节奏总纲!T$4:T$113,V$5:V$114,$X111)*6</f>
        <v>45227.698857701311</v>
      </c>
      <c r="AG111" s="13">
        <v>107</v>
      </c>
      <c r="AH111" s="13">
        <v>1</v>
      </c>
      <c r="AI111" s="13">
        <f>[4]实力验证!$Z113</f>
        <v>1.2499361443213191</v>
      </c>
      <c r="AJ111" s="13">
        <f>[4]实力验证!$AE113</f>
        <v>1.6866671299317781</v>
      </c>
      <c r="AK111" s="13">
        <f>[4]实力验证!$AJ113</f>
        <v>2.8510212538642796</v>
      </c>
      <c r="AL111" s="13">
        <f>[4]实力验证!$AO113</f>
        <v>4.8564834132577106</v>
      </c>
      <c r="AM111" s="13">
        <f t="shared" si="1"/>
        <v>626.25872588682921</v>
      </c>
    </row>
    <row r="112" spans="2:69" x14ac:dyDescent="0.15">
      <c r="B112" s="13">
        <v>108</v>
      </c>
      <c r="C112" s="13">
        <f>[1]服务器生态!W129</f>
        <v>187.05394597499998</v>
      </c>
      <c r="D112" s="13">
        <f>[1]服务器生态!X129</f>
        <v>184.43690357008799</v>
      </c>
      <c r="E112" s="13">
        <f>[1]服务器生态!Y129</f>
        <v>15.055638054912</v>
      </c>
      <c r="F112" s="13">
        <f>[1]服务器生态!Z129</f>
        <v>2.6785044000000009</v>
      </c>
      <c r="G112" s="13">
        <f>[1]服务器生态!AA129</f>
        <v>0.77500799999999992</v>
      </c>
      <c r="H112" s="13">
        <f>[1]服务器生态!AC129</f>
        <v>0.47962550249999997</v>
      </c>
      <c r="I112" s="13">
        <f>[1]服务器生态!AD129</f>
        <v>0.47291513735919999</v>
      </c>
      <c r="J112" s="13">
        <f>[1]服务器生态!AE129</f>
        <v>3.8604200140800002E-2</v>
      </c>
      <c r="K112" s="13">
        <f>[1]服务器生态!AF129</f>
        <v>6.8679600000000019E-3</v>
      </c>
      <c r="L112" s="13">
        <f>[1]服务器生态!AG129</f>
        <v>1.9871999999999997E-3</v>
      </c>
      <c r="M112" s="13">
        <f>[3]基础信息!M111</f>
        <v>100</v>
      </c>
      <c r="X112" s="13">
        <v>108</v>
      </c>
      <c r="Y112" s="36">
        <f>求节点(节奏总纲!P$4:P$113,R$5:R$114,$X112)*6</f>
        <v>36584.049860732986</v>
      </c>
      <c r="Z112" s="36">
        <f>求节点(节奏总纲!Q$4:Q$113,S$5:S$114,$X112)*6</f>
        <v>37733.044118154219</v>
      </c>
      <c r="AA112" s="36">
        <f>求节点(节奏总纲!R$4:R$113,T$5:T$114,$X112)*6</f>
        <v>39244.108725656391</v>
      </c>
      <c r="AB112" s="36">
        <f>求节点(节奏总纲!S$4:S$113,U$5:U$114,$X112)*6</f>
        <v>41416.459434748598</v>
      </c>
      <c r="AC112" s="36">
        <f>求节点(节奏总纲!T$4:T$113,V$5:V$114,$X112)*6</f>
        <v>45283.601031426755</v>
      </c>
      <c r="AG112" s="13">
        <v>108</v>
      </c>
      <c r="AH112" s="13">
        <v>1</v>
      </c>
      <c r="AI112" s="13">
        <f>[4]实力验证!$Z114</f>
        <v>1.2501479835905076</v>
      </c>
      <c r="AJ112" s="13">
        <f>[4]实力验证!$AE114</f>
        <v>1.6882955166096618</v>
      </c>
      <c r="AK112" s="13">
        <f>[4]实力验证!$AJ114</f>
        <v>2.8538757667489083</v>
      </c>
      <c r="AL112" s="13">
        <f>[4]实力验证!$AO114</f>
        <v>4.8244472293283973</v>
      </c>
      <c r="AM112" s="13">
        <f t="shared" si="1"/>
        <v>626.3438724536901</v>
      </c>
    </row>
    <row r="113" spans="2:39" x14ac:dyDescent="0.15">
      <c r="B113" s="13">
        <v>109</v>
      </c>
      <c r="C113" s="13">
        <f>[1]服务器生态!W130</f>
        <v>185.45519429999999</v>
      </c>
      <c r="D113" s="13">
        <f>[1]服务器生态!X130</f>
        <v>182.86051977889068</v>
      </c>
      <c r="E113" s="13">
        <f>[1]服务器生态!Y130</f>
        <v>14.926957387776001</v>
      </c>
      <c r="F113" s="13">
        <f>[1]服务器生态!Z130</f>
        <v>2.6556112000000009</v>
      </c>
      <c r="G113" s="13">
        <f>[1]服务器生态!AA130</f>
        <v>0.76838399999999996</v>
      </c>
      <c r="H113" s="13">
        <f>[1]服务器生态!AC130</f>
        <v>0.47962550249999997</v>
      </c>
      <c r="I113" s="13">
        <f>[1]服务器生态!AD130</f>
        <v>0.47291513735919999</v>
      </c>
      <c r="J113" s="13">
        <f>[1]服务器生态!AE130</f>
        <v>3.8604200140800002E-2</v>
      </c>
      <c r="K113" s="13">
        <f>[1]服务器生态!AF130</f>
        <v>6.8679600000000019E-3</v>
      </c>
      <c r="L113" s="13">
        <f>[1]服务器生态!AG130</f>
        <v>1.9871999999999997E-3</v>
      </c>
      <c r="M113" s="13">
        <f>[3]基础信息!M112</f>
        <v>100</v>
      </c>
      <c r="X113" s="13">
        <v>109</v>
      </c>
      <c r="Y113" s="36">
        <f>求节点(节奏总纲!P$4:P$113,R$5:R$114,$X113)*6</f>
        <v>36637.709299591785</v>
      </c>
      <c r="Z113" s="36">
        <f>求节点(节奏总纲!Q$4:Q$113,S$5:S$114,$X113)*6</f>
        <v>37787.519931634335</v>
      </c>
      <c r="AA113" s="36">
        <f>求节点(节奏总纲!R$4:R$113,T$5:T$114,$X113)*6</f>
        <v>39298.982146538263</v>
      </c>
      <c r="AB113" s="36">
        <f>求节点(节奏总纲!S$4:S$113,U$5:U$114,$X113)*6</f>
        <v>41468.849285848541</v>
      </c>
      <c r="AC113" s="36">
        <f>求节点(节奏总纲!T$4:T$113,V$5:V$114,$X113)*6</f>
        <v>45339.44638485169</v>
      </c>
      <c r="AG113" s="13">
        <v>109</v>
      </c>
      <c r="AH113" s="13">
        <v>1</v>
      </c>
      <c r="AI113" s="13">
        <f>[4]实力验证!$Z115</f>
        <v>1.2503556824002648</v>
      </c>
      <c r="AJ113" s="13">
        <f>[4]实力验证!$AE115</f>
        <v>1.6898920760016762</v>
      </c>
      <c r="AK113" s="13">
        <f>[4]实力验证!$AJ115</f>
        <v>2.8568599761033568</v>
      </c>
      <c r="AL113" s="13">
        <f>[4]实力验证!$AO115</f>
        <v>4.7930372018261371</v>
      </c>
      <c r="AM113" s="13">
        <f t="shared" si="1"/>
        <v>626.42990266497929</v>
      </c>
    </row>
    <row r="114" spans="2:39" x14ac:dyDescent="0.15">
      <c r="B114" s="13">
        <v>110</v>
      </c>
      <c r="C114" s="13">
        <f>[1]服务器生态!W131</f>
        <v>183.856442625</v>
      </c>
      <c r="D114" s="13">
        <f>[1]服务器生态!X131</f>
        <v>181.28413598769336</v>
      </c>
      <c r="E114" s="13">
        <f>[1]服务器生态!Y131</f>
        <v>14.798276720640002</v>
      </c>
      <c r="F114" s="13">
        <f>[1]服务器生态!Z131</f>
        <v>2.632718000000001</v>
      </c>
      <c r="G114" s="13">
        <f>[1]服务器生态!AA131</f>
        <v>0.76175999999999999</v>
      </c>
      <c r="H114" s="13">
        <f>[1]服务器生态!AC131</f>
        <v>0.47962550249999997</v>
      </c>
      <c r="I114" s="13">
        <f>[1]服务器生态!AD131</f>
        <v>0.47291513735919999</v>
      </c>
      <c r="J114" s="13">
        <f>[1]服务器生态!AE131</f>
        <v>3.8604200140800002E-2</v>
      </c>
      <c r="K114" s="13">
        <f>[1]服务器生态!AF131</f>
        <v>6.8679600000000019E-3</v>
      </c>
      <c r="L114" s="13">
        <f>[1]服务器生态!AG131</f>
        <v>1.9871999999999997E-3</v>
      </c>
      <c r="M114" s="13">
        <f>[3]基础信息!M113</f>
        <v>100</v>
      </c>
      <c r="X114" s="13">
        <v>110</v>
      </c>
      <c r="Y114" s="36">
        <f>求节点(节奏总纲!P$4:P$113,R$5:R$114,$X114)*6</f>
        <v>36691.368738450576</v>
      </c>
      <c r="Z114" s="36">
        <f>求节点(节奏总纲!Q$4:Q$113,S$5:S$114,$X114)*6</f>
        <v>37841.853591173167</v>
      </c>
      <c r="AA114" s="36">
        <f>求节点(节奏总纲!R$4:R$113,T$5:T$114,$X114)*6</f>
        <v>39353.855567420134</v>
      </c>
      <c r="AB114" s="36">
        <f>求节点(节奏总纲!S$4:S$113,U$5:U$114,$X114)*6</f>
        <v>41521.239136948483</v>
      </c>
      <c r="AC114" s="36">
        <f>求节点(节奏总纲!T$4:T$113,V$5:V$114,$X114)*6</f>
        <v>45394.274478247462</v>
      </c>
      <c r="AG114" s="13">
        <v>110</v>
      </c>
      <c r="AH114" s="13">
        <v>1</v>
      </c>
      <c r="AI114" s="13">
        <f>[4]实力验证!$Z116</f>
        <v>1.2505871057215752</v>
      </c>
      <c r="AJ114" s="13">
        <f>[4]实力验证!$AE116</f>
        <v>1.6914577321873028</v>
      </c>
      <c r="AK114" s="13">
        <f>[4]实力验证!$AJ116</f>
        <v>2.8597864227224856</v>
      </c>
      <c r="AL114" s="13">
        <f>[4]实力验证!$AO116</f>
        <v>4.7622351508059246</v>
      </c>
      <c r="AM114" s="13">
        <f t="shared" si="1"/>
        <v>626.52214021365535</v>
      </c>
    </row>
    <row r="115" spans="2:39" x14ac:dyDescent="0.15">
      <c r="B115" s="13">
        <v>111</v>
      </c>
      <c r="C115" s="13">
        <f>[1]服务器生态!W132</f>
        <v>182.25769094999998</v>
      </c>
      <c r="D115" s="13">
        <f>[1]服务器生态!X132</f>
        <v>179.70775219649599</v>
      </c>
      <c r="E115" s="13">
        <f>[1]服务器生态!Y132</f>
        <v>14.669596053504002</v>
      </c>
      <c r="F115" s="13">
        <f>[1]服务器生态!Z132</f>
        <v>2.6098248000000006</v>
      </c>
      <c r="G115" s="13">
        <f>[1]服务器生态!AA132</f>
        <v>0.75513599999999992</v>
      </c>
      <c r="H115" s="13">
        <f>[1]服务器生态!AC132</f>
        <v>0.47962550249999997</v>
      </c>
      <c r="I115" s="13">
        <f>[1]服务器生态!AD132</f>
        <v>0.47291513735919999</v>
      </c>
      <c r="J115" s="13">
        <f>[1]服务器生态!AE132</f>
        <v>3.8604200140800002E-2</v>
      </c>
      <c r="K115" s="13">
        <f>[1]服务器生态!AF132</f>
        <v>6.8679600000000019E-3</v>
      </c>
      <c r="L115" s="13">
        <f>[1]服务器生态!AG132</f>
        <v>1.9871999999999997E-3</v>
      </c>
      <c r="M115" s="13">
        <f>[3]基础信息!M114</f>
        <v>100</v>
      </c>
      <c r="X115" s="13">
        <v>111</v>
      </c>
      <c r="Y115" s="36">
        <f>求节点(节奏总纲!P$4:P$113,R$5:R$114,$X115)*6</f>
        <v>36743.290546376091</v>
      </c>
      <c r="Z115" s="36">
        <f>求节点(节奏总纲!Q$4:Q$113,S$5:S$114,$X115)*6</f>
        <v>37891.698983112867</v>
      </c>
      <c r="AA115" s="36">
        <f>求节点(节奏总纲!R$4:R$113,T$5:T$114,$X115)*6</f>
        <v>39406.474428895111</v>
      </c>
      <c r="AB115" s="36">
        <f>求节点(节奏总纲!S$4:S$113,U$5:U$114,$X115)*6</f>
        <v>41573.628988048426</v>
      </c>
      <c r="AC115" s="36">
        <f>求节点(节奏总纲!T$4:T$113,V$5:V$114,$X115)*6</f>
        <v>45449.102571643241</v>
      </c>
      <c r="AG115" s="13">
        <v>111</v>
      </c>
      <c r="AH115" s="13">
        <v>1</v>
      </c>
      <c r="AI115" s="13">
        <f>[4]实力验证!$Z117</f>
        <v>1.2517792653142883</v>
      </c>
      <c r="AJ115" s="13">
        <f>[4]实力验证!$AE117</f>
        <v>1.6930100917214057</v>
      </c>
      <c r="AK115" s="13">
        <f>[4]实力验证!$AJ117</f>
        <v>2.8628799291776792</v>
      </c>
      <c r="AL115" s="13">
        <f>[4]实力验证!$AO117</f>
        <v>4.732392483460119</v>
      </c>
      <c r="AM115" s="13">
        <f t="shared" si="1"/>
        <v>626.89216954093035</v>
      </c>
    </row>
    <row r="116" spans="2:39" x14ac:dyDescent="0.15">
      <c r="B116" s="13">
        <v>112</v>
      </c>
      <c r="C116" s="13">
        <f>[1]服务器生态!W133</f>
        <v>180.65893927499999</v>
      </c>
      <c r="D116" s="13">
        <f>[1]服务器生态!X133</f>
        <v>178.13136840529867</v>
      </c>
      <c r="E116" s="13">
        <f>[1]服务器生态!Y133</f>
        <v>14.540915386368001</v>
      </c>
      <c r="F116" s="13">
        <f>[1]服务器生态!Z133</f>
        <v>2.5869316000000007</v>
      </c>
      <c r="G116" s="13">
        <f>[1]服务器生态!AA133</f>
        <v>0.74851199999999996</v>
      </c>
      <c r="H116" s="13">
        <f>[1]服务器生态!AC133</f>
        <v>0.47962550249999997</v>
      </c>
      <c r="I116" s="13">
        <f>[1]服务器生态!AD133</f>
        <v>0.47291513735919999</v>
      </c>
      <c r="J116" s="13">
        <f>[1]服务器生态!AE133</f>
        <v>3.8604200140800002E-2</v>
      </c>
      <c r="K116" s="13">
        <f>[1]服务器生态!AF133</f>
        <v>6.8679600000000019E-3</v>
      </c>
      <c r="L116" s="13">
        <f>[1]服务器生态!AG133</f>
        <v>1.9871999999999997E-3</v>
      </c>
      <c r="M116" s="13">
        <f>[3]基础信息!M115</f>
        <v>100</v>
      </c>
      <c r="X116" s="13">
        <v>112</v>
      </c>
      <c r="Y116" s="36">
        <f>求节点(节奏总纲!P$4:P$113,R$5:R$114,$X116)*6</f>
        <v>36793.898982923871</v>
      </c>
      <c r="Z116" s="36">
        <f>求节点(节奏总纲!Q$4:Q$113,S$5:S$114,$X116)*6</f>
        <v>37941.544375052574</v>
      </c>
      <c r="AA116" s="36">
        <f>求节点(节奏总纲!R$4:R$113,T$5:T$114,$X116)*6</f>
        <v>39455.962211400867</v>
      </c>
      <c r="AB116" s="36">
        <f>求节点(节奏总纲!S$4:S$113,U$5:U$114,$X116)*6</f>
        <v>41626.018839148368</v>
      </c>
      <c r="AC116" s="36">
        <f>求节点(节奏总纲!T$4:T$113,V$5:V$114,$X116)*6</f>
        <v>45503.930665039014</v>
      </c>
      <c r="AG116" s="13">
        <v>112</v>
      </c>
      <c r="AH116" s="13">
        <v>1</v>
      </c>
      <c r="AI116" s="13">
        <f>[4]实力验证!$Z118</f>
        <v>1.2530221037470013</v>
      </c>
      <c r="AJ116" s="13">
        <f>[4]实力验证!$AE118</f>
        <v>1.6944735468880368</v>
      </c>
      <c r="AK116" s="13">
        <f>[4]实力验证!$AJ118</f>
        <v>2.8660824487959879</v>
      </c>
      <c r="AL116" s="13">
        <f>[4]实力验证!$AO118</f>
        <v>4.7033864889553616</v>
      </c>
      <c r="AM116" s="13">
        <f t="shared" si="1"/>
        <v>627.27522386358885</v>
      </c>
    </row>
    <row r="117" spans="2:39" x14ac:dyDescent="0.15">
      <c r="B117" s="13">
        <v>113</v>
      </c>
      <c r="C117" s="13">
        <f>[1]服务器生态!W134</f>
        <v>179.06018760000001</v>
      </c>
      <c r="D117" s="13">
        <f>[1]服务器生态!X134</f>
        <v>176.55498461410136</v>
      </c>
      <c r="E117" s="13">
        <f>[1]服务器生态!Y134</f>
        <v>14.412234719232002</v>
      </c>
      <c r="F117" s="13">
        <f>[1]服务器生态!Z134</f>
        <v>2.5640384000000012</v>
      </c>
      <c r="G117" s="13">
        <f>[1]服务器生态!AA134</f>
        <v>0.74188799999999999</v>
      </c>
      <c r="H117" s="13">
        <f>[1]服务器生态!AC134</f>
        <v>0.47962550249999997</v>
      </c>
      <c r="I117" s="13">
        <f>[1]服务器生态!AD134</f>
        <v>0.47291513735919999</v>
      </c>
      <c r="J117" s="13">
        <f>[1]服务器生态!AE134</f>
        <v>3.8604200140800002E-2</v>
      </c>
      <c r="K117" s="13">
        <f>[1]服务器生态!AF134</f>
        <v>6.8679600000000019E-3</v>
      </c>
      <c r="L117" s="13">
        <f>[1]服务器生态!AG134</f>
        <v>1.9871999999999997E-3</v>
      </c>
      <c r="M117" s="13">
        <f>[3]基础信息!M116</f>
        <v>100</v>
      </c>
      <c r="X117" s="13">
        <v>113</v>
      </c>
      <c r="Y117" s="36">
        <f>求节点(节奏总纲!P$4:P$113,R$5:R$114,$X117)*6</f>
        <v>36844.507419471651</v>
      </c>
      <c r="Z117" s="36">
        <f>求节点(节奏总纲!Q$4:Q$113,S$5:S$114,$X117)*6</f>
        <v>37991.389766992274</v>
      </c>
      <c r="AA117" s="36">
        <f>求节点(节奏总纲!R$4:R$113,T$5:T$114,$X117)*6</f>
        <v>39505.449993906623</v>
      </c>
      <c r="AB117" s="36">
        <f>求节点(节奏总纲!S$4:S$113,U$5:U$114,$X117)*6</f>
        <v>41678.408690248318</v>
      </c>
      <c r="AC117" s="36">
        <f>求节点(节奏总纲!T$4:T$113,V$5:V$114,$X117)*6</f>
        <v>45558.758758434793</v>
      </c>
      <c r="AG117" s="13">
        <v>113</v>
      </c>
      <c r="AH117" s="13">
        <v>1</v>
      </c>
      <c r="AI117" s="13">
        <f>[4]实力验证!$Z119</f>
        <v>1.2542418902513841</v>
      </c>
      <c r="AJ117" s="13">
        <f>[4]实力验证!$AE119</f>
        <v>1.6959098581695677</v>
      </c>
      <c r="AK117" s="13">
        <f>[4]实力验证!$AJ119</f>
        <v>2.8692255686960584</v>
      </c>
      <c r="AL117" s="13">
        <f>[4]实力验证!$AO119</f>
        <v>4.673545429188092</v>
      </c>
      <c r="AM117" s="13">
        <f t="shared" si="1"/>
        <v>627.64571626722693</v>
      </c>
    </row>
    <row r="118" spans="2:39" x14ac:dyDescent="0.15">
      <c r="B118" s="13">
        <v>114</v>
      </c>
      <c r="C118" s="13">
        <f>[1]服务器生态!W135</f>
        <v>177.46143592500002</v>
      </c>
      <c r="D118" s="13">
        <f>[1]服务器生态!X135</f>
        <v>174.97860082290401</v>
      </c>
      <c r="E118" s="13">
        <f>[1]服务器生态!Y135</f>
        <v>14.283554052096003</v>
      </c>
      <c r="F118" s="13">
        <f>[1]服务器生态!Z135</f>
        <v>2.5411452000000012</v>
      </c>
      <c r="G118" s="13">
        <f>[1]服务器生态!AA135</f>
        <v>0.73526400000000003</v>
      </c>
      <c r="H118" s="13">
        <f>[1]服务器生态!AC135</f>
        <v>0.47962550249999997</v>
      </c>
      <c r="I118" s="13">
        <f>[1]服务器生态!AD135</f>
        <v>0.47291513735919999</v>
      </c>
      <c r="J118" s="13">
        <f>[1]服务器生态!AE135</f>
        <v>3.8604200140800002E-2</v>
      </c>
      <c r="K118" s="13">
        <f>[1]服务器生态!AF135</f>
        <v>6.8679600000000019E-3</v>
      </c>
      <c r="L118" s="13">
        <f>[1]服务器生态!AG135</f>
        <v>1.9871999999999997E-3</v>
      </c>
      <c r="M118" s="13">
        <f>[3]基础信息!M117</f>
        <v>100</v>
      </c>
      <c r="X118" s="13">
        <v>114</v>
      </c>
      <c r="Y118" s="36">
        <f>求节点(节奏总纲!P$4:P$113,R$5:R$114,$X118)*6</f>
        <v>36895.115856019431</v>
      </c>
      <c r="Z118" s="36">
        <f>求节点(节奏总纲!Q$4:Q$113,S$5:S$114,$X118)*6</f>
        <v>38041.235158931966</v>
      </c>
      <c r="AA118" s="36">
        <f>求节点(节奏总纲!R$4:R$113,T$5:T$114,$X118)*6</f>
        <v>39554.937776412386</v>
      </c>
      <c r="AB118" s="36">
        <f>求节点(节奏总纲!S$4:S$113,U$5:U$114,$X118)*6</f>
        <v>41730.79854134826</v>
      </c>
      <c r="AC118" s="36">
        <f>求节点(节奏总纲!T$4:T$113,V$5:V$114,$X118)*6</f>
        <v>45613.586851830565</v>
      </c>
      <c r="AG118" s="13">
        <v>114</v>
      </c>
      <c r="AH118" s="13">
        <v>1</v>
      </c>
      <c r="AI118" s="13">
        <f>[4]实力验证!$Z120</f>
        <v>1.2554392602784274</v>
      </c>
      <c r="AJ118" s="13">
        <f>[4]实力验证!$AE120</f>
        <v>1.6973197738161423</v>
      </c>
      <c r="AK118" s="13">
        <f>[4]实力验证!$AJ120</f>
        <v>2.8723109262944786</v>
      </c>
      <c r="AL118" s="13">
        <f>[4]实力验证!$AO120</f>
        <v>4.6326888657723782</v>
      </c>
      <c r="AM118" s="13">
        <f t="shared" si="1"/>
        <v>627.96344041165992</v>
      </c>
    </row>
    <row r="119" spans="2:39" x14ac:dyDescent="0.15">
      <c r="B119" s="13">
        <v>115</v>
      </c>
      <c r="C119" s="13">
        <f>[1]服务器生态!W136</f>
        <v>175.86268425</v>
      </c>
      <c r="D119" s="13">
        <f>[1]服务器生态!X136</f>
        <v>173.40221703170667</v>
      </c>
      <c r="E119" s="13">
        <f>[1]服务器生态!Y136</f>
        <v>14.154873384960002</v>
      </c>
      <c r="F119" s="13">
        <f>[1]服务器生态!Z136</f>
        <v>2.5182520000000008</v>
      </c>
      <c r="G119" s="13">
        <f>[1]服务器生态!AA136</f>
        <v>0.72863999999999995</v>
      </c>
      <c r="H119" s="13">
        <f>[1]服务器生态!AC136</f>
        <v>0.47962550249999997</v>
      </c>
      <c r="I119" s="13">
        <f>[1]服务器生态!AD136</f>
        <v>0.47291513735919999</v>
      </c>
      <c r="J119" s="13">
        <f>[1]服务器生态!AE136</f>
        <v>3.8604200140800002E-2</v>
      </c>
      <c r="K119" s="13">
        <f>[1]服务器生态!AF136</f>
        <v>6.8679600000000019E-3</v>
      </c>
      <c r="L119" s="13">
        <f>[1]服务器生态!AG136</f>
        <v>1.9871999999999997E-3</v>
      </c>
      <c r="M119" s="13">
        <f>[3]基础信息!M118</f>
        <v>100</v>
      </c>
      <c r="X119" s="13">
        <v>115</v>
      </c>
      <c r="Y119" s="36">
        <f>求节点(节奏总纲!P$4:P$113,R$5:R$114,$X119)*6</f>
        <v>36945.724292567218</v>
      </c>
      <c r="Z119" s="36">
        <f>求节点(节奏总纲!Q$4:Q$113,S$5:S$114,$X119)*6</f>
        <v>38091.080550871673</v>
      </c>
      <c r="AA119" s="36">
        <f>求节点(节奏总纲!R$4:R$113,T$5:T$114,$X119)*6</f>
        <v>39604.425558918141</v>
      </c>
      <c r="AB119" s="36">
        <f>求节点(节奏总纲!S$4:S$113,U$5:U$114,$X119)*6</f>
        <v>41783.188392448203</v>
      </c>
      <c r="AC119" s="36">
        <f>求节点(节奏总纲!T$4:T$113,V$5:V$114,$X119)*6</f>
        <v>45668.414945226345</v>
      </c>
      <c r="AG119" s="13">
        <v>115</v>
      </c>
      <c r="AH119" s="13">
        <v>1</v>
      </c>
      <c r="AI119" s="13">
        <f>[4]实力验证!$Z121</f>
        <v>1.2566148261359331</v>
      </c>
      <c r="AJ119" s="13">
        <f>[4]实力验证!$AE121</f>
        <v>1.6987040148265578</v>
      </c>
      <c r="AK119" s="13">
        <f>[4]实力验证!$AJ121</f>
        <v>2.8753400993729592</v>
      </c>
      <c r="AL119" s="13">
        <f>[4]实力验证!$AO121</f>
        <v>4.5925763024696895</v>
      </c>
      <c r="AM119" s="13">
        <f t="shared" si="1"/>
        <v>628.27537878314456</v>
      </c>
    </row>
    <row r="120" spans="2:39" x14ac:dyDescent="0.15">
      <c r="B120" s="13">
        <v>116</v>
      </c>
      <c r="C120" s="13">
        <f>[1]服务器生态!W137</f>
        <v>174.26393257500001</v>
      </c>
      <c r="D120" s="13">
        <f>[1]服务器生态!X137</f>
        <v>171.82583324050935</v>
      </c>
      <c r="E120" s="13">
        <f>[1]服务器生态!Y137</f>
        <v>14.026192717824003</v>
      </c>
      <c r="F120" s="13">
        <f>[1]服务器生态!Z137</f>
        <v>2.4953588000000009</v>
      </c>
      <c r="G120" s="13">
        <f>[1]服务器生态!AA137</f>
        <v>0.72201599999999999</v>
      </c>
      <c r="H120" s="13">
        <f>[1]服务器生态!AC137</f>
        <v>0.47962550249999997</v>
      </c>
      <c r="I120" s="13">
        <f>[1]服务器生态!AD137</f>
        <v>0.47291513735919999</v>
      </c>
      <c r="J120" s="13">
        <f>[1]服务器生态!AE137</f>
        <v>3.8604200140800002E-2</v>
      </c>
      <c r="K120" s="13">
        <f>[1]服务器生态!AF137</f>
        <v>6.8679600000000019E-3</v>
      </c>
      <c r="L120" s="13">
        <f>[1]服务器生态!AG137</f>
        <v>1.9871999999999997E-3</v>
      </c>
      <c r="M120" s="13">
        <f>[3]基础信息!M119</f>
        <v>100</v>
      </c>
      <c r="X120" s="13">
        <v>116</v>
      </c>
      <c r="Y120" s="36">
        <f>求节点(节奏总纲!P$4:P$113,R$5:R$114,$X120)*6</f>
        <v>36996.332729114991</v>
      </c>
      <c r="Z120" s="36">
        <f>求节点(节奏总纲!Q$4:Q$113,S$5:S$114,$X120)*6</f>
        <v>38140.925942811373</v>
      </c>
      <c r="AA120" s="36">
        <f>求节点(节奏总纲!R$4:R$113,T$5:T$114,$X120)*6</f>
        <v>39653.913341423904</v>
      </c>
      <c r="AB120" s="36">
        <f>求节点(节奏总纲!S$4:S$113,U$5:U$114,$X120)*6</f>
        <v>41832.405472388418</v>
      </c>
      <c r="AC120" s="36">
        <f>求节点(节奏总纲!T$4:T$113,V$5:V$114,$X120)*6</f>
        <v>45721.918108427417</v>
      </c>
      <c r="AG120" s="13">
        <v>116</v>
      </c>
      <c r="AH120" s="13">
        <v>1</v>
      </c>
      <c r="AI120" s="13">
        <f>[4]实力验证!$Z122</f>
        <v>1.2577691780326019</v>
      </c>
      <c r="AJ120" s="13">
        <f>[4]实力验证!$AE122</f>
        <v>1.7000632761776913</v>
      </c>
      <c r="AK120" s="13">
        <f>[4]实力验证!$AJ122</f>
        <v>2.8784598583347005</v>
      </c>
      <c r="AL120" s="13">
        <f>[4]实力验证!$AO122</f>
        <v>4.5531876002263596</v>
      </c>
      <c r="AM120" s="13">
        <f t="shared" si="1"/>
        <v>628.58368313096787</v>
      </c>
    </row>
    <row r="121" spans="2:39" x14ac:dyDescent="0.15">
      <c r="B121" s="13">
        <v>117</v>
      </c>
      <c r="C121" s="13">
        <f>[1]服务器生态!W138</f>
        <v>172.66518090000002</v>
      </c>
      <c r="D121" s="13">
        <f>[1]服务器生态!X138</f>
        <v>170.24944944931201</v>
      </c>
      <c r="E121" s="13">
        <f>[1]服务器生态!Y138</f>
        <v>13.897512050688002</v>
      </c>
      <c r="F121" s="13">
        <f>[1]服务器生态!Z138</f>
        <v>2.4724656000000009</v>
      </c>
      <c r="G121" s="13">
        <f>[1]服务器生态!AA138</f>
        <v>0.71539200000000003</v>
      </c>
      <c r="H121" s="13">
        <f>[1]服务器生态!AC138</f>
        <v>0.47962550249999997</v>
      </c>
      <c r="I121" s="13">
        <f>[1]服务器生态!AD138</f>
        <v>0.47291513735919999</v>
      </c>
      <c r="J121" s="13">
        <f>[1]服务器生态!AE138</f>
        <v>3.8604200140800002E-2</v>
      </c>
      <c r="K121" s="13">
        <f>[1]服务器生态!AF138</f>
        <v>6.8679600000000019E-3</v>
      </c>
      <c r="L121" s="13">
        <f>[1]服务器生态!AG138</f>
        <v>1.9871999999999997E-3</v>
      </c>
      <c r="M121" s="13">
        <f>[3]基础信息!M120</f>
        <v>100</v>
      </c>
      <c r="X121" s="13">
        <v>117</v>
      </c>
      <c r="Y121" s="36">
        <f>求节点(节奏总纲!P$4:P$113,R$5:R$114,$X121)*6</f>
        <v>37046.941165662778</v>
      </c>
      <c r="Z121" s="36">
        <f>求节点(节奏总纲!Q$4:Q$113,S$5:S$114,$X121)*6</f>
        <v>38190.771334751073</v>
      </c>
      <c r="AA121" s="36">
        <f>求节点(节奏总纲!R$4:R$113,T$5:T$114,$X121)*6</f>
        <v>39703.401123929667</v>
      </c>
      <c r="AB121" s="36">
        <f>求节点(节奏总纲!S$4:S$113,U$5:U$114,$X121)*6</f>
        <v>41880.981822652873</v>
      </c>
      <c r="AC121" s="36">
        <f>求节点(节奏总纲!T$4:T$113,V$5:V$114,$X121)*6</f>
        <v>45771.45430638831</v>
      </c>
      <c r="AG121" s="13">
        <v>117</v>
      </c>
      <c r="AH121" s="13">
        <v>1</v>
      </c>
      <c r="AI121" s="13">
        <f>[4]实力验证!$Z123</f>
        <v>1.2589028850661066</v>
      </c>
      <c r="AJ121" s="13">
        <f>[4]实力验证!$AE123</f>
        <v>1.7013982279879658</v>
      </c>
      <c r="AK121" s="13">
        <f>[4]实力验证!$AJ123</f>
        <v>2.8815528926820289</v>
      </c>
      <c r="AL121" s="13">
        <f>[4]实力验证!$AO123</f>
        <v>4.5145033403375363</v>
      </c>
      <c r="AM121" s="13">
        <f t="shared" si="1"/>
        <v>628.88687295565478</v>
      </c>
    </row>
    <row r="122" spans="2:39" x14ac:dyDescent="0.15">
      <c r="B122" s="13">
        <v>118</v>
      </c>
      <c r="C122" s="13">
        <f>[1]服务器生态!W139</f>
        <v>171.06642922500001</v>
      </c>
      <c r="D122" s="13">
        <f>[1]服务器生态!X139</f>
        <v>168.67306565811467</v>
      </c>
      <c r="E122" s="13">
        <f>[1]服务器生态!Y139</f>
        <v>13.768831383552001</v>
      </c>
      <c r="F122" s="13">
        <f>[1]服务器生态!Z139</f>
        <v>2.449572400000001</v>
      </c>
      <c r="G122" s="13">
        <f>[1]服务器生态!AA139</f>
        <v>0.70876799999999995</v>
      </c>
      <c r="H122" s="13">
        <f>[1]服务器生态!AC139</f>
        <v>0.47962550249999997</v>
      </c>
      <c r="I122" s="13">
        <f>[1]服务器生态!AD139</f>
        <v>0.47291513735919999</v>
      </c>
      <c r="J122" s="13">
        <f>[1]服务器生态!AE139</f>
        <v>3.8604200140800002E-2</v>
      </c>
      <c r="K122" s="13">
        <f>[1]服务器生态!AF139</f>
        <v>6.8679600000000019E-3</v>
      </c>
      <c r="L122" s="13">
        <f>[1]服务器生态!AG139</f>
        <v>1.9871999999999997E-3</v>
      </c>
      <c r="M122" s="13">
        <f>[3]基础信息!M121</f>
        <v>100</v>
      </c>
      <c r="X122" s="13">
        <v>118</v>
      </c>
      <c r="Y122" s="36">
        <f>求节点(节奏总纲!P$4:P$113,R$5:R$114,$X122)*6</f>
        <v>37097.549602210551</v>
      </c>
      <c r="Z122" s="36">
        <f>求节点(节奏总纲!Q$4:Q$113,S$5:S$114,$X122)*6</f>
        <v>38240.616726690772</v>
      </c>
      <c r="AA122" s="36">
        <f>求节点(节奏总纲!R$4:R$113,T$5:T$114,$X122)*6</f>
        <v>39752.888906435423</v>
      </c>
      <c r="AB122" s="36">
        <f>求节点(节奏总纲!S$4:S$113,U$5:U$114,$X122)*6</f>
        <v>41929.558172917328</v>
      </c>
      <c r="AC122" s="36">
        <f>求节点(节奏总纲!T$4:T$113,V$5:V$114,$X122)*6</f>
        <v>45820.990504349204</v>
      </c>
      <c r="AG122" s="13">
        <v>118</v>
      </c>
      <c r="AH122" s="13">
        <v>1</v>
      </c>
      <c r="AI122" s="13">
        <f>[4]实力验证!$Z124</f>
        <v>1.2600164961586202</v>
      </c>
      <c r="AJ122" s="13">
        <f>[4]实力验证!$AE124</f>
        <v>1.7027095166189421</v>
      </c>
      <c r="AK122" s="13">
        <f>[4]实力验证!$AJ124</f>
        <v>2.8845911003114395</v>
      </c>
      <c r="AL122" s="13">
        <f>[4]实力验证!$AO124</f>
        <v>4.4765047925251533</v>
      </c>
      <c r="AM122" s="13">
        <f t="shared" si="1"/>
        <v>629.18468847759334</v>
      </c>
    </row>
    <row r="123" spans="2:39" x14ac:dyDescent="0.15">
      <c r="B123" s="13">
        <v>119</v>
      </c>
      <c r="C123" s="13">
        <f>[1]服务器生态!W140</f>
        <v>169.46767755000002</v>
      </c>
      <c r="D123" s="13">
        <f>[1]服务器生态!X140</f>
        <v>167.09668186691735</v>
      </c>
      <c r="E123" s="13">
        <f>[1]服务器生态!Y140</f>
        <v>13.640150716416002</v>
      </c>
      <c r="F123" s="13">
        <f>[1]服务器生态!Z140</f>
        <v>2.426679200000001</v>
      </c>
      <c r="G123" s="13">
        <f>[1]服务器生态!AA140</f>
        <v>0.70214399999999999</v>
      </c>
      <c r="H123" s="13">
        <f>[1]服务器生态!AC140</f>
        <v>0.47962550249999997</v>
      </c>
      <c r="I123" s="13">
        <f>[1]服务器生态!AD140</f>
        <v>0.47291513735919999</v>
      </c>
      <c r="J123" s="13">
        <f>[1]服务器生态!AE140</f>
        <v>3.8604200140800002E-2</v>
      </c>
      <c r="K123" s="13">
        <f>[1]服务器生态!AF140</f>
        <v>6.8679600000000019E-3</v>
      </c>
      <c r="L123" s="13">
        <f>[1]服务器生态!AG140</f>
        <v>1.9871999999999997E-3</v>
      </c>
      <c r="M123" s="13">
        <f>[3]基础信息!M122</f>
        <v>100</v>
      </c>
      <c r="X123" s="13">
        <v>119</v>
      </c>
      <c r="Y123" s="36">
        <f>求节点(节奏总纲!P$4:P$113,R$5:R$114,$X123)*6</f>
        <v>37145.762646290299</v>
      </c>
      <c r="Z123" s="36">
        <f>求节点(节奏总纲!Q$4:Q$113,S$5:S$114,$X123)*6</f>
        <v>38288.388057287288</v>
      </c>
      <c r="AA123" s="36">
        <f>求节点(节奏总纲!R$4:R$113,T$5:T$114,$X123)*6</f>
        <v>39801.772372877283</v>
      </c>
      <c r="AB123" s="36">
        <f>求节点(节奏总纲!S$4:S$113,U$5:U$114,$X123)*6</f>
        <v>41978.134523181783</v>
      </c>
      <c r="AC123" s="36">
        <f>求节点(节奏总纲!T$4:T$113,V$5:V$114,$X123)*6</f>
        <v>45870.52670231009</v>
      </c>
    </row>
    <row r="124" spans="2:39" x14ac:dyDescent="0.15">
      <c r="B124" s="13">
        <v>120</v>
      </c>
      <c r="C124" s="13">
        <f>[1]服务器生态!W141</f>
        <v>167.868925875</v>
      </c>
      <c r="D124" s="13">
        <f>[1]服务器生态!X141</f>
        <v>165.52029807572004</v>
      </c>
      <c r="E124" s="13">
        <f>[1]服务器生态!Y141</f>
        <v>13.511470049280003</v>
      </c>
      <c r="F124" s="13">
        <f>[1]服务器生态!Z141</f>
        <v>2.4037860000000011</v>
      </c>
      <c r="G124" s="13">
        <f>[1]服务器生态!AA141</f>
        <v>0.69552000000000003</v>
      </c>
      <c r="H124" s="13">
        <f>[1]服务器生态!AC141</f>
        <v>0.47962550249999997</v>
      </c>
      <c r="I124" s="13">
        <f>[1]服务器生态!AD141</f>
        <v>0.47291513735919999</v>
      </c>
      <c r="J124" s="13">
        <f>[1]服务器生态!AE141</f>
        <v>3.8604200140800002E-2</v>
      </c>
      <c r="K124" s="13">
        <f>[1]服务器生态!AF141</f>
        <v>6.8679600000000019E-3</v>
      </c>
      <c r="L124" s="13">
        <f>[1]服务器生态!AG141</f>
        <v>1.9871999999999997E-3</v>
      </c>
      <c r="M124" s="13">
        <f>[3]基础信息!M123</f>
        <v>100</v>
      </c>
      <c r="X124" s="13">
        <v>120</v>
      </c>
      <c r="Y124" s="36">
        <f>求节点(节奏总纲!P$4:P$113,R$5:R$114,$X124)*6</f>
        <v>37192.181701105161</v>
      </c>
      <c r="Z124" s="36">
        <f>求节点(节奏总纲!Q$4:Q$113,S$5:S$114,$X124)*6</f>
        <v>38336.087996490533</v>
      </c>
      <c r="AA124" s="36">
        <f>求节点(节奏总纲!R$4:R$113,T$5:T$114,$X124)*6</f>
        <v>39849.224133097348</v>
      </c>
      <c r="AB124" s="36">
        <f>求节点(节奏总纲!S$4:S$113,U$5:U$114,$X124)*6</f>
        <v>42026.710873446238</v>
      </c>
      <c r="AC124" s="36">
        <f>求节点(节奏总纲!T$4:T$113,V$5:V$114,$X124)*6</f>
        <v>45920.06290027099</v>
      </c>
    </row>
  </sheetData>
  <mergeCells count="9">
    <mergeCell ref="AY3:BD3"/>
    <mergeCell ref="BF3:BH3"/>
    <mergeCell ref="BL3:BQ3"/>
    <mergeCell ref="C3:G3"/>
    <mergeCell ref="H3:L3"/>
    <mergeCell ref="R3:V3"/>
    <mergeCell ref="Y3:AC3"/>
    <mergeCell ref="AH3:AL3"/>
    <mergeCell ref="AR3:AW3"/>
  </mergeCells>
  <phoneticPr fontId="1"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F128"/>
  <sheetViews>
    <sheetView workbookViewId="0">
      <selection activeCell="O33" sqref="O33"/>
    </sheetView>
  </sheetViews>
  <sheetFormatPr defaultRowHeight="11.25" x14ac:dyDescent="0.15"/>
  <cols>
    <col min="1" max="4" width="6.625" style="8"/>
    <col min="5" max="9" width="6.625" style="8" customWidth="1"/>
    <col min="10" max="11" width="6.625" style="8"/>
    <col min="12" max="12" width="1.625" style="11" customWidth="1"/>
    <col min="13" max="19" width="9" style="8"/>
    <col min="20" max="20" width="1.625" style="11" customWidth="1"/>
    <col min="21" max="21" width="9" style="8"/>
    <col min="22" max="32" width="9" style="30"/>
    <col min="33" max="16384" width="9" style="8"/>
  </cols>
  <sheetData>
    <row r="1" spans="1:32" x14ac:dyDescent="0.15">
      <c r="A1" s="8" t="s">
        <v>196</v>
      </c>
      <c r="N1" s="10" t="s">
        <v>217</v>
      </c>
      <c r="O1" s="10"/>
      <c r="P1" s="10"/>
      <c r="Q1" s="35"/>
      <c r="R1" s="10"/>
      <c r="V1" s="8"/>
      <c r="W1" s="8"/>
      <c r="AB1" s="8"/>
    </row>
    <row r="2" spans="1:32" x14ac:dyDescent="0.15">
      <c r="B2" s="10" t="s">
        <v>197</v>
      </c>
      <c r="N2" s="10"/>
      <c r="O2" s="10" t="s">
        <v>216</v>
      </c>
      <c r="P2" s="26" t="s">
        <v>215</v>
      </c>
      <c r="Q2" s="35"/>
      <c r="R2" s="10"/>
      <c r="AB2" s="31">
        <f>[2]攻城基础信息!AC2</f>
        <v>1</v>
      </c>
      <c r="AC2" s="31">
        <f>[2]攻城基础信息!AD2</f>
        <v>1.02</v>
      </c>
      <c r="AD2" s="31">
        <f>[2]攻城基础信息!AE2</f>
        <v>1.06</v>
      </c>
      <c r="AE2" s="31">
        <f>[2]攻城基础信息!AF2</f>
        <v>1.1399999999999999</v>
      </c>
      <c r="AF2" s="31">
        <f>[2]攻城基础信息!AG2</f>
        <v>1.4</v>
      </c>
    </row>
    <row r="3" spans="1:32" x14ac:dyDescent="0.15">
      <c r="C3" s="8" t="s">
        <v>198</v>
      </c>
      <c r="N3" s="10"/>
      <c r="O3" s="10"/>
      <c r="P3" s="83" t="s">
        <v>214</v>
      </c>
      <c r="Q3" s="83"/>
      <c r="R3" s="10">
        <f>[2]国家城池攻打!E3</f>
        <v>0</v>
      </c>
      <c r="W3" s="84" t="s">
        <v>218</v>
      </c>
      <c r="X3" s="85"/>
      <c r="Y3" s="85"/>
      <c r="Z3" s="85"/>
      <c r="AA3" s="86"/>
      <c r="AB3" s="84" t="s">
        <v>219</v>
      </c>
      <c r="AC3" s="85"/>
      <c r="AD3" s="85"/>
      <c r="AE3" s="85"/>
      <c r="AF3" s="86"/>
    </row>
    <row r="4" spans="1:32" x14ac:dyDescent="0.15">
      <c r="C4" s="8" t="s">
        <v>199</v>
      </c>
      <c r="N4" s="10"/>
      <c r="O4" s="10"/>
      <c r="P4" s="83" t="s">
        <v>213</v>
      </c>
      <c r="Q4" s="83"/>
      <c r="R4" s="10">
        <f>[2]国家城池攻打!E4</f>
        <v>80</v>
      </c>
      <c r="V4" s="31" t="s">
        <v>242</v>
      </c>
      <c r="W4" s="31" t="s">
        <v>117</v>
      </c>
      <c r="X4" s="31" t="s">
        <v>119</v>
      </c>
      <c r="Y4" s="31" t="s">
        <v>120</v>
      </c>
      <c r="Z4" s="31" t="s">
        <v>121</v>
      </c>
      <c r="AA4" s="31" t="s">
        <v>118</v>
      </c>
      <c r="AB4" s="31" t="s">
        <v>117</v>
      </c>
      <c r="AC4" s="31" t="s">
        <v>119</v>
      </c>
      <c r="AD4" s="31" t="s">
        <v>120</v>
      </c>
      <c r="AE4" s="31" t="s">
        <v>121</v>
      </c>
      <c r="AF4" s="31" t="s">
        <v>118</v>
      </c>
    </row>
    <row r="5" spans="1:32" x14ac:dyDescent="0.15">
      <c r="C5" s="8" t="s">
        <v>200</v>
      </c>
      <c r="N5" s="10"/>
      <c r="O5" s="10"/>
      <c r="P5" s="10" t="s">
        <v>212</v>
      </c>
      <c r="Q5" s="10">
        <v>3.5</v>
      </c>
      <c r="R5" s="10"/>
      <c r="V5" s="31">
        <v>1</v>
      </c>
      <c r="W5" s="31">
        <f>[2]攻城基础信息!X5</f>
        <v>29.267330360070627</v>
      </c>
      <c r="X5" s="31">
        <f>[2]攻城基础信息!Y5</f>
        <v>29.682886703418717</v>
      </c>
      <c r="Y5" s="31">
        <f>[2]攻城基础信息!Z5</f>
        <v>29.829233019584304</v>
      </c>
      <c r="Z5" s="31">
        <f>[2]攻城基础信息!AA5</f>
        <v>30.656033213569454</v>
      </c>
      <c r="AA5" s="31">
        <f>[2]攻城基础信息!AB5</f>
        <v>30.88829730285298</v>
      </c>
      <c r="AB5" s="31">
        <f>[2]攻城基础信息!AC5</f>
        <v>0.3</v>
      </c>
      <c r="AC5" s="31">
        <f>[2]攻城基础信息!AD5</f>
        <v>0.3</v>
      </c>
      <c r="AD5" s="31">
        <f>[2]攻城基础信息!AE5</f>
        <v>0.3</v>
      </c>
      <c r="AE5" s="31">
        <f>[2]攻城基础信息!AF5</f>
        <v>0.3</v>
      </c>
      <c r="AF5" s="31">
        <f>[2]攻城基础信息!AG5</f>
        <v>0.3</v>
      </c>
    </row>
    <row r="6" spans="1:32" x14ac:dyDescent="0.15">
      <c r="N6" s="10"/>
      <c r="O6" s="10"/>
      <c r="P6" s="80" t="s">
        <v>211</v>
      </c>
      <c r="Q6" s="10" t="s">
        <v>210</v>
      </c>
      <c r="R6" s="10">
        <f>[2]国家城池攻打!E6</f>
        <v>20</v>
      </c>
      <c r="V6" s="31">
        <v>2</v>
      </c>
      <c r="W6" s="31">
        <f>[2]攻城基础信息!X6</f>
        <v>59.920847949591135</v>
      </c>
      <c r="X6" s="31">
        <f>[2]攻城基础信息!Y6</f>
        <v>60.798287913511096</v>
      </c>
      <c r="Y6" s="31">
        <f>[2]攻城基础信息!Z6</f>
        <v>61.123289951172353</v>
      </c>
      <c r="Z6" s="31">
        <f>[2]攻城基础信息!AA6</f>
        <v>62.876883943466751</v>
      </c>
      <c r="AA6" s="31">
        <f>[2]攻城基础信息!AB6</f>
        <v>63.392958452603963</v>
      </c>
      <c r="AB6" s="31">
        <f>[2]攻城基础信息!AC6</f>
        <v>0.47499999999999998</v>
      </c>
      <c r="AC6" s="31">
        <f>[2]攻城基础信息!AD6</f>
        <v>0.47499999999999998</v>
      </c>
      <c r="AD6" s="31">
        <f>[2]攻城基础信息!AE6</f>
        <v>0.47499999999999998</v>
      </c>
      <c r="AE6" s="31">
        <f>[2]攻城基础信息!AF6</f>
        <v>0.47499999999999998</v>
      </c>
      <c r="AF6" s="31">
        <f>[2]攻城基础信息!AG6</f>
        <v>0.47499999999999998</v>
      </c>
    </row>
    <row r="7" spans="1:32" x14ac:dyDescent="0.15">
      <c r="E7" s="79" t="s">
        <v>201</v>
      </c>
      <c r="F7" s="79"/>
      <c r="G7" s="79"/>
      <c r="H7" s="79"/>
      <c r="I7" s="79"/>
      <c r="N7" s="10"/>
      <c r="O7" s="10"/>
      <c r="P7" s="80"/>
      <c r="Q7" s="10" t="s">
        <v>209</v>
      </c>
      <c r="R7" s="10">
        <f>[2]国家城池攻打!E7</f>
        <v>310.44469683442247</v>
      </c>
      <c r="V7" s="31">
        <v>3</v>
      </c>
      <c r="W7" s="31">
        <f>[2]攻城基础信息!X7</f>
        <v>91.960552768561456</v>
      </c>
      <c r="X7" s="31">
        <f>[2]攻城基础信息!Y7</f>
        <v>93.346203630277046</v>
      </c>
      <c r="Y7" s="31">
        <f>[2]攻城基础信息!Z7</f>
        <v>93.88217079476415</v>
      </c>
      <c r="Z7" s="31">
        <f>[2]攻城基础信息!AA7</f>
        <v>96.662552189691979</v>
      </c>
      <c r="AA7" s="31">
        <f>[2]攻城基础信息!AB7</f>
        <v>97.513983449252919</v>
      </c>
      <c r="AB7" s="31">
        <f>[2]攻城基础信息!AC7</f>
        <v>0.65</v>
      </c>
      <c r="AC7" s="31">
        <f>[2]攻城基础信息!AD7</f>
        <v>0.65</v>
      </c>
      <c r="AD7" s="31">
        <f>[2]攻城基础信息!AE7</f>
        <v>0.65</v>
      </c>
      <c r="AE7" s="31">
        <f>[2]攻城基础信息!AF7</f>
        <v>0.65</v>
      </c>
      <c r="AF7" s="31">
        <f>[2]攻城基础信息!AG7</f>
        <v>0.65</v>
      </c>
    </row>
    <row r="8" spans="1:32" x14ac:dyDescent="0.15">
      <c r="C8" s="10" t="s">
        <v>154</v>
      </c>
      <c r="D8" s="10" t="s">
        <v>134</v>
      </c>
      <c r="E8" s="30" t="s">
        <v>129</v>
      </c>
      <c r="F8" s="30" t="s">
        <v>130</v>
      </c>
      <c r="G8" s="30" t="s">
        <v>131</v>
      </c>
      <c r="H8" s="30" t="s">
        <v>132</v>
      </c>
      <c r="I8" s="30" t="s">
        <v>133</v>
      </c>
      <c r="N8" s="10"/>
      <c r="O8" s="10"/>
      <c r="P8" s="83" t="s">
        <v>208</v>
      </c>
      <c r="Q8" s="83"/>
      <c r="R8" s="10">
        <f>[2]国家城池攻打!E8</f>
        <v>2084.4143930311225</v>
      </c>
      <c r="V8" s="31">
        <v>4</v>
      </c>
      <c r="W8" s="31">
        <f>[2]攻城基础信息!X8</f>
        <v>125.38644481698167</v>
      </c>
      <c r="X8" s="31">
        <f>[2]攻城基础信息!Y8</f>
        <v>127.32663385371659</v>
      </c>
      <c r="Y8" s="31">
        <f>[2]攻城基础信息!Z8</f>
        <v>128.10587555035963</v>
      </c>
      <c r="Z8" s="31">
        <f>[2]攻城基础信息!AA8</f>
        <v>132.01303795224507</v>
      </c>
      <c r="AA8" s="31">
        <f>[2]攻城基础信息!AB8</f>
        <v>133.25137229279986</v>
      </c>
      <c r="AB8" s="31">
        <f>[2]攻城基础信息!AC8</f>
        <v>0.82499999999999996</v>
      </c>
      <c r="AC8" s="31">
        <f>[2]攻城基础信息!AD8</f>
        <v>0.82499999999999996</v>
      </c>
      <c r="AD8" s="31">
        <f>[2]攻城基础信息!AE8</f>
        <v>0.82499999999999996</v>
      </c>
      <c r="AE8" s="31">
        <f>[2]攻城基础信息!AF8</f>
        <v>0.82499999999999996</v>
      </c>
      <c r="AF8" s="31">
        <f>[2]攻城基础信息!AG8</f>
        <v>0.82499999999999996</v>
      </c>
    </row>
    <row r="9" spans="1:32" x14ac:dyDescent="0.15">
      <c r="C9" s="10">
        <f>[2]国家城池具体内容!O9</f>
        <v>1</v>
      </c>
      <c r="D9" s="10">
        <f>[2]国家城池具体内容!P9</f>
        <v>1.5</v>
      </c>
      <c r="E9" s="23">
        <f>[2]国家城池具体内容!Q9</f>
        <v>110</v>
      </c>
      <c r="F9" s="23">
        <f>[2]国家城池具体内容!R9</f>
        <v>80</v>
      </c>
      <c r="G9" s="23">
        <f>[2]国家城池具体内容!S9</f>
        <v>60</v>
      </c>
      <c r="H9" s="23">
        <f>[2]国家城池具体内容!T9</f>
        <v>30</v>
      </c>
      <c r="I9" s="23">
        <f>[2]国家城池具体内容!U9</f>
        <v>10</v>
      </c>
      <c r="N9" s="10"/>
      <c r="O9" s="10"/>
      <c r="P9" s="83" t="s">
        <v>207</v>
      </c>
      <c r="Q9" s="83"/>
      <c r="R9" s="10">
        <f>[2]国家城池攻打!E9</f>
        <v>2400</v>
      </c>
      <c r="V9" s="31">
        <v>5</v>
      </c>
      <c r="W9" s="31">
        <f>[2]攻城基础信息!X9</f>
        <v>160.19852409485165</v>
      </c>
      <c r="X9" s="31">
        <f>[2]攻城基础信息!Y9</f>
        <v>162.73957858382974</v>
      </c>
      <c r="Y9" s="31">
        <f>[2]攻城基础信息!Z9</f>
        <v>163.79440421795888</v>
      </c>
      <c r="Z9" s="31">
        <f>[2]攻城基础信息!AA9</f>
        <v>168.92834123112607</v>
      </c>
      <c r="AA9" s="31">
        <f>[2]攻城基础信息!AB9</f>
        <v>170.60512498324468</v>
      </c>
      <c r="AB9" s="31">
        <f>[2]攻城基础信息!AC9</f>
        <v>1</v>
      </c>
      <c r="AC9" s="31">
        <f>[2]攻城基础信息!AD9</f>
        <v>1</v>
      </c>
      <c r="AD9" s="31">
        <f>[2]攻城基础信息!AE9</f>
        <v>1</v>
      </c>
      <c r="AE9" s="31">
        <f>[2]攻城基础信息!AF9</f>
        <v>1</v>
      </c>
      <c r="AF9" s="31">
        <f>[2]攻城基础信息!AG9</f>
        <v>1</v>
      </c>
    </row>
    <row r="10" spans="1:32" x14ac:dyDescent="0.15">
      <c r="C10" s="10">
        <f>[2]国家城池具体内容!O10</f>
        <v>2</v>
      </c>
      <c r="D10" s="10">
        <f>[2]国家城池具体内容!P10</f>
        <v>3.5</v>
      </c>
      <c r="E10" s="23">
        <f>[2]国家城池具体内容!Q10</f>
        <v>200</v>
      </c>
      <c r="F10" s="23">
        <f>[2]国家城池具体内容!R10</f>
        <v>160</v>
      </c>
      <c r="G10" s="23">
        <f>[2]国家城池具体内容!S10</f>
        <v>110</v>
      </c>
      <c r="H10" s="23">
        <f>[2]国家城池具体内容!T10</f>
        <v>60</v>
      </c>
      <c r="I10" s="23">
        <f>[2]国家城池具体内容!U10</f>
        <v>20</v>
      </c>
      <c r="N10" s="10"/>
      <c r="O10" s="10"/>
      <c r="P10" s="83" t="s">
        <v>206</v>
      </c>
      <c r="Q10" s="83"/>
      <c r="R10" s="10">
        <f>[2]国家城池攻打!E10</f>
        <v>0</v>
      </c>
      <c r="V10" s="31">
        <v>6</v>
      </c>
      <c r="W10" s="31">
        <f>[2]攻城基础信息!X10</f>
        <v>196.39679060217156</v>
      </c>
      <c r="X10" s="31">
        <f>[2]攻城基础信息!Y10</f>
        <v>199.58503782061649</v>
      </c>
      <c r="Y10" s="31">
        <f>[2]攻城基础信息!Z10</f>
        <v>200.94775679756185</v>
      </c>
      <c r="Z10" s="31">
        <f>[2]攻城基础信息!AA10</f>
        <v>207.40846202633497</v>
      </c>
      <c r="AA10" s="31">
        <f>[2]攻城基础信息!AB10</f>
        <v>209.5752415205875</v>
      </c>
      <c r="AB10" s="31">
        <f>[2]攻城基础信息!AC10</f>
        <v>1.0333333333333334</v>
      </c>
      <c r="AC10" s="31">
        <f>[2]攻城基础信息!AD10</f>
        <v>1.0333333333333334</v>
      </c>
      <c r="AD10" s="31">
        <f>[2]攻城基础信息!AE10</f>
        <v>1.0333333333333334</v>
      </c>
      <c r="AE10" s="31">
        <f>[2]攻城基础信息!AF10</f>
        <v>1.0333333333333334</v>
      </c>
      <c r="AF10" s="31">
        <f>[2]攻城基础信息!AG10</f>
        <v>1.0333333333333334</v>
      </c>
    </row>
    <row r="11" spans="1:32" x14ac:dyDescent="0.15">
      <c r="C11" s="10">
        <f>[2]国家城池具体内容!O11</f>
        <v>3</v>
      </c>
      <c r="D11" s="10">
        <f>[2]国家城池具体内容!P11</f>
        <v>6.6</v>
      </c>
      <c r="E11" s="23">
        <f>[2]国家城池具体内容!Q11</f>
        <v>380</v>
      </c>
      <c r="F11" s="23">
        <f>[2]国家城池具体内容!R11</f>
        <v>290</v>
      </c>
      <c r="G11" s="23">
        <f>[2]国家城池具体内容!S11</f>
        <v>170</v>
      </c>
      <c r="H11" s="23">
        <f>[2]国家城池具体内容!T11</f>
        <v>90</v>
      </c>
      <c r="I11" s="23">
        <f>[2]国家城池具体内容!U11</f>
        <v>30</v>
      </c>
      <c r="N11" s="10"/>
      <c r="O11" s="10"/>
      <c r="P11" s="83" t="s">
        <v>205</v>
      </c>
      <c r="Q11" s="83"/>
      <c r="R11" s="10">
        <f>[2]国家城池攻打!E11</f>
        <v>60</v>
      </c>
      <c r="V11" s="31">
        <v>7</v>
      </c>
      <c r="W11" s="31">
        <f>[2]攻城基础信息!X11</f>
        <v>233.98124433894128</v>
      </c>
      <c r="X11" s="31">
        <f>[2]攻城基础信息!Y11</f>
        <v>237.86301156407683</v>
      </c>
      <c r="Y11" s="31">
        <f>[2]攻城基础信息!Z11</f>
        <v>239.5659332891685</v>
      </c>
      <c r="Z11" s="31">
        <f>[2]攻城基础信息!AA11</f>
        <v>247.45340033787176</v>
      </c>
      <c r="AA11" s="31">
        <f>[2]攻城基础信息!AB11</f>
        <v>250.16172190482831</v>
      </c>
      <c r="AB11" s="31">
        <f>[2]攻城基础信息!AC11</f>
        <v>1.0666666666666669</v>
      </c>
      <c r="AC11" s="31">
        <f>[2]攻城基础信息!AD11</f>
        <v>1.0666666666666669</v>
      </c>
      <c r="AD11" s="31">
        <f>[2]攻城基础信息!AE11</f>
        <v>1.0666666666666669</v>
      </c>
      <c r="AE11" s="31">
        <f>[2]攻城基础信息!AF11</f>
        <v>1.0666666666666669</v>
      </c>
      <c r="AF11" s="31">
        <f>[2]攻城基础信息!AG11</f>
        <v>1.0666666666666669</v>
      </c>
    </row>
    <row r="12" spans="1:32" x14ac:dyDescent="0.15">
      <c r="C12" s="10">
        <f>[2]国家城池具体内容!O12</f>
        <v>4</v>
      </c>
      <c r="D12" s="10">
        <f>[2]国家城池具体内容!P12</f>
        <v>12</v>
      </c>
      <c r="E12" s="23">
        <f>[2]国家城池具体内容!Q12</f>
        <v>450</v>
      </c>
      <c r="F12" s="23">
        <f>[2]国家城池具体内容!R12</f>
        <v>330</v>
      </c>
      <c r="G12" s="23">
        <f>[2]国家城池具体内容!S12</f>
        <v>230</v>
      </c>
      <c r="H12" s="23">
        <f>[2]国家城池具体内容!T12</f>
        <v>130</v>
      </c>
      <c r="I12" s="23">
        <f>[2]国家城池具体内容!U12</f>
        <v>50</v>
      </c>
      <c r="N12" s="10"/>
      <c r="O12" s="10"/>
      <c r="P12" s="83" t="s">
        <v>204</v>
      </c>
      <c r="Q12" s="83"/>
      <c r="R12" s="10">
        <f>[2]国家城池攻打!E12</f>
        <v>70</v>
      </c>
      <c r="V12" s="31">
        <v>8</v>
      </c>
      <c r="W12" s="31">
        <f>[2]攻城基础信息!X12</f>
        <v>272.95188530516083</v>
      </c>
      <c r="X12" s="31">
        <f>[2]攻城基础信息!Y12</f>
        <v>277.57349981421078</v>
      </c>
      <c r="Y12" s="31">
        <f>[2]攻城基础信息!Z12</f>
        <v>279.64893369277888</v>
      </c>
      <c r="Z12" s="31">
        <f>[2]攻城基础信息!AA12</f>
        <v>289.06315616573636</v>
      </c>
      <c r="AA12" s="31">
        <f>[2]攻城基础信息!AB12</f>
        <v>292.3645661359671</v>
      </c>
      <c r="AB12" s="31">
        <f>[2]攻城基础信息!AC12</f>
        <v>1.1000000000000003</v>
      </c>
      <c r="AC12" s="31">
        <f>[2]攻城基础信息!AD12</f>
        <v>1.1000000000000003</v>
      </c>
      <c r="AD12" s="31">
        <f>[2]攻城基础信息!AE12</f>
        <v>1.1000000000000003</v>
      </c>
      <c r="AE12" s="31">
        <f>[2]攻城基础信息!AF12</f>
        <v>1.1000000000000003</v>
      </c>
      <c r="AF12" s="31">
        <f>[2]攻城基础信息!AG12</f>
        <v>1.1000000000000003</v>
      </c>
    </row>
    <row r="13" spans="1:32" x14ac:dyDescent="0.15">
      <c r="C13" s="10">
        <f>[2]国家城池具体内容!O13</f>
        <v>5</v>
      </c>
      <c r="D13" s="10">
        <f>[2]国家城池具体内容!P13</f>
        <v>21.5</v>
      </c>
      <c r="E13" s="23">
        <f>[2]国家城池具体内容!Q13</f>
        <v>470</v>
      </c>
      <c r="F13" s="23">
        <f>[2]国家城池具体内容!R13</f>
        <v>380</v>
      </c>
      <c r="G13" s="23">
        <f>[2]国家城池具体内容!S13</f>
        <v>280</v>
      </c>
      <c r="H13" s="23">
        <f>[2]国家城池具体内容!T13</f>
        <v>140</v>
      </c>
      <c r="I13" s="23">
        <f>[2]国家城池具体内容!U13</f>
        <v>70</v>
      </c>
      <c r="N13" s="10"/>
      <c r="O13" s="10"/>
      <c r="P13" s="83" t="s">
        <v>203</v>
      </c>
      <c r="Q13" s="83"/>
      <c r="R13" s="10">
        <f>[2]国家城池攻打!E13</f>
        <v>0.5</v>
      </c>
      <c r="V13" s="31">
        <v>9</v>
      </c>
      <c r="W13" s="31">
        <f>[2]攻城基础信息!X13</f>
        <v>313.30871350083027</v>
      </c>
      <c r="X13" s="31">
        <f>[2]攻城基础信息!Y13</f>
        <v>318.71650257101834</v>
      </c>
      <c r="Y13" s="31">
        <f>[2]攻城基础信息!Z13</f>
        <v>321.19675800839303</v>
      </c>
      <c r="Z13" s="31">
        <f>[2]攻城基础信息!AA13</f>
        <v>332.23772950992884</v>
      </c>
      <c r="AA13" s="31">
        <f>[2]攻城基础信息!AB13</f>
        <v>336.18377421400373</v>
      </c>
      <c r="AB13" s="31">
        <f>[2]攻城基础信息!AC13</f>
        <v>1.1333333333333337</v>
      </c>
      <c r="AC13" s="31">
        <f>[2]攻城基础信息!AD13</f>
        <v>1.1333333333333337</v>
      </c>
      <c r="AD13" s="31">
        <f>[2]攻城基础信息!AE13</f>
        <v>1.1333333333333337</v>
      </c>
      <c r="AE13" s="31">
        <f>[2]攻城基础信息!AF13</f>
        <v>1.1333333333333337</v>
      </c>
      <c r="AF13" s="31">
        <f>[2]攻城基础信息!AG13</f>
        <v>1.1333333333333337</v>
      </c>
    </row>
    <row r="14" spans="1:32" x14ac:dyDescent="0.15">
      <c r="C14" s="10">
        <f>[2]国家城池具体内容!O14</f>
        <v>6</v>
      </c>
      <c r="D14" s="10">
        <f>[2]国家城池具体内容!P14</f>
        <v>31</v>
      </c>
      <c r="E14" s="23">
        <f>[2]国家城池具体内容!Q14</f>
        <v>540</v>
      </c>
      <c r="F14" s="23">
        <f>[2]国家城池具体内容!R14</f>
        <v>420</v>
      </c>
      <c r="G14" s="23">
        <f>[2]国家城池具体内容!S14</f>
        <v>290</v>
      </c>
      <c r="H14" s="23">
        <f>[2]国家城池具体内容!T14</f>
        <v>160</v>
      </c>
      <c r="I14" s="23">
        <f>[2]国家城池具体内容!U14</f>
        <v>80</v>
      </c>
      <c r="R14" s="10"/>
      <c r="V14" s="31">
        <v>10</v>
      </c>
      <c r="W14" s="31">
        <f>[2]攻城基础信息!X14</f>
        <v>363.9280221490983</v>
      </c>
      <c r="X14" s="31">
        <f>[2]攻城基础信息!Y14</f>
        <v>361.29201983449951</v>
      </c>
      <c r="Y14" s="31">
        <f>[2]攻城基础信息!Z14</f>
        <v>364.20940623601086</v>
      </c>
      <c r="Z14" s="31">
        <f>[2]攻城基础信息!AA14</f>
        <v>376.9771203704492</v>
      </c>
      <c r="AA14" s="31">
        <f>[2]攻城基础信息!AB14</f>
        <v>381.61934613893845</v>
      </c>
      <c r="AB14" s="31">
        <f>[2]攻城基础信息!AC14</f>
        <v>1.1666666666666672</v>
      </c>
      <c r="AC14" s="31">
        <f>[2]攻城基础信息!AD14</f>
        <v>1.1666666666666672</v>
      </c>
      <c r="AD14" s="31">
        <f>[2]攻城基础信息!AE14</f>
        <v>1.1666666666666672</v>
      </c>
      <c r="AE14" s="31">
        <f>[2]攻城基础信息!AF14</f>
        <v>1.1666666666666672</v>
      </c>
      <c r="AF14" s="31">
        <f>[2]攻城基础信息!AG14</f>
        <v>1.1666666666666672</v>
      </c>
    </row>
    <row r="15" spans="1:32" x14ac:dyDescent="0.15">
      <c r="C15" s="10">
        <f>[2]国家城池具体内容!O15</f>
        <v>7</v>
      </c>
      <c r="D15" s="10">
        <f>[2]国家城池具体内容!P15</f>
        <v>45</v>
      </c>
      <c r="E15" s="23">
        <f>[2]国家城池具体内容!Q15</f>
        <v>1010</v>
      </c>
      <c r="F15" s="23">
        <f>[2]国家城池具体内容!R15</f>
        <v>810</v>
      </c>
      <c r="G15" s="23">
        <f>[2]国家城池具体内容!S15</f>
        <v>560</v>
      </c>
      <c r="H15" s="23">
        <f>[2]国家城池具体内容!T15</f>
        <v>320</v>
      </c>
      <c r="I15" s="23">
        <f>[2]国家城池具体内容!U15</f>
        <v>150</v>
      </c>
      <c r="V15" s="31">
        <v>11</v>
      </c>
      <c r="W15" s="31">
        <f>[2]攻城基础信息!X15</f>
        <v>377.26344420772068</v>
      </c>
      <c r="X15" s="31">
        <f>[2]攻城基础信息!Y15</f>
        <v>374.09671275131245</v>
      </c>
      <c r="Y15" s="31">
        <f>[2]攻城基础信息!Z15</f>
        <v>383.07887023373928</v>
      </c>
      <c r="Z15" s="31">
        <f>[2]攻城基础信息!AA15</f>
        <v>394.90350770154049</v>
      </c>
      <c r="AA15" s="31">
        <f>[2]攻城基础信息!AB15</f>
        <v>402.58743747620133</v>
      </c>
      <c r="AB15" s="31">
        <f>[2]攻城基础信息!AC15</f>
        <v>1.2000000000000006</v>
      </c>
      <c r="AC15" s="31">
        <f>[2]攻城基础信息!AD15</f>
        <v>1.2000000000000006</v>
      </c>
      <c r="AD15" s="31">
        <f>[2]攻城基础信息!AE15</f>
        <v>1.2000000000000006</v>
      </c>
      <c r="AE15" s="31">
        <f>[2]攻城基础信息!AF15</f>
        <v>1.2000000000000006</v>
      </c>
      <c r="AF15" s="31">
        <f>[2]攻城基础信息!AG15</f>
        <v>1.2000000000000006</v>
      </c>
    </row>
    <row r="16" spans="1:32" x14ac:dyDescent="0.15">
      <c r="C16" s="10"/>
      <c r="D16" s="10"/>
      <c r="E16" s="10"/>
      <c r="F16" s="10"/>
      <c r="G16" s="10"/>
      <c r="H16" s="10"/>
      <c r="I16" s="10"/>
      <c r="V16" s="31">
        <v>12</v>
      </c>
      <c r="W16" s="31">
        <f>[2]攻城基础信息!X16</f>
        <v>390.96501035252129</v>
      </c>
      <c r="X16" s="31">
        <f>[2]攻城基础信息!Y16</f>
        <v>396.91247508154288</v>
      </c>
      <c r="Y16" s="31">
        <f>[2]攻城基础信息!Z16</f>
        <v>395.28800243141677</v>
      </c>
      <c r="Z16" s="31">
        <f>[2]攻城基础信息!AA16</f>
        <v>407.51591751352817</v>
      </c>
      <c r="AA16" s="31">
        <f>[2]攻城基础信息!AB16</f>
        <v>415.29063273831093</v>
      </c>
      <c r="AB16" s="31">
        <f>[2]攻城基础信息!AC16</f>
        <v>1.2333333333333341</v>
      </c>
      <c r="AC16" s="31">
        <f>[2]攻城基础信息!AD16</f>
        <v>1.2333333333333341</v>
      </c>
      <c r="AD16" s="31">
        <f>[2]攻城基础信息!AE16</f>
        <v>1.2333333333333341</v>
      </c>
      <c r="AE16" s="31">
        <f>[2]攻城基础信息!AF16</f>
        <v>1.2333333333333341</v>
      </c>
      <c r="AF16" s="31">
        <f>[2]攻城基础信息!AG16</f>
        <v>1.2333333333333341</v>
      </c>
    </row>
    <row r="17" spans="3:32" x14ac:dyDescent="0.15">
      <c r="D17" s="10"/>
      <c r="V17" s="31">
        <v>13</v>
      </c>
      <c r="W17" s="31">
        <f>[2]攻城基础信息!X17</f>
        <v>405.04978501789367</v>
      </c>
      <c r="X17" s="31">
        <f>[2]攻城基础信息!Y17</f>
        <v>411.06529129942385</v>
      </c>
      <c r="Y17" s="31">
        <f>[2]攻城基础信息!Z17</f>
        <v>417.89608219119862</v>
      </c>
      <c r="Z17" s="31">
        <f>[2]攻城基础信息!AA17</f>
        <v>420.32623496862993</v>
      </c>
      <c r="AA17" s="31">
        <f>[2]攻城基础信息!AB17</f>
        <v>428.18978895924818</v>
      </c>
      <c r="AB17" s="31">
        <f>[2]攻城基础信息!AC17</f>
        <v>1.2666666666666675</v>
      </c>
      <c r="AC17" s="31">
        <f>[2]攻城基础信息!AD17</f>
        <v>1.2666666666666675</v>
      </c>
      <c r="AD17" s="31">
        <f>[2]攻城基础信息!AE17</f>
        <v>1.2666666666666675</v>
      </c>
      <c r="AE17" s="31">
        <f>[2]攻城基础信息!AF17</f>
        <v>1.2666666666666675</v>
      </c>
      <c r="AF17" s="31">
        <f>[2]攻城基础信息!AG17</f>
        <v>1.2666666666666675</v>
      </c>
    </row>
    <row r="18" spans="3:32" x14ac:dyDescent="0.15">
      <c r="D18" s="10"/>
      <c r="V18" s="31">
        <v>14</v>
      </c>
      <c r="W18" s="31">
        <f>[2]攻城基础信息!X18</f>
        <v>419.53642728816141</v>
      </c>
      <c r="X18" s="31">
        <f>[2]攻城基础信息!Y18</f>
        <v>425.50806930863473</v>
      </c>
      <c r="Y18" s="31">
        <f>[2]攻城基础信息!Z18</f>
        <v>431.94998193145534</v>
      </c>
      <c r="Z18" s="31">
        <f>[2]攻城基础信息!AA18</f>
        <v>433.33446006684574</v>
      </c>
      <c r="AA18" s="31">
        <f>[2]攻城基础信息!AB18</f>
        <v>441.28490613901329</v>
      </c>
      <c r="AB18" s="31">
        <f>[2]攻城基础信息!AC18</f>
        <v>1.3000000000000009</v>
      </c>
      <c r="AC18" s="31">
        <f>[2]攻城基础信息!AD18</f>
        <v>1.3000000000000009</v>
      </c>
      <c r="AD18" s="31">
        <f>[2]攻城基础信息!AE18</f>
        <v>1.3000000000000009</v>
      </c>
      <c r="AE18" s="31">
        <f>[2]攻城基础信息!AF18</f>
        <v>1.3000000000000009</v>
      </c>
      <c r="AF18" s="31">
        <f>[2]攻城基础信息!AG18</f>
        <v>1.3000000000000009</v>
      </c>
    </row>
    <row r="19" spans="3:32" x14ac:dyDescent="0.15">
      <c r="D19" s="10"/>
      <c r="E19" s="79" t="s">
        <v>202</v>
      </c>
      <c r="F19" s="79"/>
      <c r="G19" s="79"/>
      <c r="H19" s="79"/>
      <c r="I19" s="79"/>
      <c r="V19" s="31">
        <v>15</v>
      </c>
      <c r="W19" s="31">
        <f>[2]攻城基础信息!X19</f>
        <v>434.44533564420067</v>
      </c>
      <c r="X19" s="31">
        <f>[2]攻城基础信息!Y19</f>
        <v>440.41562327996769</v>
      </c>
      <c r="Y19" s="31">
        <f>[2]攻城基础信息!Z19</f>
        <v>446.39439452699105</v>
      </c>
      <c r="Z19" s="31">
        <f>[2]攻城基础信息!AA19</f>
        <v>446.54059280817569</v>
      </c>
      <c r="AA19" s="31">
        <f>[2]攻城基础信息!AB19</f>
        <v>454.57598427760604</v>
      </c>
      <c r="AB19" s="31">
        <f>[2]攻城基础信息!AC19</f>
        <v>1.3333333333333344</v>
      </c>
      <c r="AC19" s="31">
        <f>[2]攻城基础信息!AD19</f>
        <v>1.3333333333333344</v>
      </c>
      <c r="AD19" s="31">
        <f>[2]攻城基础信息!AE19</f>
        <v>1.3333333333333344</v>
      </c>
      <c r="AE19" s="31">
        <f>[2]攻城基础信息!AF19</f>
        <v>1.3333333333333344</v>
      </c>
      <c r="AF19" s="31">
        <f>[2]攻城基础信息!AG19</f>
        <v>1.3333333333333344</v>
      </c>
    </row>
    <row r="20" spans="3:32" x14ac:dyDescent="0.15">
      <c r="C20" s="10" t="s">
        <v>154</v>
      </c>
      <c r="D20" s="10" t="s">
        <v>134</v>
      </c>
      <c r="E20" s="30" t="s">
        <v>129</v>
      </c>
      <c r="F20" s="30" t="s">
        <v>130</v>
      </c>
      <c r="G20" s="30" t="s">
        <v>131</v>
      </c>
      <c r="H20" s="30" t="s">
        <v>132</v>
      </c>
      <c r="I20" s="30" t="s">
        <v>133</v>
      </c>
      <c r="V20" s="31">
        <v>16</v>
      </c>
      <c r="W20" s="31">
        <f>[2]攻城基础信息!X20</f>
        <v>449.79880554211326</v>
      </c>
      <c r="X20" s="31">
        <f>[2]攻城基础信息!Y20</f>
        <v>455.72240678195885</v>
      </c>
      <c r="Y20" s="31">
        <f>[2]攻城基础信息!Z20</f>
        <v>461.21500047535653</v>
      </c>
      <c r="Z20" s="31">
        <f>[2]攻城基础信息!AA20</f>
        <v>471.51835115871552</v>
      </c>
      <c r="AA20" s="31">
        <f>[2]攻城基础信息!AB20</f>
        <v>468.06302337502666</v>
      </c>
      <c r="AB20" s="31">
        <f>[2]攻城基础信息!AC20</f>
        <v>1.3666666666666678</v>
      </c>
      <c r="AC20" s="31">
        <f>[2]攻城基础信息!AD20</f>
        <v>1.3666666666666678</v>
      </c>
      <c r="AD20" s="31">
        <f>[2]攻城基础信息!AE20</f>
        <v>1.3666666666666678</v>
      </c>
      <c r="AE20" s="31">
        <f>[2]攻城基础信息!AF20</f>
        <v>1.3666666666666678</v>
      </c>
      <c r="AF20" s="31">
        <f>[2]攻城基础信息!AG20</f>
        <v>1.3666666666666678</v>
      </c>
    </row>
    <row r="21" spans="3:32" x14ac:dyDescent="0.15">
      <c r="C21" s="10">
        <f>[2]国家城池具体内容!O21</f>
        <v>1</v>
      </c>
      <c r="D21" s="10">
        <f>[2]国家城池具体内容!P21</f>
        <v>1.5</v>
      </c>
      <c r="E21" s="10">
        <f>[2]国家城池具体内容!Q21</f>
        <v>13.213386604241782</v>
      </c>
      <c r="F21" s="10">
        <f>[2]国家城池具体内容!R21</f>
        <v>14.520976611494559</v>
      </c>
      <c r="G21" s="10">
        <f>[2]国家城池具体内容!S21</f>
        <v>16.399152074574328</v>
      </c>
      <c r="H21" s="10">
        <f>[2]国家城池具体内容!T21</f>
        <v>19.43005414991557</v>
      </c>
      <c r="I21" s="10">
        <f>[2]国家城池具体内容!U21</f>
        <v>26.002928042893029</v>
      </c>
      <c r="V21" s="31">
        <v>17</v>
      </c>
      <c r="W21" s="31">
        <f>[2]攻城基础信息!X21</f>
        <v>465.49645533601165</v>
      </c>
      <c r="X21" s="31">
        <f>[2]攻城基础信息!Y21</f>
        <v>471.41421520551762</v>
      </c>
      <c r="Y21" s="31">
        <f>[2]攻城基础信息!Z21</f>
        <v>476.31993077666698</v>
      </c>
      <c r="Z21" s="31">
        <f>[2]攻城基础信息!AA21</f>
        <v>486.60903591188742</v>
      </c>
      <c r="AA21" s="31">
        <f>[2]攻城基础信息!AB21</f>
        <v>481.74602343127492</v>
      </c>
      <c r="AB21" s="31">
        <f>[2]攻城基础信息!AC21</f>
        <v>1.4000000000000012</v>
      </c>
      <c r="AC21" s="31">
        <f>[2]攻城基础信息!AD21</f>
        <v>1.4000000000000012</v>
      </c>
      <c r="AD21" s="31">
        <f>[2]攻城基础信息!AE21</f>
        <v>1.4000000000000012</v>
      </c>
      <c r="AE21" s="31">
        <f>[2]攻城基础信息!AF21</f>
        <v>1.4000000000000012</v>
      </c>
      <c r="AF21" s="31">
        <f>[2]攻城基础信息!AG21</f>
        <v>1.4000000000000012</v>
      </c>
    </row>
    <row r="22" spans="3:32" x14ac:dyDescent="0.15">
      <c r="C22" s="10">
        <f>[2]国家城池具体内容!O22</f>
        <v>2</v>
      </c>
      <c r="D22" s="10">
        <f>[2]国家城池具体内容!P22</f>
        <v>3.5</v>
      </c>
      <c r="E22" s="10">
        <f>[2]国家城池具体内容!Q22</f>
        <v>21.691928656135214</v>
      </c>
      <c r="F22" s="10">
        <f>[2]国家城池具体内容!R22</f>
        <v>23.293265874851699</v>
      </c>
      <c r="G22" s="10">
        <f>[2]国家城池具体内容!S22</f>
        <v>25.531243168850395</v>
      </c>
      <c r="H22" s="10">
        <f>[2]国家城池具体内容!T22</f>
        <v>29.161518084416343</v>
      </c>
      <c r="I22" s="10">
        <f>[2]国家城池具体内容!U22</f>
        <v>36.61707796917446</v>
      </c>
      <c r="V22" s="31">
        <v>18</v>
      </c>
      <c r="W22" s="31">
        <f>[2]攻城基础信息!X22</f>
        <v>481.60961915969028</v>
      </c>
      <c r="X22" s="31">
        <f>[2]攻城基础信息!Y22</f>
        <v>487.63114758913048</v>
      </c>
      <c r="Y22" s="31">
        <f>[2]攻城基础信息!Z22</f>
        <v>492.03634308230846</v>
      </c>
      <c r="Z22" s="31">
        <f>[2]攻城基础信息!AA22</f>
        <v>502.18680073955818</v>
      </c>
      <c r="AA22" s="31">
        <f>[2]攻城基础信息!AB22</f>
        <v>495.48802872804879</v>
      </c>
      <c r="AB22" s="31">
        <f>[2]攻城基础信息!AC22</f>
        <v>1.4333333333333347</v>
      </c>
      <c r="AC22" s="31">
        <f>[2]攻城基础信息!AD22</f>
        <v>1.4333333333333347</v>
      </c>
      <c r="AD22" s="31">
        <f>[2]攻城基础信息!AE22</f>
        <v>1.4333333333333347</v>
      </c>
      <c r="AE22" s="31">
        <f>[2]攻城基础信息!AF22</f>
        <v>1.4333333333333347</v>
      </c>
      <c r="AF22" s="31">
        <f>[2]攻城基础信息!AG22</f>
        <v>1.4333333333333347</v>
      </c>
    </row>
    <row r="23" spans="3:32" x14ac:dyDescent="0.15">
      <c r="C23" s="10">
        <f>[2]国家城池具体内容!O23</f>
        <v>3</v>
      </c>
      <c r="D23" s="10">
        <f>[2]国家城池具体内容!P23</f>
        <v>6.6</v>
      </c>
      <c r="E23" s="10">
        <f>[2]国家城池具体内容!Q23</f>
        <v>29.253363691354352</v>
      </c>
      <c r="F23" s="10">
        <f>[2]国家城池具体内容!R23</f>
        <v>30.977386023500799</v>
      </c>
      <c r="G23" s="10">
        <f>[2]国家城池具体内容!S23</f>
        <v>33.441158986314683</v>
      </c>
      <c r="H23" s="10">
        <f>[2]国家城池具体内容!T23</f>
        <v>37.382276487425294</v>
      </c>
      <c r="I23" s="10">
        <f>[2]国家城池具体内容!U23</f>
        <v>45.221661620731282</v>
      </c>
      <c r="V23" s="31">
        <v>19</v>
      </c>
      <c r="W23" s="31">
        <f>[2]攻城基础信息!X23</f>
        <v>498.22066410491163</v>
      </c>
      <c r="X23" s="31">
        <f>[2]攻城基础信息!Y23</f>
        <v>504.1878371644251</v>
      </c>
      <c r="Y23" s="31">
        <f>[2]攻城基础信息!Z23</f>
        <v>508.11732839611659</v>
      </c>
      <c r="Z23" s="31">
        <f>[2]攻城基础信息!AA23</f>
        <v>518.0268069906208</v>
      </c>
      <c r="AA23" s="31">
        <f>[2]攻城基础信息!AB23</f>
        <v>509.35983782690641</v>
      </c>
      <c r="AB23" s="31">
        <f>[2]攻城基础信息!AC23</f>
        <v>1.4666666666666681</v>
      </c>
      <c r="AC23" s="31">
        <f>[2]攻城基础信息!AD23</f>
        <v>1.4666666666666681</v>
      </c>
      <c r="AD23" s="31">
        <f>[2]攻城基础信息!AE23</f>
        <v>1.4666666666666681</v>
      </c>
      <c r="AE23" s="31">
        <f>[2]攻城基础信息!AF23</f>
        <v>1.4666666666666681</v>
      </c>
      <c r="AF23" s="31">
        <f>[2]攻城基础信息!AG23</f>
        <v>1.4666666666666681</v>
      </c>
    </row>
    <row r="24" spans="3:32" x14ac:dyDescent="0.15">
      <c r="C24" s="10">
        <f>[2]国家城池具体内容!O24</f>
        <v>4</v>
      </c>
      <c r="D24" s="10">
        <f>[2]国家城池具体内容!P24</f>
        <v>12</v>
      </c>
      <c r="E24" s="10">
        <f>[2]国家城池具体内容!Q24</f>
        <v>37.004247194324648</v>
      </c>
      <c r="F24" s="10">
        <f>[2]国家城池具体内容!R24</f>
        <v>38.827998824669805</v>
      </c>
      <c r="G24" s="10">
        <f>[2]国家城池具体内容!S24</f>
        <v>41.408320762540754</v>
      </c>
      <c r="H24" s="10">
        <f>[2]国家城池具体内容!T24</f>
        <v>45.500930067545958</v>
      </c>
      <c r="I24" s="10">
        <f>[2]国家城池具体内容!U24</f>
        <v>53.855547243088772</v>
      </c>
      <c r="V24" s="31">
        <v>20</v>
      </c>
      <c r="W24" s="31">
        <f>[2]攻城基础信息!X24</f>
        <v>515.35870065730501</v>
      </c>
      <c r="X24" s="31">
        <f>[2]攻城基础信息!Y24</f>
        <v>520.13965082344168</v>
      </c>
      <c r="Y24" s="31">
        <f>[2]攻城基础信息!Z24</f>
        <v>523.8669928206142</v>
      </c>
      <c r="Z24" s="31">
        <f>[2]攻城基础信息!AA24</f>
        <v>531.6054555942095</v>
      </c>
      <c r="AA24" s="31">
        <f>[2]攻城基础信息!AB24</f>
        <v>520.94870110416218</v>
      </c>
      <c r="AB24" s="31">
        <f>[2]攻城基础信息!AC24</f>
        <v>1.5000000000000016</v>
      </c>
      <c r="AC24" s="31">
        <f>[2]攻城基础信息!AD24</f>
        <v>1.5000000000000016</v>
      </c>
      <c r="AD24" s="31">
        <f>[2]攻城基础信息!AE24</f>
        <v>1.5000000000000016</v>
      </c>
      <c r="AE24" s="31">
        <f>[2]攻城基础信息!AF24</f>
        <v>1.5000000000000016</v>
      </c>
      <c r="AF24" s="31">
        <f>[2]攻城基础信息!AG24</f>
        <v>1.5000000000000016</v>
      </c>
    </row>
    <row r="25" spans="3:32" x14ac:dyDescent="0.15">
      <c r="C25" s="10">
        <f>[2]国家城池具体内容!O25</f>
        <v>5</v>
      </c>
      <c r="D25" s="10">
        <f>[2]国家城池具体内容!P25</f>
        <v>21.5</v>
      </c>
      <c r="E25" s="10">
        <f>[2]国家城池具体内容!Q25</f>
        <v>44.915912490558505</v>
      </c>
      <c r="F25" s="10">
        <f>[2]国家城池具体内容!R25</f>
        <v>46.786452723940563</v>
      </c>
      <c r="G25" s="10">
        <f>[2]国家城池具体内容!S25</f>
        <v>49.525349035400382</v>
      </c>
      <c r="H25" s="10">
        <f>[2]国家城池具体内容!T25</f>
        <v>53.81821124204113</v>
      </c>
      <c r="I25" s="10">
        <f>[2]国家城池具体内容!U25</f>
        <v>62.23851368458589</v>
      </c>
      <c r="V25" s="31">
        <v>21</v>
      </c>
      <c r="W25" s="31">
        <f>[2]攻城基础信息!X25</f>
        <v>528.38611184313618</v>
      </c>
      <c r="X25" s="31">
        <f>[2]攻城基础信息!Y25</f>
        <v>532.46499750008707</v>
      </c>
      <c r="Y25" s="31">
        <f>[2]攻城基础信息!Z25</f>
        <v>535.78465467768694</v>
      </c>
      <c r="Z25" s="31">
        <f>[2]攻城基础信息!AA25</f>
        <v>543.04728630537375</v>
      </c>
      <c r="AA25" s="31">
        <f>[2]攻城基础信息!AB25</f>
        <v>531.11568722784739</v>
      </c>
      <c r="AB25" s="31">
        <f>[2]攻城基础信息!AC25</f>
        <v>1.533333333333335</v>
      </c>
      <c r="AC25" s="31">
        <f>[2]攻城基础信息!AD25</f>
        <v>1.533333333333335</v>
      </c>
      <c r="AD25" s="31">
        <f>[2]攻城基础信息!AE25</f>
        <v>1.533333333333335</v>
      </c>
      <c r="AE25" s="31">
        <f>[2]攻城基础信息!AF25</f>
        <v>1.533333333333335</v>
      </c>
      <c r="AF25" s="31">
        <f>[2]攻城基础信息!AG25</f>
        <v>1.533333333333335</v>
      </c>
    </row>
    <row r="26" spans="3:32" x14ac:dyDescent="0.15">
      <c r="C26" s="10">
        <f>[2]国家城池具体内容!O26</f>
        <v>6</v>
      </c>
      <c r="D26" s="10">
        <f>[2]国家城池具体内容!P26</f>
        <v>37.5</v>
      </c>
      <c r="E26" s="10">
        <f>[2]国家城池具体内容!Q26</f>
        <v>52.660148539464579</v>
      </c>
      <c r="F26" s="10">
        <f>[2]国家城池具体内容!R26</f>
        <v>54.600530002047556</v>
      </c>
      <c r="G26" s="10">
        <f>[2]国家城池具体内容!S26</f>
        <v>57.455824532618273</v>
      </c>
      <c r="H26" s="10">
        <f>[2]国家城池具体内容!T26</f>
        <v>61.86759696937505</v>
      </c>
      <c r="I26" s="10">
        <f>[2]国家城池具体内容!U26</f>
        <v>70.380778197695506</v>
      </c>
      <c r="V26" s="31">
        <v>22</v>
      </c>
      <c r="W26" s="31">
        <f>[2]攻城基础信息!X26</f>
        <v>541.28099735808746</v>
      </c>
      <c r="X26" s="31">
        <f>[2]攻城基础信息!Y26</f>
        <v>545.21709352766334</v>
      </c>
      <c r="Y26" s="31">
        <f>[2]攻城基础信息!Z26</f>
        <v>548.00907948329348</v>
      </c>
      <c r="Z26" s="31">
        <f>[2]攻城基础信息!AA26</f>
        <v>554.78221619471651</v>
      </c>
      <c r="AA26" s="31">
        <f>[2]攻城基础信息!AB26</f>
        <v>541.35889827969424</v>
      </c>
      <c r="AB26" s="31">
        <f>[2]攻城基础信息!AC26</f>
        <v>1.5666666666666684</v>
      </c>
      <c r="AC26" s="31">
        <f>[2]攻城基础信息!AD26</f>
        <v>1.5666666666666684</v>
      </c>
      <c r="AD26" s="31">
        <f>[2]攻城基础信息!AE26</f>
        <v>1.5666666666666684</v>
      </c>
      <c r="AE26" s="31">
        <f>[2]攻城基础信息!AF26</f>
        <v>1.5666666666666684</v>
      </c>
      <c r="AF26" s="31">
        <f>[2]攻城基础信息!AG26</f>
        <v>1.5666666666666684</v>
      </c>
    </row>
    <row r="27" spans="3:32" x14ac:dyDescent="0.15">
      <c r="C27" s="10">
        <f>[2]国家城池具体内容!O27</f>
        <v>7</v>
      </c>
      <c r="D27" s="10">
        <f>[2]国家城池具体内容!P27</f>
        <v>63</v>
      </c>
      <c r="E27" s="10">
        <f>[2]国家城池具体内容!Q27</f>
        <v>60</v>
      </c>
      <c r="F27" s="10">
        <f>[2]国家城池具体内容!R27</f>
        <v>62.033937447710706</v>
      </c>
      <c r="G27" s="10">
        <f>[2]国家城池具体内容!S27</f>
        <v>64.819145630244321</v>
      </c>
      <c r="H27" s="10">
        <f>[2]国家城池具体内容!T27</f>
        <v>69.333613546893503</v>
      </c>
      <c r="I27" s="10">
        <f>[2]国家城池具体内容!U27</f>
        <v>77.841626167956619</v>
      </c>
      <c r="V27" s="31">
        <v>23</v>
      </c>
      <c r="W27" s="31">
        <f>[2]攻城基础信息!X27</f>
        <v>554.51685741612346</v>
      </c>
      <c r="X27" s="31">
        <f>[2]攻城基础信息!Y27</f>
        <v>558.17203011003107</v>
      </c>
      <c r="Y27" s="31">
        <f>[2]攻城基础信息!Z27</f>
        <v>560.38810406436892</v>
      </c>
      <c r="Z27" s="31">
        <f>[2]攻城基础信息!AA27</f>
        <v>566.60356144557647</v>
      </c>
      <c r="AA27" s="31">
        <f>[2]攻城基础信息!AB27</f>
        <v>566.35579632318149</v>
      </c>
      <c r="AB27" s="31">
        <f>[2]攻城基础信息!AC27</f>
        <v>1.6000000000000019</v>
      </c>
      <c r="AC27" s="31">
        <f>[2]攻城基础信息!AD27</f>
        <v>1.6000000000000019</v>
      </c>
      <c r="AD27" s="31">
        <f>[2]攻城基础信息!AE27</f>
        <v>1.6000000000000019</v>
      </c>
      <c r="AE27" s="31">
        <f>[2]攻城基础信息!AF27</f>
        <v>1.6000000000000019</v>
      </c>
      <c r="AF27" s="31">
        <f>[2]攻城基础信息!AG27</f>
        <v>1.6000000000000019</v>
      </c>
    </row>
    <row r="28" spans="3:32" x14ac:dyDescent="0.15">
      <c r="D28" s="10"/>
      <c r="V28" s="31">
        <v>24</v>
      </c>
      <c r="W28" s="31">
        <f>[2]攻城基础信息!X28</f>
        <v>568.14577927803475</v>
      </c>
      <c r="X28" s="31">
        <f>[2]攻城基础信息!Y28</f>
        <v>571.04510652049248</v>
      </c>
      <c r="Y28" s="31">
        <f>[2]攻城基础信息!Z28</f>
        <v>573.31287947505893</v>
      </c>
      <c r="Z28" s="31">
        <f>[2]攻城基础信息!AA28</f>
        <v>578.85545644540537</v>
      </c>
      <c r="AA28" s="31">
        <f>[2]攻城基础信息!AB28</f>
        <v>578.34174614468611</v>
      </c>
      <c r="AB28" s="31">
        <f>[2]攻城基础信息!AC28</f>
        <v>1.6333333333333353</v>
      </c>
      <c r="AC28" s="31">
        <f>[2]攻城基础信息!AD28</f>
        <v>1.6333333333333353</v>
      </c>
      <c r="AD28" s="31">
        <f>[2]攻城基础信息!AE28</f>
        <v>1.6333333333333353</v>
      </c>
      <c r="AE28" s="31">
        <f>[2]攻城基础信息!AF28</f>
        <v>1.6333333333333353</v>
      </c>
      <c r="AF28" s="31">
        <f>[2]攻城基础信息!AG28</f>
        <v>1.6333333333333353</v>
      </c>
    </row>
    <row r="29" spans="3:32" x14ac:dyDescent="0.15">
      <c r="D29" s="10"/>
      <c r="V29" s="31">
        <v>25</v>
      </c>
      <c r="W29" s="31">
        <f>[2]攻城基础信息!X29</f>
        <v>582.19561868438279</v>
      </c>
      <c r="X29" s="31">
        <f>[2]攻城基础信息!Y29</f>
        <v>584.23093615410107</v>
      </c>
      <c r="Y29" s="31">
        <f>[2]攻城基础信息!Z29</f>
        <v>586.49632037872641</v>
      </c>
      <c r="Z29" s="31">
        <f>[2]攻城基础信息!AA29</f>
        <v>591.17186207053419</v>
      </c>
      <c r="AA29" s="31">
        <f>[2]攻城基础信息!AB29</f>
        <v>590.47490550851353</v>
      </c>
      <c r="AB29" s="31">
        <f>[2]攻城基础信息!AC29</f>
        <v>1.6666666666666687</v>
      </c>
      <c r="AC29" s="31">
        <f>[2]攻城基础信息!AD29</f>
        <v>1.6666666666666687</v>
      </c>
      <c r="AD29" s="31">
        <f>[2]攻城基础信息!AE29</f>
        <v>1.6666666666666687</v>
      </c>
      <c r="AE29" s="31">
        <f>[2]攻城基础信息!AF29</f>
        <v>1.6666666666666687</v>
      </c>
      <c r="AF29" s="31">
        <f>[2]攻城基础信息!AG29</f>
        <v>1.6666666666666687</v>
      </c>
    </row>
    <row r="30" spans="3:32" x14ac:dyDescent="0.15">
      <c r="D30" s="10"/>
      <c r="V30" s="31">
        <v>26</v>
      </c>
      <c r="W30" s="31">
        <f>[2]攻城基础信息!X30</f>
        <v>595.23994297773891</v>
      </c>
      <c r="X30" s="31">
        <f>[2]攻城基础信息!Y30</f>
        <v>597.80736471197156</v>
      </c>
      <c r="Y30" s="31">
        <f>[2]攻城基础信息!Z30</f>
        <v>599.53362554102011</v>
      </c>
      <c r="Z30" s="31">
        <f>[2]攻城基础信息!AA30</f>
        <v>603.7219112775374</v>
      </c>
      <c r="AA30" s="31">
        <f>[2]攻城基础信息!AB30</f>
        <v>602.81632348215226</v>
      </c>
      <c r="AB30" s="31">
        <f>[2]攻城基础信息!AC30</f>
        <v>1.7000000000000022</v>
      </c>
      <c r="AC30" s="31">
        <f>[2]攻城基础信息!AD30</f>
        <v>1.7000000000000022</v>
      </c>
      <c r="AD30" s="31">
        <f>[2]攻城基础信息!AE30</f>
        <v>1.7000000000000022</v>
      </c>
      <c r="AE30" s="31">
        <f>[2]攻城基础信息!AF30</f>
        <v>1.7000000000000022</v>
      </c>
      <c r="AF30" s="31">
        <f>[2]攻城基础信息!AG30</f>
        <v>1.7000000000000022</v>
      </c>
    </row>
    <row r="31" spans="3:32" x14ac:dyDescent="0.15">
      <c r="D31" s="10"/>
      <c r="V31" s="31">
        <v>27</v>
      </c>
      <c r="W31" s="31">
        <f>[2]攻城基础信息!X31</f>
        <v>655.13394998181548</v>
      </c>
      <c r="X31" s="31">
        <f>[2]攻城基础信息!Y31</f>
        <v>660.66464314503878</v>
      </c>
      <c r="Y31" s="31">
        <f>[2]攻城基础信息!Z31</f>
        <v>664.26752439332108</v>
      </c>
      <c r="Z31" s="31">
        <f>[2]攻城基础信息!AA31</f>
        <v>672.19576359744008</v>
      </c>
      <c r="AA31" s="31">
        <f>[2]攻城基础信息!AB31</f>
        <v>674.78930556435716</v>
      </c>
      <c r="AB31" s="31">
        <f>[2]攻城基础信息!AC31</f>
        <v>1.7333333333333356</v>
      </c>
      <c r="AC31" s="31">
        <f>[2]攻城基础信息!AD31</f>
        <v>1.7333333333333356</v>
      </c>
      <c r="AD31" s="31">
        <f>[2]攻城基础信息!AE31</f>
        <v>1.7333333333333356</v>
      </c>
      <c r="AE31" s="31">
        <f>[2]攻城基础信息!AF31</f>
        <v>1.7333333333333356</v>
      </c>
      <c r="AF31" s="31">
        <f>[2]攻城基础信息!AG31</f>
        <v>1.7333333333333356</v>
      </c>
    </row>
    <row r="32" spans="3:32" x14ac:dyDescent="0.15">
      <c r="D32" s="10"/>
      <c r="V32" s="31">
        <v>28</v>
      </c>
      <c r="W32" s="31">
        <f>[2]攻城基础信息!X32</f>
        <v>668.62078406641569</v>
      </c>
      <c r="X32" s="31">
        <f>[2]攻城基础信息!Y32</f>
        <v>675.04954718733188</v>
      </c>
      <c r="Y32" s="31">
        <f>[2]攻城基础信息!Z32</f>
        <v>680.97962950461977</v>
      </c>
      <c r="Z32" s="31">
        <f>[2]攻城基础信息!AA32</f>
        <v>697.51721474232897</v>
      </c>
      <c r="AA32" s="31">
        <f>[2]攻城基础信息!AB32</f>
        <v>703.80210887514897</v>
      </c>
      <c r="AB32" s="31">
        <f>[2]攻城基础信息!AC32</f>
        <v>1.766666666666669</v>
      </c>
      <c r="AC32" s="31">
        <f>[2]攻城基础信息!AD32</f>
        <v>1.766666666666669</v>
      </c>
      <c r="AD32" s="31">
        <f>[2]攻城基础信息!AE32</f>
        <v>1.766666666666669</v>
      </c>
      <c r="AE32" s="31">
        <f>[2]攻城基础信息!AF32</f>
        <v>1.766666666666669</v>
      </c>
      <c r="AF32" s="31">
        <f>[2]攻城基础信息!AG32</f>
        <v>1.766666666666669</v>
      </c>
    </row>
    <row r="33" spans="3:32" x14ac:dyDescent="0.15">
      <c r="D33" s="58"/>
      <c r="E33" s="79" t="s">
        <v>202</v>
      </c>
      <c r="F33" s="79"/>
      <c r="G33" s="79"/>
      <c r="H33" s="79"/>
      <c r="I33" s="79"/>
      <c r="V33" s="31">
        <v>29</v>
      </c>
      <c r="W33" s="31">
        <f>[2]攻城基础信息!X33</f>
        <v>684.6632479349737</v>
      </c>
      <c r="X33" s="31">
        <f>[2]攻城基础信息!Y33</f>
        <v>695.37578133425518</v>
      </c>
      <c r="Y33" s="31">
        <f>[2]攻城基础信息!Z33</f>
        <v>709.0019684663805</v>
      </c>
      <c r="Z33" s="31">
        <f>[2]攻城基础信息!AA33</f>
        <v>730.26874311718075</v>
      </c>
      <c r="AA33" s="31">
        <f>[2]攻城基础信息!AB33</f>
        <v>736.25540658709838</v>
      </c>
      <c r="AB33" s="31">
        <f>[2]攻城基础信息!AC33</f>
        <v>1.8000000000000025</v>
      </c>
      <c r="AC33" s="31">
        <f>[2]攻城基础信息!AD33</f>
        <v>1.8000000000000025</v>
      </c>
      <c r="AD33" s="31">
        <f>[2]攻城基础信息!AE33</f>
        <v>1.8000000000000025</v>
      </c>
      <c r="AE33" s="31">
        <f>[2]攻城基础信息!AF33</f>
        <v>1.8000000000000025</v>
      </c>
      <c r="AF33" s="31">
        <f>[2]攻城基础信息!AG33</f>
        <v>1.8000000000000025</v>
      </c>
    </row>
    <row r="34" spans="3:32" x14ac:dyDescent="0.15">
      <c r="C34" s="58" t="s">
        <v>251</v>
      </c>
      <c r="D34" s="58" t="s">
        <v>134</v>
      </c>
      <c r="E34" s="57" t="s">
        <v>129</v>
      </c>
      <c r="F34" s="57" t="s">
        <v>130</v>
      </c>
      <c r="G34" s="57" t="s">
        <v>131</v>
      </c>
      <c r="H34" s="57" t="s">
        <v>132</v>
      </c>
      <c r="I34" s="57" t="s">
        <v>133</v>
      </c>
      <c r="V34" s="31">
        <v>30</v>
      </c>
      <c r="W34" s="31">
        <f>[2]攻城基础信息!X34</f>
        <v>701.24097860378822</v>
      </c>
      <c r="X34" s="31">
        <f>[2]攻城基础信息!Y34</f>
        <v>716.17666658683754</v>
      </c>
      <c r="Y34" s="31">
        <f>[2]攻城基础信息!Z34</f>
        <v>737.31472812475931</v>
      </c>
      <c r="Z34" s="31">
        <f>[2]攻城基础信息!AA34</f>
        <v>763.19785955169675</v>
      </c>
      <c r="AA34" s="31">
        <f>[2]攻城基础信息!AB34</f>
        <v>769.38635423683218</v>
      </c>
      <c r="AB34" s="31">
        <f>[2]攻城基础信息!AC34</f>
        <v>1.8333333333333359</v>
      </c>
      <c r="AC34" s="31">
        <f>[2]攻城基础信息!AD34</f>
        <v>1.8333333333333359</v>
      </c>
      <c r="AD34" s="31">
        <f>[2]攻城基础信息!AE34</f>
        <v>1.8333333333333359</v>
      </c>
      <c r="AE34" s="31">
        <f>[2]攻城基础信息!AF34</f>
        <v>1.8333333333333359</v>
      </c>
      <c r="AF34" s="31">
        <f>[2]攻城基础信息!AG34</f>
        <v>1.8333333333333359</v>
      </c>
    </row>
    <row r="35" spans="3:32" x14ac:dyDescent="0.15">
      <c r="C35" s="58">
        <v>1</v>
      </c>
      <c r="D35" s="59">
        <f>[2]军团县城攻打!E19</f>
        <v>4</v>
      </c>
      <c r="E35" s="8">
        <f>求节点(节奏总纲!P$4:P$113,节奏总纲!$O$4:$O$113,攻城调用!$D35)</f>
        <v>23.213386604241784</v>
      </c>
      <c r="F35" s="8">
        <f>求节点(节奏总纲!Q$4:Q$113,节奏总纲!$O$4:$O$113,攻城调用!$D35)</f>
        <v>24.836966034810484</v>
      </c>
      <c r="G35" s="8">
        <f>求节点(节奏总纲!R$4:R$113,节奏总纲!$O$4:$O$113,攻城调用!$D35)</f>
        <v>27.155717181399513</v>
      </c>
      <c r="H35" s="8">
        <f>求节点(节奏总纲!S$4:S$113,节奏总纲!$O$4:$O$113,攻城调用!$D35)</f>
        <v>30.831257561377125</v>
      </c>
      <c r="I35" s="8">
        <f>求节点(节奏总纲!T$4:T$113,节奏总纲!$O$4:$O$113,攻城调用!$D35)</f>
        <v>38.431365705145346</v>
      </c>
      <c r="V35" s="31">
        <v>31</v>
      </c>
      <c r="W35" s="31">
        <f>[2]攻城基础信息!X35</f>
        <v>748.71213531645492</v>
      </c>
      <c r="X35" s="31">
        <f>[2]攻城基础信息!Y35</f>
        <v>769.49796334876612</v>
      </c>
      <c r="Y35" s="31">
        <f>[2]攻城基础信息!Z35</f>
        <v>798.98390168292417</v>
      </c>
      <c r="Z35" s="31">
        <f>[2]攻城基础信息!AA35</f>
        <v>835.41592843759372</v>
      </c>
      <c r="AA35" s="31">
        <f>[2]攻城基础信息!AB35</f>
        <v>845.2130913301346</v>
      </c>
      <c r="AB35" s="31">
        <f>[2]攻城基础信息!AC35</f>
        <v>1.8666666666666694</v>
      </c>
      <c r="AC35" s="31">
        <f>[2]攻城基础信息!AD35</f>
        <v>1.8666666666666694</v>
      </c>
      <c r="AD35" s="31">
        <f>[2]攻城基础信息!AE35</f>
        <v>1.8666666666666694</v>
      </c>
      <c r="AE35" s="31">
        <f>[2]攻城基础信息!AF35</f>
        <v>1.8666666666666694</v>
      </c>
      <c r="AF35" s="31">
        <f>[2]攻城基础信息!AG35</f>
        <v>1.8666666666666694</v>
      </c>
    </row>
    <row r="36" spans="3:32" x14ac:dyDescent="0.15">
      <c r="C36" s="58">
        <v>2</v>
      </c>
      <c r="D36" s="59">
        <f>[2]军团县城攻打!E20</f>
        <v>6</v>
      </c>
      <c r="E36" s="8">
        <f>求节点(节奏总纲!P$4:P$113,节奏总纲!$O$4:$O$113,攻城调用!$D36)</f>
        <v>28.071211008105138</v>
      </c>
      <c r="F36" s="8">
        <f>求节点(节奏总纲!Q$4:Q$113,节奏总纲!$O$4:$O$113,攻城调用!$D36)</f>
        <v>29.78183527117605</v>
      </c>
      <c r="G36" s="8">
        <f>求节点(节奏总纲!R$4:R$113,节奏总纲!$O$4:$O$113,攻城调用!$D36)</f>
        <v>32.202183458664891</v>
      </c>
      <c r="H36" s="8">
        <f>求节点(节奏总纲!S$4:S$113,节奏总纲!$O$4:$O$113,攻城调用!$D36)</f>
        <v>36.067019846099676</v>
      </c>
      <c r="I36" s="8">
        <f>求节点(节奏总纲!T$4:T$113,节奏总纲!$O$4:$O$113,攻城调用!$D36)</f>
        <v>43.870275262019007</v>
      </c>
      <c r="V36" s="31">
        <v>32</v>
      </c>
      <c r="W36" s="31">
        <f>[2]攻城基础信息!X36</f>
        <v>766.63112394569896</v>
      </c>
      <c r="X36" s="31">
        <f>[2]攻城基础信息!Y36</f>
        <v>792.04089757330678</v>
      </c>
      <c r="Y36" s="31">
        <f>[2]攻城基础信息!Z36</f>
        <v>827.78943822838642</v>
      </c>
      <c r="Z36" s="31">
        <f>[2]攻城基础信息!AA36</f>
        <v>871.62102193740827</v>
      </c>
      <c r="AA36" s="31">
        <f>[2]攻城基础信息!AB36</f>
        <v>881.44150619673644</v>
      </c>
      <c r="AB36" s="31">
        <f>[2]攻城基础信息!AC36</f>
        <v>1.9000000000000028</v>
      </c>
      <c r="AC36" s="31">
        <f>[2]攻城基础信息!AD36</f>
        <v>1.9000000000000028</v>
      </c>
      <c r="AD36" s="31">
        <f>[2]攻城基础信息!AE36</f>
        <v>1.9000000000000028</v>
      </c>
      <c r="AE36" s="31">
        <f>[2]攻城基础信息!AF36</f>
        <v>1.9000000000000028</v>
      </c>
      <c r="AF36" s="31">
        <f>[2]攻城基础信息!AG36</f>
        <v>1.9000000000000028</v>
      </c>
    </row>
    <row r="37" spans="3:32" x14ac:dyDescent="0.15">
      <c r="C37" s="58">
        <v>3</v>
      </c>
      <c r="D37" s="59">
        <f>[2]军团县城攻打!E21</f>
        <v>8.5</v>
      </c>
      <c r="E37" s="8">
        <f>求节点(节奏总纲!P$4:P$113,节奏总纲!$O$4:$O$113,攻城调用!$D37)</f>
        <v>32.470630686057078</v>
      </c>
      <c r="F37" s="8">
        <f>求节点(节奏总纲!Q$4:Q$113,节奏总纲!$O$4:$O$113,攻城调用!$D37)</f>
        <v>34.250806171891597</v>
      </c>
      <c r="G37" s="8">
        <f>求节点(节奏总纲!R$4:R$113,节奏总纲!$O$4:$O$113,攻城调用!$D37)</f>
        <v>36.733250094599171</v>
      </c>
      <c r="H37" s="8">
        <f>求节点(节奏总纲!S$4:S$113,节奏总纲!$O$4:$O$113,攻城调用!$D37)</f>
        <v>40.79371162282095</v>
      </c>
      <c r="I37" s="8">
        <f>求节点(节奏总纲!T$4:T$113,节奏总纲!$O$4:$O$113,攻城调用!$D37)</f>
        <v>48.919129347086823</v>
      </c>
      <c r="V37" s="31">
        <v>33</v>
      </c>
      <c r="W37" s="31">
        <f>[2]攻城基础信息!X37</f>
        <v>785.332744573642</v>
      </c>
      <c r="X37" s="31">
        <f>[2]攻城基础信息!Y37</f>
        <v>815.0518232669483</v>
      </c>
      <c r="Y37" s="31">
        <f>[2]攻城基础信息!Z37</f>
        <v>857.21131697723536</v>
      </c>
      <c r="Z37" s="31">
        <f>[2]攻城基础信息!AA37</f>
        <v>908.87317665922569</v>
      </c>
      <c r="AA37" s="31">
        <f>[2]攻城基础信息!AB37</f>
        <v>918.68413151061793</v>
      </c>
      <c r="AB37" s="31">
        <f>[2]攻城基础信息!AC37</f>
        <v>1.9333333333333362</v>
      </c>
      <c r="AC37" s="31">
        <f>[2]攻城基础信息!AD37</f>
        <v>1.9333333333333362</v>
      </c>
      <c r="AD37" s="31">
        <f>[2]攻城基础信息!AE37</f>
        <v>1.9333333333333362</v>
      </c>
      <c r="AE37" s="31">
        <f>[2]攻城基础信息!AF37</f>
        <v>1.9333333333333362</v>
      </c>
      <c r="AF37" s="31">
        <f>[2]攻城基础信息!AG37</f>
        <v>1.9333333333333362</v>
      </c>
    </row>
    <row r="38" spans="3:32" x14ac:dyDescent="0.15">
      <c r="C38" s="58">
        <v>4</v>
      </c>
      <c r="D38" s="59">
        <f>[2]军团县城攻打!E22</f>
        <v>11.5</v>
      </c>
      <c r="E38" s="8">
        <f>求节点(节奏总纲!P$4:P$113,节奏总纲!$O$4:$O$113,攻城调用!$D38)</f>
        <v>36.430041330048915</v>
      </c>
      <c r="F38" s="8">
        <f>求节点(节奏总纲!Q$4:Q$113,节奏总纲!$O$4:$O$113,攻城调用!$D38)</f>
        <v>38.243235893415431</v>
      </c>
      <c r="G38" s="8">
        <f>求节点(节奏总纲!R$4:R$113,节奏总纲!$O$4:$O$113,攻城调用!$D38)</f>
        <v>40.854776379180898</v>
      </c>
      <c r="H38" s="8">
        <f>求节点(节奏总纲!S$4:S$113,节奏总纲!$O$4:$O$113,攻城调用!$D38)</f>
        <v>44.909504234241297</v>
      </c>
      <c r="I38" s="8">
        <f>求节点(节奏总纲!T$4:T$113,节奏总纲!$O$4:$O$113,攻城调用!$D38)</f>
        <v>53.208853351308534</v>
      </c>
      <c r="V38" s="31">
        <v>34</v>
      </c>
      <c r="W38" s="31">
        <f>[2]攻城基础信息!X38</f>
        <v>805.93951868628278</v>
      </c>
      <c r="X38" s="31">
        <f>[2]攻城基础信息!Y38</f>
        <v>838.66509695665286</v>
      </c>
      <c r="Y38" s="31">
        <f>[2]攻城基础信息!Z38</f>
        <v>887.32444816834754</v>
      </c>
      <c r="Z38" s="31">
        <f>[2]攻城基础信息!AA38</f>
        <v>937.12607809586757</v>
      </c>
      <c r="AA38" s="31">
        <f>[2]攻城基础信息!AB38</f>
        <v>945.97319574125731</v>
      </c>
      <c r="AB38" s="31">
        <f>[2]攻城基础信息!AC38</f>
        <v>1.9666666666666697</v>
      </c>
      <c r="AC38" s="31">
        <f>[2]攻城基础信息!AD38</f>
        <v>1.9666666666666697</v>
      </c>
      <c r="AD38" s="31">
        <f>[2]攻城基础信息!AE38</f>
        <v>1.9666666666666697</v>
      </c>
      <c r="AE38" s="31">
        <f>[2]攻城基础信息!AF38</f>
        <v>1.9666666666666697</v>
      </c>
      <c r="AF38" s="31">
        <f>[2]攻城基础信息!AG38</f>
        <v>1.9666666666666697</v>
      </c>
    </row>
    <row r="39" spans="3:32" x14ac:dyDescent="0.15">
      <c r="C39" s="58">
        <v>5</v>
      </c>
      <c r="D39" s="59">
        <f>[2]军团县城攻打!E23</f>
        <v>15</v>
      </c>
      <c r="E39" s="8">
        <f>求节点(节奏总纲!P$4:P$113,节奏总纲!$O$4:$O$113,攻城调用!$D39)</f>
        <v>40</v>
      </c>
      <c r="F39" s="8">
        <f>求节点(节奏总纲!Q$4:Q$113,节奏总纲!$O$4:$O$113,攻城调用!$D39)</f>
        <v>41.83669503626701</v>
      </c>
      <c r="G39" s="8">
        <f>求节点(节奏总纲!R$4:R$113,节奏总纲!$O$4:$O$113,攻城调用!$D39)</f>
        <v>44.442238853326032</v>
      </c>
      <c r="H39" s="8">
        <f>求节点(节奏总纲!S$4:S$113,节奏总纲!$O$4:$O$113,攻城调用!$D39)</f>
        <v>48.731413734867289</v>
      </c>
      <c r="I39" s="8">
        <f>求节点(节奏总纲!T$4:T$113,节奏总纲!$O$4:$O$113,攻城调用!$D39)</f>
        <v>57.176846218996921</v>
      </c>
      <c r="V39" s="31">
        <v>35</v>
      </c>
      <c r="W39" s="31">
        <f>[2]攻城基础信息!X39</f>
        <v>832.18564389136259</v>
      </c>
      <c r="X39" s="31">
        <f>[2]攻城基础信息!Y39</f>
        <v>865.34856068025147</v>
      </c>
      <c r="Y39" s="31">
        <f>[2]攻城基础信息!Z39</f>
        <v>907.70698244882169</v>
      </c>
      <c r="Z39" s="31">
        <f>[2]攻城基础信息!AA39</f>
        <v>956.9346185858135</v>
      </c>
      <c r="AA39" s="31">
        <f>[2]攻城基础信息!AB39</f>
        <v>968.77394632918208</v>
      </c>
      <c r="AB39" s="31">
        <f>[2]攻城基础信息!AC39</f>
        <v>2.0000000000000031</v>
      </c>
      <c r="AC39" s="31">
        <f>[2]攻城基础信息!AD39</f>
        <v>2.0000000000000031</v>
      </c>
      <c r="AD39" s="31">
        <f>[2]攻城基础信息!AE39</f>
        <v>2.0000000000000031</v>
      </c>
      <c r="AE39" s="31">
        <f>[2]攻城基础信息!AF39</f>
        <v>2.0000000000000031</v>
      </c>
      <c r="AF39" s="31">
        <f>[2]攻城基础信息!AG39</f>
        <v>2.0000000000000031</v>
      </c>
    </row>
    <row r="40" spans="3:32" x14ac:dyDescent="0.15">
      <c r="C40" s="58">
        <v>6</v>
      </c>
      <c r="D40" s="59">
        <f>[2]军团县城攻打!E24</f>
        <v>19</v>
      </c>
      <c r="E40" s="8">
        <f>求节点(节奏总纲!P$4:P$113,节奏总纲!$O$4:$O$113,攻城调用!$D40)</f>
        <v>43.213386604241784</v>
      </c>
      <c r="F40" s="8">
        <f>求节点(节奏总纲!Q$4:Q$113,节奏总纲!$O$4:$O$113,攻城调用!$D40)</f>
        <v>45.070782602372333</v>
      </c>
      <c r="G40" s="8">
        <f>求节点(节奏总纲!R$4:R$113,节奏总纲!$O$4:$O$113,攻城调用!$D40)</f>
        <v>47.752799438858894</v>
      </c>
      <c r="H40" s="8">
        <f>求节点(节奏总纲!S$4:S$113,节奏总纲!$O$4:$O$113,攻城调用!$D40)</f>
        <v>52.050057424983954</v>
      </c>
      <c r="I40" s="8">
        <f>求节点(节奏总纲!T$4:T$113,节奏总纲!$O$4:$O$113,攻城调用!$D40)</f>
        <v>60.54585273688761</v>
      </c>
      <c r="V40" s="31">
        <v>36</v>
      </c>
      <c r="W40" s="31">
        <f>[2]攻城基础信息!X40</f>
        <v>866.41551395929332</v>
      </c>
      <c r="X40" s="31">
        <f>[2]攻城基础信息!Y40</f>
        <v>894.59802072020307</v>
      </c>
      <c r="Y40" s="31">
        <f>[2]攻城基础信息!Z40</f>
        <v>928.51042652795081</v>
      </c>
      <c r="Z40" s="31">
        <f>[2]攻城基础信息!AA40</f>
        <v>977.08658462750861</v>
      </c>
      <c r="AA40" s="31">
        <f>[2]攻城基础信息!AB40</f>
        <v>991.73249436839842</v>
      </c>
      <c r="AB40" s="31">
        <f>[2]攻城基础信息!AC40</f>
        <v>2.0333333333333363</v>
      </c>
      <c r="AC40" s="31">
        <f>[2]攻城基础信息!AD40</f>
        <v>2.0333333333333363</v>
      </c>
      <c r="AD40" s="31">
        <f>[2]攻城基础信息!AE40</f>
        <v>2.0333333333333363</v>
      </c>
      <c r="AE40" s="31">
        <f>[2]攻城基础信息!AF40</f>
        <v>2.0333333333333363</v>
      </c>
      <c r="AF40" s="31">
        <f>[2]攻城基础信息!AG40</f>
        <v>2.0333333333333363</v>
      </c>
    </row>
    <row r="41" spans="3:32" x14ac:dyDescent="0.15">
      <c r="C41" s="58">
        <v>7</v>
      </c>
      <c r="D41" s="59">
        <f>[2]军团县城攻打!E25</f>
        <v>23.5</v>
      </c>
      <c r="E41" s="8">
        <f>求节点(节奏总纲!P$4:P$113,节奏总纲!$O$4:$O$113,攻城调用!$D41)</f>
        <v>46.142785979989682</v>
      </c>
      <c r="F41" s="8">
        <f>求节点(节奏总纲!Q$4:Q$113,节奏总纲!$O$4:$O$113,攻城调用!$D41)</f>
        <v>48.042954930093387</v>
      </c>
      <c r="G41" s="8">
        <f>求节点(节奏总纲!R$4:R$113,节奏总纲!$O$4:$O$113,攻城调用!$D41)</f>
        <v>50.820173156968188</v>
      </c>
      <c r="H41" s="8">
        <f>求节点(节奏总纲!S$4:S$113,节奏总纲!$O$4:$O$113,攻城调用!$D41)</f>
        <v>55.133613449860945</v>
      </c>
      <c r="I41" s="8">
        <f>求节点(节奏总纲!T$4:T$113,节奏总纲!$O$4:$O$113,攻城调用!$D41)</f>
        <v>63.487210418773742</v>
      </c>
      <c r="V41" s="31">
        <v>37</v>
      </c>
      <c r="W41" s="31">
        <f>[2]攻城基础信息!X41</f>
        <v>898.31531876593067</v>
      </c>
      <c r="X41" s="31">
        <f>[2]攻城基础信息!Y41</f>
        <v>924.74165151911984</v>
      </c>
      <c r="Y41" s="31">
        <f>[2]攻城基础信息!Z41</f>
        <v>949.74619074174166</v>
      </c>
      <c r="Z41" s="31">
        <f>[2]攻城基础信息!AA41</f>
        <v>997.47170965291241</v>
      </c>
      <c r="AA41" s="31">
        <f>[2]攻城基础信息!AB41</f>
        <v>1014.9904509321733</v>
      </c>
      <c r="AB41" s="31">
        <f>[2]攻城基础信息!AC41</f>
        <v>2.0666666666666695</v>
      </c>
      <c r="AC41" s="31">
        <f>[2]攻城基础信息!AD41</f>
        <v>2.0666666666666695</v>
      </c>
      <c r="AD41" s="31">
        <f>[2]攻城基础信息!AE41</f>
        <v>2.0666666666666695</v>
      </c>
      <c r="AE41" s="31">
        <f>[2]攻城基础信息!AF41</f>
        <v>2.0666666666666695</v>
      </c>
      <c r="AF41" s="31">
        <f>[2]攻城基础信息!AG41</f>
        <v>2.0666666666666695</v>
      </c>
    </row>
    <row r="42" spans="3:32" x14ac:dyDescent="0.15">
      <c r="C42" s="58">
        <v>8</v>
      </c>
      <c r="D42" s="59">
        <f>[2]军团县城攻打!E26</f>
        <v>28.5</v>
      </c>
      <c r="E42" s="8">
        <f>求节点(节奏总纲!P$4:P$113,节奏总纲!$O$4:$O$113,攻城调用!$D42)</f>
        <v>48.82142192851682</v>
      </c>
      <c r="F42" s="8">
        <f>求节点(节奏总纲!Q$4:Q$113,节奏总纲!$O$4:$O$113,攻城调用!$D42)</f>
        <v>50.773803164662823</v>
      </c>
      <c r="G42" s="8">
        <f>求节点(节奏总纲!R$4:R$113,节奏总纲!$O$4:$O$113,攻城调用!$D42)</f>
        <v>53.466058105735542</v>
      </c>
      <c r="H42" s="8">
        <f>求节点(节奏总纲!S$4:S$113,节奏总纲!$O$4:$O$113,攻城调用!$D42)</f>
        <v>57.962100613276419</v>
      </c>
      <c r="I42" s="8">
        <f>求节点(节奏总纲!T$4:T$113,节奏总纲!$O$4:$O$113,攻城调用!$D42)</f>
        <v>66.333054702761842</v>
      </c>
      <c r="V42" s="31">
        <v>38</v>
      </c>
      <c r="W42" s="31">
        <f>[2]攻城基础信息!X42</f>
        <v>931.02334412932123</v>
      </c>
      <c r="X42" s="31">
        <f>[2]攻城基础信息!Y42</f>
        <v>955.69476751968978</v>
      </c>
      <c r="Y42" s="31">
        <f>[2]攻城基础信息!Z42</f>
        <v>972.47687439314814</v>
      </c>
      <c r="Z42" s="31">
        <f>[2]攻城基础信息!AA42</f>
        <v>1018.1256540966408</v>
      </c>
      <c r="AA42" s="31">
        <f>[2]攻城基础信息!AB42</f>
        <v>1038.0384641642568</v>
      </c>
      <c r="AB42" s="31">
        <f>[2]攻城基础信息!AC42</f>
        <v>2.1000000000000028</v>
      </c>
      <c r="AC42" s="31">
        <f>[2]攻城基础信息!AD42</f>
        <v>2.1000000000000028</v>
      </c>
      <c r="AD42" s="31">
        <f>[2]攻城基础信息!AE42</f>
        <v>2.1000000000000028</v>
      </c>
      <c r="AE42" s="31">
        <f>[2]攻城基础信息!AF42</f>
        <v>2.1000000000000028</v>
      </c>
      <c r="AF42" s="31">
        <f>[2]攻城基础信息!AG42</f>
        <v>2.1000000000000028</v>
      </c>
    </row>
    <row r="43" spans="3:32" x14ac:dyDescent="0.15">
      <c r="C43" s="58">
        <v>9</v>
      </c>
      <c r="D43" s="59">
        <f>[2]军团县城攻打!E27</f>
        <v>34</v>
      </c>
      <c r="E43" s="8">
        <f>求节点(节奏总纲!P$4:P$113,节奏总纲!$O$4:$O$113,攻城调用!$D43)</f>
        <v>51.285688244217212</v>
      </c>
      <c r="F43" s="8">
        <f>求节点(节奏总纲!Q$4:Q$113,节奏总纲!$O$4:$O$113,攻城调用!$D43)</f>
        <v>53.226994578658328</v>
      </c>
      <c r="G43" s="8">
        <f>求节点(节奏总纲!R$4:R$113,节奏总纲!$O$4:$O$113,攻城调用!$D43)</f>
        <v>56.045896281048073</v>
      </c>
      <c r="H43" s="8">
        <f>求节点(节奏总纲!S$4:S$113,节奏总纲!$O$4:$O$113,攻城调用!$D43)</f>
        <v>60.491705764657482</v>
      </c>
      <c r="I43" s="8">
        <f>求节点(节奏总纲!T$4:T$113,节奏总纲!$O$4:$O$113,攻城调用!$D43)</f>
        <v>68.972756340855</v>
      </c>
      <c r="V43" s="31">
        <v>39</v>
      </c>
      <c r="W43" s="31">
        <f>[2]攻城基础信息!X43</f>
        <v>964.5736823927964</v>
      </c>
      <c r="X43" s="31">
        <f>[2]攻城基础信息!Y43</f>
        <v>983.96910904825904</v>
      </c>
      <c r="Y43" s="31">
        <f>[2]攻城基础信息!Z43</f>
        <v>996.65194044411567</v>
      </c>
      <c r="Z43" s="31">
        <f>[2]攻城基础信息!AA43</f>
        <v>1039.8777894902594</v>
      </c>
      <c r="AA43" s="31">
        <f>[2]攻城基础信息!AB43</f>
        <v>1062.0300835971127</v>
      </c>
      <c r="AB43" s="31">
        <f>[2]攻城基础信息!AC43</f>
        <v>2.133333333333336</v>
      </c>
      <c r="AC43" s="31">
        <f>[2]攻城基础信息!AD43</f>
        <v>2.133333333333336</v>
      </c>
      <c r="AD43" s="31">
        <f>[2]攻城基础信息!AE43</f>
        <v>2.133333333333336</v>
      </c>
      <c r="AE43" s="31">
        <f>[2]攻城基础信息!AF43</f>
        <v>2.133333333333336</v>
      </c>
      <c r="AF43" s="31">
        <f>[2]攻城基础信息!AG43</f>
        <v>2.133333333333336</v>
      </c>
    </row>
    <row r="44" spans="3:32" x14ac:dyDescent="0.15">
      <c r="C44" s="58">
        <v>10</v>
      </c>
      <c r="D44" s="59">
        <f>[2]军团县城攻打!E28</f>
        <v>40</v>
      </c>
      <c r="E44" s="8">
        <f>求节点(节奏总纲!P$4:P$113,节奏总纲!$O$4:$O$113,攻城调用!$D44)</f>
        <v>53.567039423670657</v>
      </c>
      <c r="F44" s="8">
        <f>求节点(节奏总纲!Q$4:Q$113,节奏总纲!$O$4:$O$113,攻城调用!$D44)</f>
        <v>55.535006783542492</v>
      </c>
      <c r="G44" s="8">
        <f>求节点(节奏总纲!R$4:R$113,节奏总纲!$O$4:$O$113,攻城调用!$D44)</f>
        <v>58.38602553461638</v>
      </c>
      <c r="H44" s="8">
        <f>求节点(节奏总纲!S$4:S$113,节奏总纲!$O$4:$O$113,攻城调用!$D44)</f>
        <v>62.760530848099599</v>
      </c>
      <c r="I44" s="8">
        <f>求节点(节奏总纲!T$4:T$113,节奏总纲!$O$4:$O$113,攻城调用!$D44)</f>
        <v>71.315281959371688</v>
      </c>
      <c r="V44" s="31">
        <v>40</v>
      </c>
      <c r="W44" s="31">
        <f>[2]攻城基础信息!X44</f>
        <v>999.00082802061684</v>
      </c>
      <c r="X44" s="31">
        <f>[2]攻城基础信息!Y44</f>
        <v>1007.6166373471607</v>
      </c>
      <c r="Y44" s="31">
        <f>[2]攻城基础信息!Z44</f>
        <v>1019.1186977405052</v>
      </c>
      <c r="Z44" s="31">
        <f>[2]攻城基础信息!AA44</f>
        <v>1064.6896578338819</v>
      </c>
      <c r="AA44" s="31">
        <f>[2]攻城基础信息!AB44</f>
        <v>1086.8877995132852</v>
      </c>
      <c r="AB44" s="31">
        <f>[2]攻城基础信息!AC44</f>
        <v>2.1666666666666692</v>
      </c>
      <c r="AC44" s="31">
        <f>[2]攻城基础信息!AD44</f>
        <v>2.1666666666666692</v>
      </c>
      <c r="AD44" s="31">
        <f>[2]攻城基础信息!AE44</f>
        <v>2.1666666666666692</v>
      </c>
      <c r="AE44" s="31">
        <f>[2]攻城基础信息!AF44</f>
        <v>2.1666666666666692</v>
      </c>
      <c r="AF44" s="31">
        <f>[2]攻城基础信息!AG44</f>
        <v>2.1666666666666692</v>
      </c>
    </row>
    <row r="45" spans="3:32" x14ac:dyDescent="0.15">
      <c r="C45" s="58">
        <v>11</v>
      </c>
      <c r="D45" s="59">
        <f>[2]军团县城攻打!E29</f>
        <v>46.5</v>
      </c>
      <c r="E45" s="8">
        <f>求节点(节奏总纲!P$4:P$113,节奏总纲!$O$4:$O$113,攻城调用!$D45)</f>
        <v>55.691225232427584</v>
      </c>
      <c r="F45" s="8">
        <f>求节点(节奏总纲!Q$4:Q$113,节奏总纲!$O$4:$O$113,攻城调用!$D45)</f>
        <v>57.695207325833294</v>
      </c>
      <c r="G45" s="8">
        <f>求节点(节奏总纲!R$4:R$113,节奏总纲!$O$4:$O$113,攻城调用!$D45)</f>
        <v>60.546731422492137</v>
      </c>
      <c r="H45" s="8">
        <f>求节点(节奏总纲!S$4:S$113,节奏总纲!$O$4:$O$113,攻城调用!$D45)</f>
        <v>64.866120856681221</v>
      </c>
      <c r="I45" s="8">
        <f>求节点(节奏总纲!T$4:T$113,节奏总纲!$O$4:$O$113,攻城调用!$D45)</f>
        <v>73.492809846947907</v>
      </c>
      <c r="V45" s="31">
        <v>41</v>
      </c>
      <c r="W45" s="31">
        <f>[2]攻城基础信息!X45</f>
        <v>1017.407058499658</v>
      </c>
      <c r="X45" s="31">
        <f>[2]攻城基础信息!Y45</f>
        <v>1025.040752712453</v>
      </c>
      <c r="Y45" s="31">
        <f>[2]攻城基础信息!Z45</f>
        <v>1040.1426099700179</v>
      </c>
      <c r="Z45" s="31">
        <f>[2]攻城基础信息!AA45</f>
        <v>1090.1861150505138</v>
      </c>
      <c r="AA45" s="31">
        <f>[2]攻城基础信息!AB45</f>
        <v>1112.6377399438279</v>
      </c>
      <c r="AB45" s="31">
        <f>[2]攻城基础信息!AC45</f>
        <v>2.2000000000000024</v>
      </c>
      <c r="AC45" s="31">
        <f>[2]攻城基础信息!AD45</f>
        <v>2.2000000000000024</v>
      </c>
      <c r="AD45" s="31">
        <f>[2]攻城基础信息!AE45</f>
        <v>2.2000000000000024</v>
      </c>
      <c r="AE45" s="31">
        <f>[2]攻城基础信息!AF45</f>
        <v>2.2000000000000024</v>
      </c>
      <c r="AF45" s="31">
        <f>[2]攻城基础信息!AG45</f>
        <v>2.2000000000000024</v>
      </c>
    </row>
    <row r="46" spans="3:32" x14ac:dyDescent="0.15">
      <c r="C46" s="58">
        <v>12</v>
      </c>
      <c r="D46" s="59">
        <f>[2]军团县城攻打!E30</f>
        <v>53.5</v>
      </c>
      <c r="E46" s="8">
        <f>求节点(节奏总纲!P$4:P$113,节奏总纲!$O$4:$O$113,攻城调用!$D46)</f>
        <v>57.674293990826463</v>
      </c>
      <c r="F46" s="8">
        <f>求节点(节奏总纲!Q$4:Q$113,节奏总纲!$O$4:$O$113,攻城调用!$D46)</f>
        <v>59.70143624910893</v>
      </c>
      <c r="G46" s="8">
        <f>求节点(节奏总纲!R$4:R$113,节奏总纲!$O$4:$O$113,攻城调用!$D46)</f>
        <v>62.528042763084919</v>
      </c>
      <c r="H46" s="8">
        <f>求节点(节奏总纲!S$4:S$113,节奏总纲!$O$4:$O$113,攻城调用!$D46)</f>
        <v>66.963644167276669</v>
      </c>
      <c r="I46" s="8">
        <f>求节点(节奏总纲!T$4:T$113,节奏总纲!$O$4:$O$113,攻城调用!$D46)</f>
        <v>75.4462602937475</v>
      </c>
      <c r="V46" s="31">
        <v>42</v>
      </c>
      <c r="W46" s="31">
        <f>[2]攻城基础信息!X46</f>
        <v>1037.731619901376</v>
      </c>
      <c r="X46" s="31">
        <f>[2]攻城基础信息!Y46</f>
        <v>1043.0049246376359</v>
      </c>
      <c r="Y46" s="31">
        <f>[2]攻城基础信息!Z46</f>
        <v>1058.4815260635496</v>
      </c>
      <c r="Z46" s="31">
        <f>[2]攻城基础信息!AA46</f>
        <v>1116.6639499387377</v>
      </c>
      <c r="AA46" s="31">
        <f>[2]攻城基础信息!AB46</f>
        <v>1137.2504472032515</v>
      </c>
      <c r="AB46" s="31">
        <f>[2]攻城基础信息!AC46</f>
        <v>2.2333333333333356</v>
      </c>
      <c r="AC46" s="31">
        <f>[2]攻城基础信息!AD46</f>
        <v>2.2333333333333356</v>
      </c>
      <c r="AD46" s="31">
        <f>[2]攻城基础信息!AE46</f>
        <v>2.2333333333333356</v>
      </c>
      <c r="AE46" s="31">
        <f>[2]攻城基础信息!AF46</f>
        <v>2.2333333333333356</v>
      </c>
      <c r="AF46" s="31">
        <f>[2]攻城基础信息!AG46</f>
        <v>2.2333333333333356</v>
      </c>
    </row>
    <row r="47" spans="3:32" x14ac:dyDescent="0.15">
      <c r="C47" s="58">
        <v>13</v>
      </c>
      <c r="D47" s="59">
        <f>[2]军团县城攻打!E31</f>
        <v>61</v>
      </c>
      <c r="E47" s="8">
        <f>求节点(节奏总纲!P$4:P$113,节奏总纲!$O$4:$O$113,攻城调用!$D47)</f>
        <v>59.533352307096465</v>
      </c>
      <c r="F47" s="8">
        <f>求节点(节奏总纲!Q$4:Q$113,节奏总纲!$O$4:$O$113,攻城调用!$D47)</f>
        <v>61.56596850695108</v>
      </c>
      <c r="G47" s="8">
        <f>求节点(节奏总纲!R$4:R$113,节奏总纲!$O$4:$O$113,攻城调用!$D47)</f>
        <v>64.368413367596901</v>
      </c>
      <c r="H47" s="8">
        <f>求节点(节奏总纲!S$4:S$113,节奏总纲!$O$4:$O$113,攻城调用!$D47)</f>
        <v>68.870150553250454</v>
      </c>
      <c r="I47" s="8">
        <f>求节点(节奏总纲!T$4:T$113,节奏总纲!$O$4:$O$113,攻城调用!$D47)</f>
        <v>77.355745991356301</v>
      </c>
      <c r="V47" s="31">
        <v>43</v>
      </c>
      <c r="W47" s="31">
        <f>[2]攻城基础信息!X47</f>
        <v>1060.5240742424876</v>
      </c>
      <c r="X47" s="31">
        <f>[2]攻城基础信息!Y47</f>
        <v>1061.2773033808021</v>
      </c>
      <c r="Y47" s="31">
        <f>[2]攻城基础信息!Z47</f>
        <v>1077.0840259220674</v>
      </c>
      <c r="Z47" s="31">
        <f>[2]攻城基础信息!AA47</f>
        <v>1142.2014263465771</v>
      </c>
      <c r="AA47" s="31">
        <f>[2]攻城基础信息!AB47</f>
        <v>1158.8815553827567</v>
      </c>
      <c r="AB47" s="31">
        <f>[2]攻城基础信息!AC47</f>
        <v>2.2666666666666688</v>
      </c>
      <c r="AC47" s="31">
        <f>[2]攻城基础信息!AD47</f>
        <v>2.2666666666666688</v>
      </c>
      <c r="AD47" s="31">
        <f>[2]攻城基础信息!AE47</f>
        <v>2.2666666666666688</v>
      </c>
      <c r="AE47" s="31">
        <f>[2]攻城基础信息!AF47</f>
        <v>2.2666666666666688</v>
      </c>
      <c r="AF47" s="31">
        <f>[2]攻城基础信息!AG47</f>
        <v>2.2666666666666688</v>
      </c>
    </row>
    <row r="48" spans="3:32" x14ac:dyDescent="0.15">
      <c r="C48" s="58">
        <v>14</v>
      </c>
      <c r="D48" s="59">
        <f>[2]军团县城攻打!E32</f>
        <v>69</v>
      </c>
      <c r="E48" s="8">
        <f>求节点(节奏总纲!P$4:P$113,节奏总纲!$O$4:$O$113,攻城调用!$D48)</f>
        <v>61.285688244217212</v>
      </c>
      <c r="F48" s="8">
        <f>求节点(节奏总纲!Q$4:Q$113,节奏总纲!$O$4:$O$113,攻城调用!$D48)</f>
        <v>63.310338531528565</v>
      </c>
      <c r="G48" s="8">
        <f>求节点(节奏总纲!R$4:R$113,节奏总纲!$O$4:$O$113,攻城调用!$D48)</f>
        <v>66.106079073217742</v>
      </c>
      <c r="H48" s="8">
        <f>求节点(节奏总纲!S$4:S$113,节奏总纲!$O$4:$O$113,攻城调用!$D48)</f>
        <v>70.655884085397304</v>
      </c>
      <c r="I48" s="8">
        <f>求节点(节奏总纲!T$4:T$113,节奏总纲!$O$4:$O$113,攻城调用!$D48)</f>
        <v>79.188599387584361</v>
      </c>
      <c r="V48" s="31">
        <v>44</v>
      </c>
      <c r="W48" s="31">
        <f>[2]攻城基础信息!X48</f>
        <v>1084.2453688764183</v>
      </c>
      <c r="X48" s="31">
        <f>[2]攻城基础信息!Y48</f>
        <v>1082.8722127645381</v>
      </c>
      <c r="Y48" s="31">
        <f>[2]攻城基础信息!Z48</f>
        <v>1098.7083525584994</v>
      </c>
      <c r="Z48" s="31">
        <f>[2]攻城基础信息!AA48</f>
        <v>1167.7945622074999</v>
      </c>
      <c r="AA48" s="31">
        <f>[2]攻城基础信息!AB48</f>
        <v>1183.8316323193762</v>
      </c>
      <c r="AB48" s="31">
        <f>[2]攻城基础信息!AC48</f>
        <v>2.300000000000002</v>
      </c>
      <c r="AC48" s="31">
        <f>[2]攻城基础信息!AD48</f>
        <v>2.300000000000002</v>
      </c>
      <c r="AD48" s="31">
        <f>[2]攻城基础信息!AE48</f>
        <v>2.300000000000002</v>
      </c>
      <c r="AE48" s="31">
        <f>[2]攻城基础信息!AF48</f>
        <v>2.300000000000002</v>
      </c>
      <c r="AF48" s="31">
        <f>[2]攻城基础信息!AG48</f>
        <v>2.300000000000002</v>
      </c>
    </row>
    <row r="49" spans="3:32" x14ac:dyDescent="0.15">
      <c r="C49" s="58">
        <v>15</v>
      </c>
      <c r="D49" s="59">
        <f>[2]军团县城攻打!E33</f>
        <v>77.5</v>
      </c>
      <c r="E49" s="8">
        <f>求节点(节奏总纲!P$4:P$113,节奏总纲!$O$4:$O$113,攻城调用!$D49)</f>
        <v>62.944425319575828</v>
      </c>
      <c r="F49" s="8">
        <f>求节点(节奏总纲!Q$4:Q$113,节奏总纲!$O$4:$O$113,攻城调用!$D49)</f>
        <v>64.971496158921951</v>
      </c>
      <c r="G49" s="8">
        <f>求节点(节奏总纲!R$4:R$113,节奏总纲!$O$4:$O$113,攻城调用!$D49)</f>
        <v>67.848526930392993</v>
      </c>
      <c r="H49" s="8">
        <f>求节点(节奏总纲!S$4:S$113,节奏总纲!$O$4:$O$113,攻城调用!$D49)</f>
        <v>72.356371070843821</v>
      </c>
      <c r="I49" s="8">
        <f>求节点(节奏总纲!T$4:T$113,节奏总纲!$O$4:$O$113,攻城调用!$D49)</f>
        <v>80.929739595433574</v>
      </c>
      <c r="V49" s="31">
        <v>45</v>
      </c>
      <c r="W49" s="31">
        <f>[2]攻城基础信息!X49</f>
        <v>1132.0224470937023</v>
      </c>
      <c r="X49" s="31">
        <f>[2]攻城基础信息!Y49</f>
        <v>1135.7982800485524</v>
      </c>
      <c r="Y49" s="31">
        <f>[2]攻城基础信息!Z49</f>
        <v>1150.6040927816052</v>
      </c>
      <c r="Z49" s="31">
        <f>[2]攻城基础信息!AA49</f>
        <v>1231.5673818874093</v>
      </c>
      <c r="AA49" s="31">
        <f>[2]攻城基础信息!AB49</f>
        <v>1246.0688982965894</v>
      </c>
      <c r="AB49" s="31">
        <f>[2]攻城基础信息!AC49</f>
        <v>2.3333333333333353</v>
      </c>
      <c r="AC49" s="31">
        <f>[2]攻城基础信息!AD49</f>
        <v>2.3333333333333353</v>
      </c>
      <c r="AD49" s="31">
        <f>[2]攻城基础信息!AE49</f>
        <v>2.3333333333333353</v>
      </c>
      <c r="AE49" s="31">
        <f>[2]攻城基础信息!AF49</f>
        <v>2.3333333333333353</v>
      </c>
      <c r="AF49" s="31">
        <f>[2]攻城基础信息!AG49</f>
        <v>2.3333333333333353</v>
      </c>
    </row>
    <row r="50" spans="3:32" x14ac:dyDescent="0.15">
      <c r="C50" s="58">
        <v>16</v>
      </c>
      <c r="D50" s="59">
        <f>[2]军团县城攻打!E34</f>
        <v>86.5</v>
      </c>
      <c r="E50" s="8">
        <f>求节点(节奏总纲!P$4:P$113,节奏总纲!$O$4:$O$113,攻城调用!$D50)</f>
        <v>64.503450305462081</v>
      </c>
      <c r="F50" s="8">
        <f>求节点(节奏总纲!Q$4:Q$113,节奏总纲!$O$4:$O$113,攻城调用!$D50)</f>
        <v>66.514594906551551</v>
      </c>
      <c r="G50" s="8">
        <f>求节点(节奏总纲!R$4:R$113,节奏总纲!$O$4:$O$113,攻城调用!$D50)</f>
        <v>69.419425171157982</v>
      </c>
      <c r="H50" s="8">
        <f>求节点(节奏总纲!S$4:S$113,节奏总纲!$O$4:$O$113,攻城调用!$D50)</f>
        <v>73.937458500415048</v>
      </c>
      <c r="I50" s="8">
        <f>求节点(节奏总纲!T$4:T$113,节奏总纲!$O$4:$O$113,攻城调用!$D50)</f>
        <v>82.548243641161449</v>
      </c>
      <c r="V50" s="31">
        <v>46</v>
      </c>
      <c r="W50" s="31">
        <f>[2]攻城基础信息!X50</f>
        <v>1153.5187471830818</v>
      </c>
      <c r="X50" s="31">
        <f>[2]攻城基础信息!Y50</f>
        <v>1162.0763869789205</v>
      </c>
      <c r="Y50" s="31">
        <f>[2]攻城基础信息!Z50</f>
        <v>1177.7583018180776</v>
      </c>
      <c r="Z50" s="31">
        <f>[2]攻城基础信息!AA50</f>
        <v>1259.3052149958608</v>
      </c>
      <c r="AA50" s="31">
        <f>[2]攻城基础信息!AB50</f>
        <v>1272.3602574831593</v>
      </c>
      <c r="AB50" s="31">
        <f>[2]攻城基础信息!AC50</f>
        <v>2.3666666666666685</v>
      </c>
      <c r="AC50" s="31">
        <f>[2]攻城基础信息!AD50</f>
        <v>2.3666666666666685</v>
      </c>
      <c r="AD50" s="31">
        <f>[2]攻城基础信息!AE50</f>
        <v>2.3666666666666685</v>
      </c>
      <c r="AE50" s="31">
        <f>[2]攻城基础信息!AF50</f>
        <v>2.3666666666666685</v>
      </c>
      <c r="AF50" s="31">
        <f>[2]攻城基础信息!AG50</f>
        <v>2.3666666666666685</v>
      </c>
    </row>
    <row r="51" spans="3:32" x14ac:dyDescent="0.15">
      <c r="C51" s="58">
        <v>17</v>
      </c>
      <c r="D51" s="59">
        <f>[2]军团县城攻打!E35</f>
        <v>96</v>
      </c>
      <c r="E51" s="8">
        <f>求节点(节奏总纲!P$4:P$113,节奏总纲!$O$4:$O$113,攻城调用!$D51)</f>
        <v>65.999097893592648</v>
      </c>
      <c r="F51" s="8">
        <f>求节点(节奏总纲!Q$4:Q$113,节奏总纲!$O$4:$O$113,攻城调用!$D51)</f>
        <v>68.025215371037646</v>
      </c>
      <c r="G51" s="8">
        <f>求节点(节奏总纲!R$4:R$113,节奏总纲!$O$4:$O$113,攻城调用!$D51)</f>
        <v>70.909866668339362</v>
      </c>
      <c r="H51" s="8">
        <f>求节点(节奏总纲!S$4:S$113,节奏总纲!$O$4:$O$113,攻城调用!$D51)</f>
        <v>75.408265402860437</v>
      </c>
      <c r="I51" s="8">
        <f>求节点(节奏总纲!T$4:T$113,节奏总纲!$O$4:$O$113,攻城调用!$D51)</f>
        <v>84.050903767166133</v>
      </c>
      <c r="V51" s="31">
        <v>47</v>
      </c>
      <c r="W51" s="31">
        <f>[2]攻城基础信息!X51</f>
        <v>1175.5903958449644</v>
      </c>
      <c r="X51" s="31">
        <f>[2]攻城基础信息!Y51</f>
        <v>1187.7402981147318</v>
      </c>
      <c r="Y51" s="31">
        <f>[2]攻城基础信息!Z51</f>
        <v>1208.0733227962264</v>
      </c>
      <c r="Z51" s="31">
        <f>[2]攻城基础信息!AA51</f>
        <v>1287.1291821839911</v>
      </c>
      <c r="AA51" s="31">
        <f>[2]攻城基础信息!AB51</f>
        <v>1299.0814523365621</v>
      </c>
      <c r="AB51" s="31">
        <f>[2]攻城基础信息!AC51</f>
        <v>2.4000000000000017</v>
      </c>
      <c r="AC51" s="31">
        <f>[2]攻城基础信息!AD51</f>
        <v>2.4000000000000017</v>
      </c>
      <c r="AD51" s="31">
        <f>[2]攻城基础信息!AE51</f>
        <v>2.4000000000000017</v>
      </c>
      <c r="AE51" s="31">
        <f>[2]攻城基础信息!AF51</f>
        <v>2.4000000000000017</v>
      </c>
      <c r="AF51" s="31">
        <f>[2]攻城基础信息!AG51</f>
        <v>2.4000000000000017</v>
      </c>
    </row>
    <row r="52" spans="3:32" x14ac:dyDescent="0.15">
      <c r="C52" s="58">
        <v>18</v>
      </c>
      <c r="D52" s="59">
        <f>[2]军团县城攻打!E36</f>
        <v>106</v>
      </c>
      <c r="E52" s="8">
        <f>求节点(节奏总纲!P$4:P$113,节奏总纲!$O$4:$O$113,攻城调用!$D52)</f>
        <v>67.406275272225741</v>
      </c>
      <c r="F52" s="8">
        <f>求节点(节奏总纲!Q$4:Q$113,节奏总纲!$O$4:$O$113,攻城调用!$D52)</f>
        <v>69.467767451053362</v>
      </c>
      <c r="G52" s="8">
        <f>求节点(节奏总纲!R$4:R$113,节奏总纲!$O$4:$O$113,攻城调用!$D52)</f>
        <v>72.369195691237806</v>
      </c>
      <c r="H52" s="8">
        <f>求节点(节奏总纲!S$4:S$113,节奏总纲!$O$4:$O$113,攻城调用!$D52)</f>
        <v>76.807553780404334</v>
      </c>
      <c r="I52" s="8">
        <f>求节点(节奏总纲!T$4:T$113,节奏总纲!$O$4:$O$113,攻城调用!$D52)</f>
        <v>85.540385929352269</v>
      </c>
      <c r="V52" s="31">
        <v>48</v>
      </c>
      <c r="W52" s="31">
        <f>[2]攻城基础信息!X52</f>
        <v>1201.9016603309681</v>
      </c>
      <c r="X52" s="31">
        <f>[2]攻城基础信息!Y52</f>
        <v>1214.7722827588427</v>
      </c>
      <c r="Y52" s="31">
        <f>[2]攻城基础信息!Z52</f>
        <v>1241.0103563541202</v>
      </c>
      <c r="Z52" s="31">
        <f>[2]攻城基础信息!AA52</f>
        <v>1315.4140526895083</v>
      </c>
      <c r="AA52" s="31">
        <f>[2]攻城基础信息!AB52</f>
        <v>1326.1201803805911</v>
      </c>
      <c r="AB52" s="31">
        <f>[2]攻城基础信息!AC52</f>
        <v>2.4333333333333349</v>
      </c>
      <c r="AC52" s="31">
        <f>[2]攻城基础信息!AD52</f>
        <v>2.4333333333333349</v>
      </c>
      <c r="AD52" s="31">
        <f>[2]攻城基础信息!AE52</f>
        <v>2.4333333333333349</v>
      </c>
      <c r="AE52" s="31">
        <f>[2]攻城基础信息!AF52</f>
        <v>2.4333333333333349</v>
      </c>
      <c r="AF52" s="31">
        <f>[2]攻城基础信息!AG52</f>
        <v>2.4333333333333349</v>
      </c>
    </row>
    <row r="53" spans="3:32" x14ac:dyDescent="0.15">
      <c r="C53" s="58">
        <v>19</v>
      </c>
      <c r="D53" s="59">
        <f>[2]军团县城攻打!E37</f>
        <v>116.5</v>
      </c>
      <c r="E53" s="8">
        <f>求节点(节奏总纲!P$4:P$113,节奏总纲!$O$4:$O$113,攻城调用!$D53)</f>
        <v>68.758904351815843</v>
      </c>
      <c r="F53" s="8">
        <f>求节点(节奏总纲!Q$4:Q$113,节奏总纲!$O$4:$O$113,攻城调用!$D53)</f>
        <v>70.809861073644996</v>
      </c>
      <c r="G53" s="8">
        <f>求节点(节奏总纲!R$4:R$113,节奏总纲!$O$4:$O$113,攻城调用!$D53)</f>
        <v>73.72873198429491</v>
      </c>
      <c r="H53" s="8">
        <f>求节点(节奏总纲!S$4:S$113,节奏总纲!$O$4:$O$113,攻城调用!$D53)</f>
        <v>78.167619351678113</v>
      </c>
      <c r="I53" s="8">
        <f>求节点(节奏总纲!T$4:T$113,节奏总纲!$O$4:$O$113,攻城调用!$D53)</f>
        <v>87.100878746364486</v>
      </c>
      <c r="V53" s="31">
        <v>49</v>
      </c>
      <c r="W53" s="31">
        <f>[2]攻城基础信息!X53</f>
        <v>1232.7893553157337</v>
      </c>
      <c r="X53" s="31">
        <f>[2]攻城基础信息!Y53</f>
        <v>1242.4140805369516</v>
      </c>
      <c r="Y53" s="31">
        <f>[2]攻城基础信息!Z53</f>
        <v>1274.8374265748575</v>
      </c>
      <c r="Z53" s="31">
        <f>[2]攻城基础信息!AA53</f>
        <v>1344.0869955432615</v>
      </c>
      <c r="AA53" s="31">
        <f>[2]攻城基础信息!AB53</f>
        <v>1353.4565336805447</v>
      </c>
      <c r="AB53" s="31">
        <f>[2]攻城基础信息!AC53</f>
        <v>2.4666666666666681</v>
      </c>
      <c r="AC53" s="31">
        <f>[2]攻城基础信息!AD53</f>
        <v>2.4666666666666681</v>
      </c>
      <c r="AD53" s="31">
        <f>[2]攻城基础信息!AE53</f>
        <v>2.4666666666666681</v>
      </c>
      <c r="AE53" s="31">
        <f>[2]攻城基础信息!AF53</f>
        <v>2.4666666666666681</v>
      </c>
      <c r="AF53" s="31">
        <f>[2]攻城基础信息!AG53</f>
        <v>2.4666666666666681</v>
      </c>
    </row>
    <row r="54" spans="3:32" x14ac:dyDescent="0.15">
      <c r="C54" s="58">
        <v>20</v>
      </c>
      <c r="D54" s="59">
        <f>[2]军团县城攻打!E38</f>
        <v>0</v>
      </c>
      <c r="E54" s="8">
        <f>求节点(节奏总纲!P$4:P$113,节奏总纲!$O$4:$O$113,攻城调用!$D54)</f>
        <v>0</v>
      </c>
      <c r="F54" s="8">
        <f>求节点(节奏总纲!Q$4:Q$113,节奏总纲!$O$4:$O$113,攻城调用!$D54)</f>
        <v>0</v>
      </c>
      <c r="G54" s="8">
        <f>求节点(节奏总纲!R$4:R$113,节奏总纲!$O$4:$O$113,攻城调用!$D54)</f>
        <v>0</v>
      </c>
      <c r="H54" s="8">
        <f>求节点(节奏总纲!S$4:S$113,节奏总纲!$O$4:$O$113,攻城调用!$D54)</f>
        <v>0</v>
      </c>
      <c r="I54" s="8">
        <f>求节点(节奏总纲!T$4:T$113,节奏总纲!$O$4:$O$113,攻城调用!$D54)</f>
        <v>0</v>
      </c>
      <c r="V54" s="31">
        <v>50</v>
      </c>
      <c r="W54" s="31">
        <f>[2]攻城基础信息!X54</f>
        <v>1271.235052005673</v>
      </c>
      <c r="X54" s="31">
        <f>[2]攻城基础信息!Y54</f>
        <v>1273.5098401325376</v>
      </c>
      <c r="Y54" s="31">
        <f>[2]攻城基础信息!Z54</f>
        <v>1303.6766469577638</v>
      </c>
      <c r="Z54" s="31">
        <f>[2]攻城基础信息!AA54</f>
        <v>1373.8140756519051</v>
      </c>
      <c r="AA54" s="31">
        <f>[2]攻城基础信息!AB54</f>
        <v>1382.556430327822</v>
      </c>
      <c r="AB54" s="31">
        <f>[2]攻城基础信息!AC54</f>
        <v>2.5000000000000013</v>
      </c>
      <c r="AC54" s="31">
        <f>[2]攻城基础信息!AD54</f>
        <v>2.5000000000000013</v>
      </c>
      <c r="AD54" s="31">
        <f>[2]攻城基础信息!AE54</f>
        <v>2.5000000000000013</v>
      </c>
      <c r="AE54" s="31">
        <f>[2]攻城基础信息!AF54</f>
        <v>2.5000000000000013</v>
      </c>
      <c r="AF54" s="31">
        <f>[2]攻城基础信息!AG54</f>
        <v>2.5000000000000013</v>
      </c>
    </row>
    <row r="55" spans="3:32" x14ac:dyDescent="0.15">
      <c r="C55" s="58">
        <v>21</v>
      </c>
      <c r="D55" s="59">
        <f>[2]军团县城攻打!E39</f>
        <v>0</v>
      </c>
      <c r="E55" s="8">
        <f>求节点(节奏总纲!P$4:P$113,节奏总纲!$O$4:$O$113,攻城调用!$D55)</f>
        <v>0</v>
      </c>
      <c r="F55" s="8">
        <f>求节点(节奏总纲!Q$4:Q$113,节奏总纲!$O$4:$O$113,攻城调用!$D55)</f>
        <v>0</v>
      </c>
      <c r="G55" s="8">
        <f>求节点(节奏总纲!R$4:R$113,节奏总纲!$O$4:$O$113,攻城调用!$D55)</f>
        <v>0</v>
      </c>
      <c r="H55" s="8">
        <f>求节点(节奏总纲!S$4:S$113,节奏总纲!$O$4:$O$113,攻城调用!$D55)</f>
        <v>0</v>
      </c>
      <c r="I55" s="8">
        <f>求节点(节奏总纲!T$4:T$113,节奏总纲!$O$4:$O$113,攻城调用!$D55)</f>
        <v>0</v>
      </c>
      <c r="V55" s="31">
        <v>51</v>
      </c>
      <c r="W55" s="31">
        <f>[2]攻城基础信息!X55</f>
        <v>1316.0357378286226</v>
      </c>
      <c r="X55" s="31">
        <f>[2]攻城基础信息!Y55</f>
        <v>1315.4524469939934</v>
      </c>
      <c r="Y55" s="31">
        <f>[2]攻城基础信息!Z55</f>
        <v>1342.0075416191401</v>
      </c>
      <c r="Z55" s="31">
        <f>[2]攻城基础信息!AA55</f>
        <v>1412.9562267100976</v>
      </c>
      <c r="AA55" s="31">
        <f>[2]攻城基础信息!AB55</f>
        <v>1422.6203588681428</v>
      </c>
      <c r="AB55" s="31">
        <f>[2]攻城基础信息!AC55</f>
        <v>2.5333333333333345</v>
      </c>
      <c r="AC55" s="31">
        <f>[2]攻城基础信息!AD55</f>
        <v>2.5333333333333345</v>
      </c>
      <c r="AD55" s="31">
        <f>[2]攻城基础信息!AE55</f>
        <v>2.5333333333333345</v>
      </c>
      <c r="AE55" s="31">
        <f>[2]攻城基础信息!AF55</f>
        <v>2.5333333333333345</v>
      </c>
      <c r="AF55" s="31">
        <f>[2]攻城基础信息!AG55</f>
        <v>2.5333333333333345</v>
      </c>
    </row>
    <row r="56" spans="3:32" x14ac:dyDescent="0.15">
      <c r="D56" s="10"/>
      <c r="V56" s="31">
        <v>52</v>
      </c>
      <c r="W56" s="31">
        <f>[2]攻城基础信息!X56</f>
        <v>1362.4657382037194</v>
      </c>
      <c r="X56" s="31">
        <f>[2]攻城基础信息!Y56</f>
        <v>1361.8968355502182</v>
      </c>
      <c r="Y56" s="31">
        <f>[2]攻城基础信息!Z56</f>
        <v>1382.9118281393621</v>
      </c>
      <c r="Z56" s="31">
        <f>[2]攻城基础信息!AA56</f>
        <v>1458.0994359034864</v>
      </c>
      <c r="AA56" s="31">
        <f>[2]攻城基础信息!AB56</f>
        <v>1464.985515245098</v>
      </c>
      <c r="AB56" s="31">
        <f>[2]攻城基础信息!AC56</f>
        <v>2.5666666666666678</v>
      </c>
      <c r="AC56" s="31">
        <f>[2]攻城基础信息!AD56</f>
        <v>2.5666666666666678</v>
      </c>
      <c r="AD56" s="31">
        <f>[2]攻城基础信息!AE56</f>
        <v>2.5666666666666678</v>
      </c>
      <c r="AE56" s="31">
        <f>[2]攻城基础信息!AF56</f>
        <v>2.5666666666666678</v>
      </c>
      <c r="AF56" s="31">
        <f>[2]攻城基础信息!AG56</f>
        <v>2.5666666666666678</v>
      </c>
    </row>
    <row r="57" spans="3:32" x14ac:dyDescent="0.15">
      <c r="D57" s="10"/>
      <c r="V57" s="31">
        <v>53</v>
      </c>
      <c r="W57" s="31">
        <f>[2]攻城基础信息!X57</f>
        <v>1410.1825760571423</v>
      </c>
      <c r="X57" s="31">
        <f>[2]攻城基础信息!Y57</f>
        <v>1410.4805102233286</v>
      </c>
      <c r="Y57" s="31">
        <f>[2]攻城基础信息!Z57</f>
        <v>1425.0314992703159</v>
      </c>
      <c r="Z57" s="31">
        <f>[2]攻城基础信息!AA57</f>
        <v>1503.0443778556094</v>
      </c>
      <c r="AA57" s="31">
        <f>[2]攻城基础信息!AB57</f>
        <v>1506.3455201589641</v>
      </c>
      <c r="AB57" s="31">
        <f>[2]攻城基础信息!AC57</f>
        <v>2.600000000000001</v>
      </c>
      <c r="AC57" s="31">
        <f>[2]攻城基础信息!AD57</f>
        <v>2.600000000000001</v>
      </c>
      <c r="AD57" s="31">
        <f>[2]攻城基础信息!AE57</f>
        <v>2.600000000000001</v>
      </c>
      <c r="AE57" s="31">
        <f>[2]攻城基础信息!AF57</f>
        <v>2.600000000000001</v>
      </c>
      <c r="AF57" s="31">
        <f>[2]攻城基础信息!AG57</f>
        <v>2.600000000000001</v>
      </c>
    </row>
    <row r="58" spans="3:32" x14ac:dyDescent="0.15">
      <c r="D58" s="10"/>
      <c r="V58" s="31">
        <v>54</v>
      </c>
      <c r="W58" s="31">
        <f>[2]攻城基础信息!X58</f>
        <v>1459.1265591794906</v>
      </c>
      <c r="X58" s="31">
        <f>[2]攻城基础信息!Y58</f>
        <v>1457.5983182957584</v>
      </c>
      <c r="Y58" s="31">
        <f>[2]攻城基础信息!Z58</f>
        <v>1467.0787951307798</v>
      </c>
      <c r="Z58" s="31">
        <f>[2]攻城基础信息!AA58</f>
        <v>1542.0808417919056</v>
      </c>
      <c r="AA58" s="31">
        <f>[2]攻城基础信息!AB58</f>
        <v>1544.0676460001889</v>
      </c>
      <c r="AB58" s="31">
        <f>[2]攻城基础信息!AC58</f>
        <v>2.6333333333333342</v>
      </c>
      <c r="AC58" s="31">
        <f>[2]攻城基础信息!AD58</f>
        <v>2.6333333333333342</v>
      </c>
      <c r="AD58" s="31">
        <f>[2]攻城基础信息!AE58</f>
        <v>2.6333333333333342</v>
      </c>
      <c r="AE58" s="31">
        <f>[2]攻城基础信息!AF58</f>
        <v>2.6333333333333342</v>
      </c>
      <c r="AF58" s="31">
        <f>[2]攻城基础信息!AG58</f>
        <v>2.6333333333333342</v>
      </c>
    </row>
    <row r="59" spans="3:32" x14ac:dyDescent="0.15">
      <c r="D59" s="10"/>
      <c r="V59" s="31">
        <v>55</v>
      </c>
      <c r="W59" s="31">
        <f>[2]攻城基础信息!X59</f>
        <v>1508.485899037282</v>
      </c>
      <c r="X59" s="31">
        <f>[2]攻城基础信息!Y59</f>
        <v>1504.777801220584</v>
      </c>
      <c r="Y59" s="31">
        <f>[2]攻城基础信息!Z59</f>
        <v>1511.2787622540445</v>
      </c>
      <c r="Z59" s="31">
        <f>[2]攻城基础信息!AA59</f>
        <v>1578.7178465761226</v>
      </c>
      <c r="AA59" s="31">
        <f>[2]攻城基础信息!AB59</f>
        <v>1578.6727011476762</v>
      </c>
      <c r="AB59" s="31">
        <f>[2]攻城基础信息!AC59</f>
        <v>2.6666666666666674</v>
      </c>
      <c r="AC59" s="31">
        <f>[2]攻城基础信息!AD59</f>
        <v>2.6666666666666674</v>
      </c>
      <c r="AD59" s="31">
        <f>[2]攻城基础信息!AE59</f>
        <v>2.6666666666666674</v>
      </c>
      <c r="AE59" s="31">
        <f>[2]攻城基础信息!AF59</f>
        <v>2.6666666666666674</v>
      </c>
      <c r="AF59" s="31">
        <f>[2]攻城基础信息!AG59</f>
        <v>2.6666666666666674</v>
      </c>
    </row>
    <row r="60" spans="3:32" x14ac:dyDescent="0.15">
      <c r="D60" s="10"/>
      <c r="V60" s="31">
        <v>56</v>
      </c>
      <c r="W60" s="31">
        <f>[2]攻城基础信息!X60</f>
        <v>1556.4395146109598</v>
      </c>
      <c r="X60" s="31">
        <f>[2]攻城基础信息!Y60</f>
        <v>1553.6591856815789</v>
      </c>
      <c r="Y60" s="31">
        <f>[2]攻城基础信息!Z60</f>
        <v>1557.120987598707</v>
      </c>
      <c r="Z60" s="31">
        <f>[2]攻城基础信息!AA60</f>
        <v>1616.2477665793076</v>
      </c>
      <c r="AA60" s="31">
        <f>[2]攻城基础信息!AB60</f>
        <v>1613.8593553193655</v>
      </c>
      <c r="AB60" s="31">
        <f>[2]攻城基础信息!AC60</f>
        <v>2.7000000000000006</v>
      </c>
      <c r="AC60" s="31">
        <f>[2]攻城基础信息!AD60</f>
        <v>2.7000000000000006</v>
      </c>
      <c r="AD60" s="31">
        <f>[2]攻城基础信息!AE60</f>
        <v>2.7000000000000006</v>
      </c>
      <c r="AE60" s="31">
        <f>[2]攻城基础信息!AF60</f>
        <v>2.7000000000000006</v>
      </c>
      <c r="AF60" s="31">
        <f>[2]攻城基础信息!AG60</f>
        <v>2.7000000000000006</v>
      </c>
    </row>
    <row r="61" spans="3:32" x14ac:dyDescent="0.15">
      <c r="D61" s="10"/>
      <c r="V61" s="31">
        <v>57</v>
      </c>
      <c r="W61" s="31">
        <f>[2]攻城基础信息!X61</f>
        <v>1600.4360384956217</v>
      </c>
      <c r="X61" s="31">
        <f>[2]攻城基础信息!Y61</f>
        <v>1604.0403956690834</v>
      </c>
      <c r="Y61" s="31">
        <f>[2]攻城基础信息!Z61</f>
        <v>1604.5253690717866</v>
      </c>
      <c r="Z61" s="31">
        <f>[2]攻城基础信息!AA61</f>
        <v>1654.9294458905274</v>
      </c>
      <c r="AA61" s="31">
        <f>[2]攻城基础信息!AB61</f>
        <v>1649.6805120169804</v>
      </c>
      <c r="AB61" s="31">
        <f>[2]攻城基础信息!AC61</f>
        <v>2.7333333333333338</v>
      </c>
      <c r="AC61" s="31">
        <f>[2]攻城基础信息!AD61</f>
        <v>2.7333333333333338</v>
      </c>
      <c r="AD61" s="31">
        <f>[2]攻城基础信息!AE61</f>
        <v>2.7333333333333338</v>
      </c>
      <c r="AE61" s="31">
        <f>[2]攻城基础信息!AF61</f>
        <v>2.7333333333333338</v>
      </c>
      <c r="AF61" s="31">
        <f>[2]攻城基础信息!AG61</f>
        <v>2.7333333333333338</v>
      </c>
    </row>
    <row r="62" spans="3:32" x14ac:dyDescent="0.15">
      <c r="D62" s="10"/>
      <c r="V62" s="31">
        <v>58</v>
      </c>
      <c r="W62" s="31">
        <f>[2]攻城基础信息!X62</f>
        <v>1645.7993555641365</v>
      </c>
      <c r="X62" s="31">
        <f>[2]攻城基础信息!Y62</f>
        <v>1654.5777885624136</v>
      </c>
      <c r="Y62" s="31">
        <f>[2]攻城基础信息!Z62</f>
        <v>1653.2591360502897</v>
      </c>
      <c r="Z62" s="31">
        <f>[2]攻城基础信息!AA62</f>
        <v>1694.1349223945081</v>
      </c>
      <c r="AA62" s="31">
        <f>[2]攻城基础信息!AB62</f>
        <v>1686.1809621812909</v>
      </c>
      <c r="AB62" s="31">
        <f>[2]攻城基础信息!AC62</f>
        <v>2.7666666666666671</v>
      </c>
      <c r="AC62" s="31">
        <f>[2]攻城基础信息!AD62</f>
        <v>2.7666666666666671</v>
      </c>
      <c r="AD62" s="31">
        <f>[2]攻城基础信息!AE62</f>
        <v>2.7666666666666671</v>
      </c>
      <c r="AE62" s="31">
        <f>[2]攻城基础信息!AF62</f>
        <v>2.7666666666666671</v>
      </c>
      <c r="AF62" s="31">
        <f>[2]攻城基础信息!AG62</f>
        <v>2.7666666666666671</v>
      </c>
    </row>
    <row r="63" spans="3:32" x14ac:dyDescent="0.15">
      <c r="D63" s="10"/>
      <c r="V63" s="31">
        <v>59</v>
      </c>
      <c r="W63" s="31">
        <f>[2]攻城基础信息!X63</f>
        <v>1692.3270721853951</v>
      </c>
      <c r="X63" s="31">
        <f>[2]攻城基础信息!Y63</f>
        <v>1699.1877601665997</v>
      </c>
      <c r="Y63" s="31">
        <f>[2]攻城基础信息!Z63</f>
        <v>1703.404577348691</v>
      </c>
      <c r="Z63" s="31">
        <f>[2]攻城基础信息!AA63</f>
        <v>1739.803025001486</v>
      </c>
      <c r="AA63" s="31">
        <f>[2]攻城基础信息!AB63</f>
        <v>1722.7669552994353</v>
      </c>
      <c r="AB63" s="31">
        <f>[2]攻城基础信息!AC63</f>
        <v>2.8000000000000003</v>
      </c>
      <c r="AC63" s="31">
        <f>[2]攻城基础信息!AD63</f>
        <v>2.8000000000000003</v>
      </c>
      <c r="AD63" s="31">
        <f>[2]攻城基础信息!AE63</f>
        <v>2.8000000000000003</v>
      </c>
      <c r="AE63" s="31">
        <f>[2]攻城基础信息!AF63</f>
        <v>2.8000000000000003</v>
      </c>
      <c r="AF63" s="31">
        <f>[2]攻城基础信息!AG63</f>
        <v>2.8000000000000003</v>
      </c>
    </row>
    <row r="64" spans="3:32" x14ac:dyDescent="0.15">
      <c r="D64" s="10"/>
      <c r="V64" s="31">
        <v>60</v>
      </c>
      <c r="W64" s="31">
        <f>[2]攻城基础信息!X64</f>
        <v>1741.4928296963485</v>
      </c>
      <c r="X64" s="31">
        <f>[2]攻城基础信息!Y64</f>
        <v>1748.4484309283707</v>
      </c>
      <c r="Y64" s="31">
        <f>[2]攻城基础信息!Z64</f>
        <v>1757.2693601287092</v>
      </c>
      <c r="Z64" s="31">
        <f>[2]攻城基础信息!AA64</f>
        <v>1789.9908456602241</v>
      </c>
      <c r="AA64" s="31">
        <f>[2]攻城基础信息!AB64</f>
        <v>1760.716776390479</v>
      </c>
      <c r="AB64" s="31">
        <f>[2]攻城基础信息!AC64</f>
        <v>2.8333333333333335</v>
      </c>
      <c r="AC64" s="31">
        <f>[2]攻城基础信息!AD64</f>
        <v>2.8333333333333335</v>
      </c>
      <c r="AD64" s="31">
        <f>[2]攻城基础信息!AE64</f>
        <v>2.8333333333333335</v>
      </c>
      <c r="AE64" s="31">
        <f>[2]攻城基础信息!AF64</f>
        <v>2.8333333333333335</v>
      </c>
      <c r="AF64" s="31">
        <f>[2]攻城基础信息!AG64</f>
        <v>2.8333333333333335</v>
      </c>
    </row>
    <row r="65" spans="4:32" x14ac:dyDescent="0.15">
      <c r="D65" s="10"/>
      <c r="V65" s="31">
        <v>61</v>
      </c>
      <c r="W65" s="31">
        <f>[2]攻城基础信息!X65</f>
        <v>1793.0918946578111</v>
      </c>
      <c r="X65" s="31">
        <f>[2]攻城基础信息!Y65</f>
        <v>1800.6473055529536</v>
      </c>
      <c r="Y65" s="31">
        <f>[2]攻城基础信息!Z65</f>
        <v>1813.4007160963629</v>
      </c>
      <c r="Z65" s="31">
        <f>[2]攻城基础信息!AA65</f>
        <v>1842.1343075224099</v>
      </c>
      <c r="AA65" s="31">
        <f>[2]攻城基础信息!AB65</f>
        <v>1805.025260635176</v>
      </c>
      <c r="AB65" s="31">
        <f>[2]攻城基础信息!AC65</f>
        <v>2.8666666666666667</v>
      </c>
      <c r="AC65" s="31">
        <f>[2]攻城基础信息!AD65</f>
        <v>2.8666666666666667</v>
      </c>
      <c r="AD65" s="31">
        <f>[2]攻城基础信息!AE65</f>
        <v>2.8666666666666667</v>
      </c>
      <c r="AE65" s="31">
        <f>[2]攻城基础信息!AF65</f>
        <v>2.8666666666666667</v>
      </c>
      <c r="AF65" s="31">
        <f>[2]攻城基础信息!AG65</f>
        <v>2.8666666666666667</v>
      </c>
    </row>
    <row r="66" spans="4:32" x14ac:dyDescent="0.15">
      <c r="D66" s="10"/>
      <c r="V66" s="31">
        <v>62</v>
      </c>
      <c r="W66" s="31">
        <f>[2]攻城基础信息!X66</f>
        <v>1839.311217915166</v>
      </c>
      <c r="X66" s="31">
        <f>[2]攻城基础信息!Y66</f>
        <v>1853.5678107862059</v>
      </c>
      <c r="Y66" s="31">
        <f>[2]攻城基础信息!Z66</f>
        <v>1862.4525006456461</v>
      </c>
      <c r="Z66" s="31">
        <f>[2]攻城基础信息!AA66</f>
        <v>1896.0369249140997</v>
      </c>
      <c r="AA66" s="31">
        <f>[2]攻城基础信息!AB66</f>
        <v>1851.0466331771161</v>
      </c>
      <c r="AB66" s="31">
        <f>[2]攻城基础信息!AC66</f>
        <v>2.9</v>
      </c>
      <c r="AC66" s="31">
        <f>[2]攻城基础信息!AD66</f>
        <v>2.9</v>
      </c>
      <c r="AD66" s="31">
        <f>[2]攻城基础信息!AE66</f>
        <v>2.9</v>
      </c>
      <c r="AE66" s="31">
        <f>[2]攻城基础信息!AF66</f>
        <v>2.9</v>
      </c>
      <c r="AF66" s="31">
        <f>[2]攻城基础信息!AG66</f>
        <v>2.9</v>
      </c>
    </row>
    <row r="67" spans="4:32" x14ac:dyDescent="0.15">
      <c r="D67" s="10"/>
      <c r="V67" s="31">
        <v>63</v>
      </c>
      <c r="W67" s="31">
        <f>[2]攻城基础信息!X67</f>
        <v>1881.2274457948297</v>
      </c>
      <c r="X67" s="31">
        <f>[2]攻城基础信息!Y67</f>
        <v>1908.2168697582852</v>
      </c>
      <c r="Y67" s="31">
        <f>[2]攻城基础信息!Z67</f>
        <v>1913.011658736521</v>
      </c>
      <c r="Z67" s="31">
        <f>[2]攻城基础信息!AA67</f>
        <v>1951.7895701860843</v>
      </c>
      <c r="AA67" s="31">
        <f>[2]攻城基础信息!AB67</f>
        <v>1892.9103861023302</v>
      </c>
      <c r="AB67" s="31">
        <f>[2]攻城基础信息!AC67</f>
        <v>2.9333333333333331</v>
      </c>
      <c r="AC67" s="31">
        <f>[2]攻城基础信息!AD67</f>
        <v>2.9333333333333331</v>
      </c>
      <c r="AD67" s="31">
        <f>[2]攻城基础信息!AE67</f>
        <v>2.9333333333333331</v>
      </c>
      <c r="AE67" s="31">
        <f>[2]攻城基础信息!AF67</f>
        <v>2.9333333333333331</v>
      </c>
      <c r="AF67" s="31">
        <f>[2]攻城基础信息!AG67</f>
        <v>2.9333333333333331</v>
      </c>
    </row>
    <row r="68" spans="4:32" x14ac:dyDescent="0.15">
      <c r="D68" s="10"/>
      <c r="V68" s="31">
        <v>64</v>
      </c>
      <c r="W68" s="31">
        <f>[2]攻城基础信息!X68</f>
        <v>1923.5832838978661</v>
      </c>
      <c r="X68" s="31">
        <f>[2]攻城基础信息!Y68</f>
        <v>1960.1447498433095</v>
      </c>
      <c r="Y68" s="31">
        <f>[2]攻城基础信息!Z68</f>
        <v>1965.2684333791462</v>
      </c>
      <c r="Z68" s="31">
        <f>[2]攻城基础信息!AA68</f>
        <v>2009.975495385705</v>
      </c>
      <c r="AA68" s="31">
        <f>[2]攻城基础信息!AB68</f>
        <v>1933.4709889749706</v>
      </c>
      <c r="AB68" s="31">
        <f>[2]攻城基础信息!AC68</f>
        <v>2.9666666666666663</v>
      </c>
      <c r="AC68" s="31">
        <f>[2]攻城基础信息!AD68</f>
        <v>2.9666666666666663</v>
      </c>
      <c r="AD68" s="31">
        <f>[2]攻城基础信息!AE68</f>
        <v>2.9666666666666663</v>
      </c>
      <c r="AE68" s="31">
        <f>[2]攻城基础信息!AF68</f>
        <v>2.9666666666666663</v>
      </c>
      <c r="AF68" s="31">
        <f>[2]攻城基础信息!AG68</f>
        <v>2.9666666666666663</v>
      </c>
    </row>
    <row r="69" spans="4:32" x14ac:dyDescent="0.15">
      <c r="D69" s="10"/>
      <c r="V69" s="31">
        <v>65</v>
      </c>
      <c r="W69" s="31">
        <f>[2]攻城基础信息!X69</f>
        <v>1966.4105418308609</v>
      </c>
      <c r="X69" s="31">
        <f>[2]攻城基础信息!Y69</f>
        <v>2002.1127114947722</v>
      </c>
      <c r="Y69" s="31">
        <f>[2]攻城基础信息!Z69</f>
        <v>2018.3269989073065</v>
      </c>
      <c r="Z69" s="31">
        <f>[2]攻城基础信息!AA69</f>
        <v>2069.677608306597</v>
      </c>
      <c r="AA69" s="31">
        <f>[2]攻城基础信息!AB69</f>
        <v>1973.9983847122544</v>
      </c>
      <c r="AB69" s="31">
        <f>[2]攻城基础信息!AC69</f>
        <v>2.9999999999999996</v>
      </c>
      <c r="AC69" s="31">
        <f>[2]攻城基础信息!AD69</f>
        <v>2.9999999999999996</v>
      </c>
      <c r="AD69" s="31">
        <f>[2]攻城基础信息!AE69</f>
        <v>2.9999999999999996</v>
      </c>
      <c r="AE69" s="31">
        <f>[2]攻城基础信息!AF69</f>
        <v>2.9999999999999996</v>
      </c>
      <c r="AF69" s="31">
        <f>[2]攻城基础信息!AG69</f>
        <v>2.9999999999999996</v>
      </c>
    </row>
    <row r="70" spans="4:32" x14ac:dyDescent="0.15">
      <c r="D70" s="10"/>
      <c r="V70" s="31">
        <v>66</v>
      </c>
      <c r="W70" s="31">
        <f>[2]攻城基础信息!X70</f>
        <v>2001.1687452020528</v>
      </c>
      <c r="X70" s="31">
        <f>[2]攻城基础信息!Y70</f>
        <v>2040.2295494007637</v>
      </c>
      <c r="Y70" s="31">
        <f>[2]攻城基础信息!Z70</f>
        <v>2072.4235560964635</v>
      </c>
      <c r="Z70" s="31">
        <f>[2]攻城基础信息!AA70</f>
        <v>2121.6988834601975</v>
      </c>
      <c r="AA70" s="31">
        <f>[2]攻城基础信息!AB70</f>
        <v>2012.6738899786912</v>
      </c>
      <c r="AB70" s="31">
        <f>[2]攻城基础信息!AC70</f>
        <v>3.0333333333333328</v>
      </c>
      <c r="AC70" s="31">
        <f>[2]攻城基础信息!AD70</f>
        <v>3.0333333333333328</v>
      </c>
      <c r="AD70" s="31">
        <f>[2]攻城基础信息!AE70</f>
        <v>3.0333333333333328</v>
      </c>
      <c r="AE70" s="31">
        <f>[2]攻城基础信息!AF70</f>
        <v>3.0333333333333328</v>
      </c>
      <c r="AF70" s="31">
        <f>[2]攻城基础信息!AG70</f>
        <v>3.0333333333333328</v>
      </c>
    </row>
    <row r="71" spans="4:32" x14ac:dyDescent="0.15">
      <c r="D71" s="10"/>
      <c r="V71" s="31">
        <v>67</v>
      </c>
      <c r="W71" s="31">
        <f>[2]攻城基础信息!X71</f>
        <v>2138.1690540993268</v>
      </c>
      <c r="X71" s="31">
        <f>[2]攻城基础信息!Y71</f>
        <v>2184.8622386411776</v>
      </c>
      <c r="Y71" s="31">
        <f>[2]攻城基础信息!Z71</f>
        <v>2234.2026737697497</v>
      </c>
      <c r="Z71" s="31">
        <f>[2]攻城基础信息!AA71</f>
        <v>2290.0539595852415</v>
      </c>
      <c r="AA71" s="31">
        <f>[2]攻城基础信息!AB71</f>
        <v>2188.3401327172414</v>
      </c>
      <c r="AB71" s="31">
        <f>[2]攻城基础信息!AC71</f>
        <v>3.066666666666666</v>
      </c>
      <c r="AC71" s="31">
        <f>[2]攻城基础信息!AD71</f>
        <v>3.066666666666666</v>
      </c>
      <c r="AD71" s="31">
        <f>[2]攻城基础信息!AE71</f>
        <v>3.066666666666666</v>
      </c>
      <c r="AE71" s="31">
        <f>[2]攻城基础信息!AF71</f>
        <v>3.066666666666666</v>
      </c>
      <c r="AF71" s="31">
        <f>[2]攻城基础信息!AG71</f>
        <v>3.066666666666666</v>
      </c>
    </row>
    <row r="72" spans="4:32" x14ac:dyDescent="0.15">
      <c r="D72" s="10"/>
      <c r="V72" s="31">
        <v>68</v>
      </c>
      <c r="W72" s="31">
        <f>[2]攻城基础信息!X72</f>
        <v>2174.2152854840597</v>
      </c>
      <c r="X72" s="31">
        <f>[2]攻城基础信息!Y72</f>
        <v>2224.9713825245167</v>
      </c>
      <c r="Y72" s="31">
        <f>[2]攻城基础信息!Z72</f>
        <v>2277.5123836531484</v>
      </c>
      <c r="Z72" s="31">
        <f>[2]攻城基础信息!AA72</f>
        <v>2343.8496572722211</v>
      </c>
      <c r="AA72" s="31">
        <f>[2]攻城基础信息!AB72</f>
        <v>2243.8744196426742</v>
      </c>
      <c r="AB72" s="31">
        <f>[2]攻城基础信息!AC72</f>
        <v>3.0999999999999992</v>
      </c>
      <c r="AC72" s="31">
        <f>[2]攻城基础信息!AD72</f>
        <v>3.0999999999999992</v>
      </c>
      <c r="AD72" s="31">
        <f>[2]攻城基础信息!AE72</f>
        <v>3.0999999999999992</v>
      </c>
      <c r="AE72" s="31">
        <f>[2]攻城基础信息!AF72</f>
        <v>3.0999999999999992</v>
      </c>
      <c r="AF72" s="31">
        <f>[2]攻城基础信息!AG72</f>
        <v>3.0999999999999992</v>
      </c>
    </row>
    <row r="73" spans="4:32" x14ac:dyDescent="0.15">
      <c r="D73" s="10"/>
      <c r="V73" s="31">
        <v>69</v>
      </c>
      <c r="W73" s="31">
        <f>[2]攻城基础信息!X73</f>
        <v>2210.5044763781975</v>
      </c>
      <c r="X73" s="31">
        <f>[2]攻城基础信息!Y73</f>
        <v>2264.2166772473379</v>
      </c>
      <c r="Y73" s="31">
        <f>[2]攻城基础信息!Z73</f>
        <v>2324.364299160583</v>
      </c>
      <c r="Z73" s="31">
        <f>[2]攻城基础信息!AA73</f>
        <v>2403.7564506754161</v>
      </c>
      <c r="AA73" s="31">
        <f>[2]攻城基础信息!AB73</f>
        <v>2309.2725105122513</v>
      </c>
      <c r="AB73" s="31">
        <f>[2]攻城基础信息!AC73</f>
        <v>3.1333333333333324</v>
      </c>
      <c r="AC73" s="31">
        <f>[2]攻城基础信息!AD73</f>
        <v>3.1333333333333324</v>
      </c>
      <c r="AD73" s="31">
        <f>[2]攻城基础信息!AE73</f>
        <v>3.1333333333333324</v>
      </c>
      <c r="AE73" s="31">
        <f>[2]攻城基础信息!AF73</f>
        <v>3.1333333333333324</v>
      </c>
      <c r="AF73" s="31">
        <f>[2]攻城基础信息!AG73</f>
        <v>3.1333333333333324</v>
      </c>
    </row>
    <row r="74" spans="4:32" x14ac:dyDescent="0.15">
      <c r="D74" s="10"/>
      <c r="V74" s="31">
        <v>70</v>
      </c>
      <c r="W74" s="31">
        <f>[2]攻城基础信息!X74</f>
        <v>2247.3078984367676</v>
      </c>
      <c r="X74" s="31">
        <f>[2]攻城基础信息!Y74</f>
        <v>2303.1658604690742</v>
      </c>
      <c r="Y74" s="31">
        <f>[2]攻城基础信息!Z74</f>
        <v>2366.2364811659381</v>
      </c>
      <c r="Z74" s="31">
        <f>[2]攻城基础信息!AA74</f>
        <v>2474.1425331872651</v>
      </c>
      <c r="AA74" s="31">
        <f>[2]攻城基础信息!AB74</f>
        <v>2387.178976736252</v>
      </c>
      <c r="AB74" s="31">
        <f>[2]攻城基础信息!AC74</f>
        <v>3.1666666666666656</v>
      </c>
      <c r="AC74" s="31">
        <f>[2]攻城基础信息!AD74</f>
        <v>3.1666666666666656</v>
      </c>
      <c r="AD74" s="31">
        <f>[2]攻城基础信息!AE74</f>
        <v>3.1666666666666656</v>
      </c>
      <c r="AE74" s="31">
        <f>[2]攻城基础信息!AF74</f>
        <v>3.1666666666666656</v>
      </c>
      <c r="AF74" s="31">
        <f>[2]攻城基础信息!AG74</f>
        <v>3.1666666666666656</v>
      </c>
    </row>
    <row r="75" spans="4:32" x14ac:dyDescent="0.15">
      <c r="D75" s="10"/>
      <c r="V75" s="31">
        <v>71</v>
      </c>
      <c r="W75" s="31">
        <f>[2]攻城基础信息!X75</f>
        <v>2287.3074020273907</v>
      </c>
      <c r="X75" s="31">
        <f>[2]攻城基础信息!Y75</f>
        <v>2345.367996738169</v>
      </c>
      <c r="Y75" s="31">
        <f>[2]攻城基础信息!Z75</f>
        <v>2408.1993659759619</v>
      </c>
      <c r="Z75" s="31">
        <f>[2]攻城基础信息!AA75</f>
        <v>2545.501578244352</v>
      </c>
      <c r="AA75" s="31">
        <f>[2]攻城基础信息!AB75</f>
        <v>2467.7051598975595</v>
      </c>
      <c r="AB75" s="31">
        <f>[2]攻城基础信息!AC75</f>
        <v>3.1999999999999988</v>
      </c>
      <c r="AC75" s="31">
        <f>[2]攻城基础信息!AD75</f>
        <v>3.1999999999999988</v>
      </c>
      <c r="AD75" s="31">
        <f>[2]攻城基础信息!AE75</f>
        <v>3.1999999999999988</v>
      </c>
      <c r="AE75" s="31">
        <f>[2]攻城基础信息!AF75</f>
        <v>3.1999999999999988</v>
      </c>
      <c r="AF75" s="31">
        <f>[2]攻城基础信息!AG75</f>
        <v>3.1999999999999988</v>
      </c>
    </row>
    <row r="76" spans="4:32" x14ac:dyDescent="0.15">
      <c r="D76" s="10"/>
      <c r="V76" s="31">
        <v>72</v>
      </c>
      <c r="W76" s="31">
        <f>[2]攻城基础信息!X76</f>
        <v>2330.435475742629</v>
      </c>
      <c r="X76" s="31">
        <f>[2]攻城基础信息!Y76</f>
        <v>2387.5339855090069</v>
      </c>
      <c r="Y76" s="31">
        <f>[2]攻城基础信息!Z76</f>
        <v>2450.8387623114641</v>
      </c>
      <c r="Z76" s="31">
        <f>[2]攻城基础信息!AA76</f>
        <v>2620.3082099752132</v>
      </c>
      <c r="AA76" s="31">
        <f>[2]攻城基础信息!AB76</f>
        <v>2557.0697135801738</v>
      </c>
      <c r="AB76" s="31">
        <f>[2]攻城基础信息!AC76</f>
        <v>3.2333333333333321</v>
      </c>
      <c r="AC76" s="31">
        <f>[2]攻城基础信息!AD76</f>
        <v>3.2333333333333321</v>
      </c>
      <c r="AD76" s="31">
        <f>[2]攻城基础信息!AE76</f>
        <v>3.2333333333333321</v>
      </c>
      <c r="AE76" s="31">
        <f>[2]攻城基础信息!AF76</f>
        <v>3.2333333333333321</v>
      </c>
      <c r="AF76" s="31">
        <f>[2]攻城基础信息!AG76</f>
        <v>3.2333333333333321</v>
      </c>
    </row>
    <row r="77" spans="4:32" x14ac:dyDescent="0.15">
      <c r="D77" s="10"/>
      <c r="V77" s="31">
        <v>73</v>
      </c>
      <c r="W77" s="31">
        <f>[2]攻城基础信息!X77</f>
        <v>2372.6560649765656</v>
      </c>
      <c r="X77" s="31">
        <f>[2]攻城基础信息!Y77</f>
        <v>2433.8522323348047</v>
      </c>
      <c r="Y77" s="31">
        <f>[2]攻城基础信息!Z77</f>
        <v>2509.319877407122</v>
      </c>
      <c r="Z77" s="31">
        <f>[2]攻城基础信息!AA77</f>
        <v>2695.8508958357443</v>
      </c>
      <c r="AA77" s="31">
        <f>[2]攻城基础信息!AB77</f>
        <v>2650.1443829986397</v>
      </c>
      <c r="AB77" s="31">
        <f>[2]攻城基础信息!AC77</f>
        <v>3.2666666666666653</v>
      </c>
      <c r="AC77" s="31">
        <f>[2]攻城基础信息!AD77</f>
        <v>3.2666666666666653</v>
      </c>
      <c r="AD77" s="31">
        <f>[2]攻城基础信息!AE77</f>
        <v>3.2666666666666653</v>
      </c>
      <c r="AE77" s="31">
        <f>[2]攻城基础信息!AF77</f>
        <v>3.2666666666666653</v>
      </c>
      <c r="AF77" s="31">
        <f>[2]攻城基础信息!AG77</f>
        <v>3.2666666666666653</v>
      </c>
    </row>
    <row r="78" spans="4:32" x14ac:dyDescent="0.15">
      <c r="D78" s="10"/>
      <c r="V78" s="31">
        <v>74</v>
      </c>
      <c r="W78" s="31">
        <f>[2]攻城基础信息!X78</f>
        <v>2414.5167743274214</v>
      </c>
      <c r="X78" s="31">
        <f>[2]攻城基础信息!Y78</f>
        <v>2482.0506917364937</v>
      </c>
      <c r="Y78" s="31">
        <f>[2]攻城基础信息!Z78</f>
        <v>2569.0177275994715</v>
      </c>
      <c r="Z78" s="31">
        <f>[2]攻城基础信息!AA78</f>
        <v>2762.1139881587346</v>
      </c>
      <c r="AA78" s="31">
        <f>[2]攻城基础信息!AB78</f>
        <v>2736.7975164964973</v>
      </c>
      <c r="AB78" s="31">
        <f>[2]攻城基础信息!AC78</f>
        <v>3.2999999999999985</v>
      </c>
      <c r="AC78" s="31">
        <f>[2]攻城基础信息!AD78</f>
        <v>3.2999999999999985</v>
      </c>
      <c r="AD78" s="31">
        <f>[2]攻城基础信息!AE78</f>
        <v>3.2999999999999985</v>
      </c>
      <c r="AE78" s="31">
        <f>[2]攻城基础信息!AF78</f>
        <v>3.2999999999999985</v>
      </c>
      <c r="AF78" s="31">
        <f>[2]攻城基础信息!AG78</f>
        <v>3.2999999999999985</v>
      </c>
    </row>
    <row r="79" spans="4:32" x14ac:dyDescent="0.15">
      <c r="D79" s="10"/>
      <c r="V79" s="31">
        <v>75</v>
      </c>
      <c r="W79" s="31">
        <f>[2]攻城基础信息!X79</f>
        <v>2456.6062234071724</v>
      </c>
      <c r="X79" s="31">
        <f>[2]攻城基础信息!Y79</f>
        <v>2535.7188718081643</v>
      </c>
      <c r="Y79" s="31">
        <f>[2]攻城基础信息!Z79</f>
        <v>2625.0225554849321</v>
      </c>
      <c r="Z79" s="31">
        <f>[2]攻城基础信息!AA79</f>
        <v>2814.3243469944982</v>
      </c>
      <c r="AA79" s="31">
        <f>[2]攻城基础信息!AB79</f>
        <v>2808.8836794890799</v>
      </c>
      <c r="AB79" s="31">
        <f>[2]攻城基础信息!AC79</f>
        <v>3.3333333333333317</v>
      </c>
      <c r="AC79" s="31">
        <f>[2]攻城基础信息!AD79</f>
        <v>3.3333333333333317</v>
      </c>
      <c r="AD79" s="31">
        <f>[2]攻城基础信息!AE79</f>
        <v>3.3333333333333317</v>
      </c>
      <c r="AE79" s="31">
        <f>[2]攻城基础信息!AF79</f>
        <v>3.3333333333333317</v>
      </c>
      <c r="AF79" s="31">
        <f>[2]攻城基础信息!AG79</f>
        <v>3.3333333333333317</v>
      </c>
    </row>
    <row r="80" spans="4:32" x14ac:dyDescent="0.15">
      <c r="D80" s="10"/>
      <c r="V80" s="31">
        <v>76</v>
      </c>
      <c r="W80" s="31">
        <f>[2]攻城基础信息!X80</f>
        <v>2516.1584195189371</v>
      </c>
      <c r="X80" s="31">
        <f>[2]攻城基础信息!Y80</f>
        <v>2594.1743427942865</v>
      </c>
      <c r="Y80" s="31">
        <f>[2]攻城基础信息!Z80</f>
        <v>2679.19595358373</v>
      </c>
      <c r="Z80" s="31">
        <f>[2]攻城基础信息!AA80</f>
        <v>2867.4521423995548</v>
      </c>
      <c r="AA80" s="31">
        <f>[2]攻城基础信息!AB80</f>
        <v>2877.7243248018895</v>
      </c>
      <c r="AB80" s="31">
        <f>[2]攻城基础信息!AC80</f>
        <v>3.3666666666666649</v>
      </c>
      <c r="AC80" s="31">
        <f>[2]攻城基础信息!AD80</f>
        <v>3.3666666666666649</v>
      </c>
      <c r="AD80" s="31">
        <f>[2]攻城基础信息!AE80</f>
        <v>3.3666666666666649</v>
      </c>
      <c r="AE80" s="31">
        <f>[2]攻城基础信息!AF80</f>
        <v>3.3666666666666649</v>
      </c>
      <c r="AF80" s="31">
        <f>[2]攻城基础信息!AG80</f>
        <v>3.3666666666666649</v>
      </c>
    </row>
    <row r="81" spans="4:32" x14ac:dyDescent="0.15">
      <c r="D81" s="10"/>
      <c r="V81" s="31">
        <v>77</v>
      </c>
      <c r="W81" s="31">
        <f>[2]攻城基础信息!X81</f>
        <v>2576.321418413313</v>
      </c>
      <c r="X81" s="31">
        <f>[2]攻城基础信息!Y81</f>
        <v>2653.3359870873055</v>
      </c>
      <c r="Y81" s="31">
        <f>[2]攻城基础信息!Z81</f>
        <v>2734.1900707210671</v>
      </c>
      <c r="Z81" s="31">
        <f>[2]攻城基础信息!AA81</f>
        <v>2920.9712901328066</v>
      </c>
      <c r="AA81" s="31">
        <f>[2]攻城基础信息!AB81</f>
        <v>2948.77067645441</v>
      </c>
      <c r="AB81" s="31">
        <f>[2]攻城基础信息!AC81</f>
        <v>3.3999999999999981</v>
      </c>
      <c r="AC81" s="31">
        <f>[2]攻城基础信息!AD81</f>
        <v>3.3999999999999981</v>
      </c>
      <c r="AD81" s="31">
        <f>[2]攻城基础信息!AE81</f>
        <v>3.3999999999999981</v>
      </c>
      <c r="AE81" s="31">
        <f>[2]攻城基础信息!AF81</f>
        <v>3.3999999999999981</v>
      </c>
      <c r="AF81" s="31">
        <f>[2]攻城基础信息!AG81</f>
        <v>3.3999999999999981</v>
      </c>
    </row>
    <row r="82" spans="4:32" x14ac:dyDescent="0.15">
      <c r="D82" s="10"/>
      <c r="V82" s="31">
        <v>78</v>
      </c>
      <c r="W82" s="31">
        <f>[2]攻城基础信息!X82</f>
        <v>2637.442980602812</v>
      </c>
      <c r="X82" s="31">
        <f>[2]攻城基础信息!Y82</f>
        <v>2710.6902634269477</v>
      </c>
      <c r="Y82" s="31">
        <f>[2]攻城基础信息!Z82</f>
        <v>2789.9580923767521</v>
      </c>
      <c r="Z82" s="31">
        <f>[2]攻城基础信息!AA82</f>
        <v>2974.8700437270068</v>
      </c>
      <c r="AA82" s="31">
        <f>[2]攻城基础信息!AB82</f>
        <v>3019.5133895653562</v>
      </c>
      <c r="AB82" s="31">
        <f>[2]攻城基础信息!AC82</f>
        <v>3.4333333333333313</v>
      </c>
      <c r="AC82" s="31">
        <f>[2]攻城基础信息!AD82</f>
        <v>3.4333333333333313</v>
      </c>
      <c r="AD82" s="31">
        <f>[2]攻城基础信息!AE82</f>
        <v>3.4333333333333313</v>
      </c>
      <c r="AE82" s="31">
        <f>[2]攻城基础信息!AF82</f>
        <v>3.4333333333333313</v>
      </c>
      <c r="AF82" s="31">
        <f>[2]攻城基础信息!AG82</f>
        <v>3.4333333333333313</v>
      </c>
    </row>
    <row r="83" spans="4:32" x14ac:dyDescent="0.15">
      <c r="D83" s="10"/>
      <c r="V83" s="31">
        <v>79</v>
      </c>
      <c r="W83" s="31">
        <f>[2]攻城基础信息!X83</f>
        <v>2700.6936972066123</v>
      </c>
      <c r="X83" s="31">
        <f>[2]攻城基础信息!Y83</f>
        <v>2767.4091106467672</v>
      </c>
      <c r="Y83" s="31">
        <f>[2]攻城基础信息!Z83</f>
        <v>2845.5423287389372</v>
      </c>
      <c r="Z83" s="31">
        <f>[2]攻城基础信息!AA83</f>
        <v>3046.2663814529651</v>
      </c>
      <c r="AA83" s="31">
        <f>[2]攻城基础信息!AB83</f>
        <v>3100.5276008285746</v>
      </c>
      <c r="AB83" s="31">
        <f>[2]攻城基础信息!AC83</f>
        <v>3.4666666666666646</v>
      </c>
      <c r="AC83" s="31">
        <f>[2]攻城基础信息!AD83</f>
        <v>3.4666666666666646</v>
      </c>
      <c r="AD83" s="31">
        <f>[2]攻城基础信息!AE83</f>
        <v>3.4666666666666646</v>
      </c>
      <c r="AE83" s="31">
        <f>[2]攻城基础信息!AF83</f>
        <v>3.4666666666666646</v>
      </c>
      <c r="AF83" s="31">
        <f>[2]攻城基础信息!AG83</f>
        <v>3.4666666666666646</v>
      </c>
    </row>
    <row r="84" spans="4:32" x14ac:dyDescent="0.15">
      <c r="D84" s="10"/>
      <c r="V84" s="31">
        <v>80</v>
      </c>
      <c r="W84" s="31">
        <f>[2]攻城基础信息!X84</f>
        <v>2764.7089629948741</v>
      </c>
      <c r="X84" s="31">
        <f>[2]攻城基础信息!Y84</f>
        <v>2824.2605893382952</v>
      </c>
      <c r="Y84" s="31">
        <f>[2]攻城基础信息!Z84</f>
        <v>2900.9429685210298</v>
      </c>
      <c r="Z84" s="31">
        <f>[2]攻城基础信息!AA84</f>
        <v>3118.3286311178813</v>
      </c>
      <c r="AA84" s="31">
        <f>[2]攻城基础信息!AB84</f>
        <v>3184.1043695491153</v>
      </c>
      <c r="AB84" s="31">
        <f>[2]攻城基础信息!AC84</f>
        <v>3.4999999999999978</v>
      </c>
      <c r="AC84" s="31">
        <f>[2]攻城基础信息!AD84</f>
        <v>3.4999999999999978</v>
      </c>
      <c r="AD84" s="31">
        <f>[2]攻城基础信息!AE84</f>
        <v>3.4999999999999978</v>
      </c>
      <c r="AE84" s="31">
        <f>[2]攻城基础信息!AF84</f>
        <v>3.4999999999999978</v>
      </c>
      <c r="AF84" s="31">
        <f>[2]攻城基础信息!AG84</f>
        <v>3.4999999999999978</v>
      </c>
    </row>
    <row r="85" spans="4:32" x14ac:dyDescent="0.15">
      <c r="D85" s="10"/>
      <c r="V85" s="31">
        <v>81</v>
      </c>
      <c r="W85" s="31">
        <f>[2]攻城基础信息!X85</f>
        <v>2823.4033406551698</v>
      </c>
      <c r="X85" s="31">
        <f>[2]攻城基础信息!Y85</f>
        <v>2887.5076741377043</v>
      </c>
      <c r="Y85" s="31">
        <f>[2]攻城基础信息!Z85</f>
        <v>2962.4952985213558</v>
      </c>
      <c r="Z85" s="31">
        <f>[2]攻城基础信息!AA85</f>
        <v>3179.1505232270865</v>
      </c>
      <c r="AA85" s="31">
        <f>[2]攻城基础信息!AB85</f>
        <v>3264.1224380362696</v>
      </c>
      <c r="AB85" s="31">
        <f>[2]攻城基础信息!AC85</f>
        <v>3.533333333333331</v>
      </c>
      <c r="AC85" s="31">
        <f>[2]攻城基础信息!AD85</f>
        <v>3.533333333333331</v>
      </c>
      <c r="AD85" s="31">
        <f>[2]攻城基础信息!AE85</f>
        <v>3.533333333333331</v>
      </c>
      <c r="AE85" s="31">
        <f>[2]攻城基础信息!AF85</f>
        <v>3.533333333333331</v>
      </c>
      <c r="AF85" s="31">
        <f>[2]攻城基础信息!AG85</f>
        <v>3.533333333333331</v>
      </c>
    </row>
    <row r="86" spans="4:32" x14ac:dyDescent="0.15">
      <c r="D86" s="10"/>
      <c r="V86" s="31">
        <v>82</v>
      </c>
      <c r="W86" s="31">
        <f>[2]攻城基础信息!X86</f>
        <v>2880.4355559143332</v>
      </c>
      <c r="X86" s="31">
        <f>[2]攻城基础信息!Y86</f>
        <v>2953.1272030463047</v>
      </c>
      <c r="Y86" s="31">
        <f>[2]攻城基础信息!Z86</f>
        <v>3030.4164600093786</v>
      </c>
      <c r="Z86" s="31">
        <f>[2]攻城基础信息!AA86</f>
        <v>3240.2337486188112</v>
      </c>
      <c r="AA86" s="31">
        <f>[2]攻城基础信息!AB86</f>
        <v>3334.9714663537825</v>
      </c>
      <c r="AB86" s="31">
        <f>[2]攻城基础信息!AC86</f>
        <v>3.5666666666666642</v>
      </c>
      <c r="AC86" s="31">
        <f>[2]攻城基础信息!AD86</f>
        <v>3.5666666666666642</v>
      </c>
      <c r="AD86" s="31">
        <f>[2]攻城基础信息!AE86</f>
        <v>3.5666666666666642</v>
      </c>
      <c r="AE86" s="31">
        <f>[2]攻城基础信息!AF86</f>
        <v>3.5666666666666642</v>
      </c>
      <c r="AF86" s="31">
        <f>[2]攻城基础信息!AG86</f>
        <v>3.5666666666666642</v>
      </c>
    </row>
    <row r="87" spans="4:32" x14ac:dyDescent="0.15">
      <c r="D87" s="10"/>
      <c r="V87" s="31">
        <v>83</v>
      </c>
      <c r="W87" s="31">
        <f>[2]攻城基础信息!X87</f>
        <v>2939.6519301073999</v>
      </c>
      <c r="X87" s="31">
        <f>[2]攻城基础信息!Y87</f>
        <v>3011.931372645889</v>
      </c>
      <c r="Y87" s="31">
        <f>[2]攻城基础信息!Z87</f>
        <v>3096.4554244643391</v>
      </c>
      <c r="Z87" s="31">
        <f>[2]攻城基础信息!AA87</f>
        <v>3305.6698855063414</v>
      </c>
      <c r="AA87" s="31">
        <f>[2]攻城基础信息!AB87</f>
        <v>3390.404449615362</v>
      </c>
      <c r="AB87" s="31">
        <f>[2]攻城基础信息!AC87</f>
        <v>3.5999999999999974</v>
      </c>
      <c r="AC87" s="31">
        <f>[2]攻城基础信息!AD87</f>
        <v>3.5999999999999974</v>
      </c>
      <c r="AD87" s="31">
        <f>[2]攻城基础信息!AE87</f>
        <v>3.5999999999999974</v>
      </c>
      <c r="AE87" s="31">
        <f>[2]攻城基础信息!AF87</f>
        <v>3.5999999999999974</v>
      </c>
      <c r="AF87" s="31">
        <f>[2]攻城基础信息!AG87</f>
        <v>3.5999999999999974</v>
      </c>
    </row>
    <row r="88" spans="4:32" x14ac:dyDescent="0.15">
      <c r="D88" s="10"/>
      <c r="V88" s="31">
        <v>84</v>
      </c>
      <c r="W88" s="31">
        <f>[2]攻城基础信息!X88</f>
        <v>3000.2584778260934</v>
      </c>
      <c r="X88" s="31">
        <f>[2]攻城基础信息!Y88</f>
        <v>3071.1654226172859</v>
      </c>
      <c r="Y88" s="31">
        <f>[2]攻城基础信息!Z88</f>
        <v>3161.9707618882871</v>
      </c>
      <c r="Z88" s="31">
        <f>[2]攻城基础信息!AA88</f>
        <v>3359.2831405899428</v>
      </c>
      <c r="AA88" s="31">
        <f>[2]攻城基础信息!AB88</f>
        <v>3446.8350823160317</v>
      </c>
      <c r="AB88" s="31">
        <f>[2]攻城基础信息!AC88</f>
        <v>3.6333333333333306</v>
      </c>
      <c r="AC88" s="31">
        <f>[2]攻城基础信息!AD88</f>
        <v>3.6333333333333306</v>
      </c>
      <c r="AD88" s="31">
        <f>[2]攻城基础信息!AE88</f>
        <v>3.6333333333333306</v>
      </c>
      <c r="AE88" s="31">
        <f>[2]攻城基础信息!AF88</f>
        <v>3.6333333333333306</v>
      </c>
      <c r="AF88" s="31">
        <f>[2]攻城基础信息!AG88</f>
        <v>3.6333333333333306</v>
      </c>
    </row>
    <row r="89" spans="4:32" x14ac:dyDescent="0.15">
      <c r="D89" s="10"/>
      <c r="V89" s="31">
        <v>85</v>
      </c>
      <c r="W89" s="31">
        <f>[2]攻城基础信息!X89</f>
        <v>3030.835090682237</v>
      </c>
      <c r="X89" s="31">
        <f>[2]攻城基础信息!Y89</f>
        <v>3098.6119639614772</v>
      </c>
      <c r="Y89" s="31">
        <f>[2]攻城基础信息!Z89</f>
        <v>3194.4685801737978</v>
      </c>
      <c r="Z89" s="31">
        <f>[2]攻城基础信息!AA89</f>
        <v>3387.5830199134507</v>
      </c>
      <c r="AA89" s="31">
        <f>[2]攻城基础信息!AB89</f>
        <v>3487.0892863787062</v>
      </c>
      <c r="AB89" s="31">
        <f>[2]攻城基础信息!AC89</f>
        <v>3.6666666666666639</v>
      </c>
      <c r="AC89" s="31">
        <f>[2]攻城基础信息!AD89</f>
        <v>3.6666666666666639</v>
      </c>
      <c r="AD89" s="31">
        <f>[2]攻城基础信息!AE89</f>
        <v>3.6666666666666639</v>
      </c>
      <c r="AE89" s="31">
        <f>[2]攻城基础信息!AF89</f>
        <v>3.6666666666666639</v>
      </c>
      <c r="AF89" s="31">
        <f>[2]攻城基础信息!AG89</f>
        <v>3.6666666666666639</v>
      </c>
    </row>
    <row r="90" spans="4:32" x14ac:dyDescent="0.15">
      <c r="D90" s="10"/>
      <c r="V90" s="31">
        <v>86</v>
      </c>
      <c r="W90" s="31">
        <f>[2]攻城基础信息!X90</f>
        <v>3056.7343280565315</v>
      </c>
      <c r="X90" s="31">
        <f>[2]攻城基础信息!Y90</f>
        <v>3124.3911521063628</v>
      </c>
      <c r="Y90" s="31">
        <f>[2]攻城基础信息!Z90</f>
        <v>3221.3996211613257</v>
      </c>
      <c r="Z90" s="31">
        <f>[2]攻城基础信息!AA90</f>
        <v>3415.9518869102226</v>
      </c>
      <c r="AA90" s="31">
        <f>[2]攻城基础信息!AB90</f>
        <v>3515.2479836001276</v>
      </c>
      <c r="AB90" s="31">
        <f>[2]攻城基础信息!AC90</f>
        <v>3.6999999999999971</v>
      </c>
      <c r="AC90" s="31">
        <f>[2]攻城基础信息!AD90</f>
        <v>3.6999999999999971</v>
      </c>
      <c r="AD90" s="31">
        <f>[2]攻城基础信息!AE90</f>
        <v>3.6999999999999971</v>
      </c>
      <c r="AE90" s="31">
        <f>[2]攻城基础信息!AF90</f>
        <v>3.6999999999999971</v>
      </c>
      <c r="AF90" s="31">
        <f>[2]攻城基础信息!AG90</f>
        <v>3.6999999999999971</v>
      </c>
    </row>
    <row r="91" spans="4:32" x14ac:dyDescent="0.15">
      <c r="D91" s="10"/>
      <c r="V91" s="31">
        <v>87</v>
      </c>
      <c r="W91" s="31">
        <f>[2]攻城基础信息!X91</f>
        <v>3082.647027285594</v>
      </c>
      <c r="X91" s="31">
        <f>[2]攻城基础信息!Y91</f>
        <v>3150.8526109859235</v>
      </c>
      <c r="Y91" s="31">
        <f>[2]攻城基础信息!Z91</f>
        <v>3248.7036006869989</v>
      </c>
      <c r="Z91" s="31">
        <f>[2]攻城基础信息!AA91</f>
        <v>3444.1560725007889</v>
      </c>
      <c r="AA91" s="31">
        <f>[2]攻城基础信息!AB91</f>
        <v>3543.2357523898127</v>
      </c>
      <c r="AB91" s="31">
        <f>[2]攻城基础信息!AC91</f>
        <v>3.7333333333333303</v>
      </c>
      <c r="AC91" s="31">
        <f>[2]攻城基础信息!AD91</f>
        <v>3.7333333333333303</v>
      </c>
      <c r="AD91" s="31">
        <f>[2]攻城基础信息!AE91</f>
        <v>3.7333333333333303</v>
      </c>
      <c r="AE91" s="31">
        <f>[2]攻城基础信息!AF91</f>
        <v>3.7333333333333303</v>
      </c>
      <c r="AF91" s="31">
        <f>[2]攻城基础信息!AG91</f>
        <v>3.7333333333333303</v>
      </c>
    </row>
    <row r="92" spans="4:32" x14ac:dyDescent="0.15">
      <c r="D92" s="10"/>
      <c r="V92" s="31">
        <v>88</v>
      </c>
      <c r="W92" s="31">
        <f>[2]攻城基础信息!X92</f>
        <v>3249.4963812792298</v>
      </c>
      <c r="X92" s="31">
        <f>[2]攻城基础信息!Y92</f>
        <v>3323.3487686991994</v>
      </c>
      <c r="Y92" s="31">
        <f>[2]攻城基础信息!Z92</f>
        <v>3429.3349255462053</v>
      </c>
      <c r="Z92" s="31">
        <f>[2]攻城基础信息!AA92</f>
        <v>3640.3777562815822</v>
      </c>
      <c r="AA92" s="31">
        <f>[2]攻城基础信息!AB92</f>
        <v>3750.1516221563743</v>
      </c>
      <c r="AB92" s="31">
        <f>[2]攻城基础信息!AC92</f>
        <v>3.7666666666666635</v>
      </c>
      <c r="AC92" s="31">
        <f>[2]攻城基础信息!AD92</f>
        <v>3.7666666666666635</v>
      </c>
      <c r="AD92" s="31">
        <f>[2]攻城基础信息!AE92</f>
        <v>3.7666666666666635</v>
      </c>
      <c r="AE92" s="31">
        <f>[2]攻城基础信息!AF92</f>
        <v>3.7666666666666635</v>
      </c>
      <c r="AF92" s="31">
        <f>[2]攻城基础信息!AG92</f>
        <v>3.7666666666666635</v>
      </c>
    </row>
    <row r="93" spans="4:32" x14ac:dyDescent="0.15">
      <c r="D93" s="10"/>
      <c r="V93" s="31">
        <v>89</v>
      </c>
      <c r="W93" s="31">
        <f>[2]攻城基础信息!X93</f>
        <v>3276.0802297171626</v>
      </c>
      <c r="X93" s="31">
        <f>[2]攻城基础信息!Y93</f>
        <v>3349.6109547651367</v>
      </c>
      <c r="Y93" s="31">
        <f>[2]攻城基础信息!Z93</f>
        <v>3454.9125854342619</v>
      </c>
      <c r="Z93" s="31">
        <f>[2]攻城基础信息!AA93</f>
        <v>3665.1036172007925</v>
      </c>
      <c r="AA93" s="31">
        <f>[2]攻城基础信息!AB93</f>
        <v>3767.7267261123116</v>
      </c>
      <c r="AB93" s="31">
        <f>[2]攻城基础信息!AC93</f>
        <v>3.7999999999999967</v>
      </c>
      <c r="AC93" s="31">
        <f>[2]攻城基础信息!AD93</f>
        <v>3.7999999999999967</v>
      </c>
      <c r="AD93" s="31">
        <f>[2]攻城基础信息!AE93</f>
        <v>3.7999999999999967</v>
      </c>
      <c r="AE93" s="31">
        <f>[2]攻城基础信息!AF93</f>
        <v>3.7999999999999967</v>
      </c>
      <c r="AF93" s="31">
        <f>[2]攻城基础信息!AG93</f>
        <v>3.7999999999999967</v>
      </c>
    </row>
    <row r="94" spans="4:32" x14ac:dyDescent="0.15">
      <c r="D94" s="10"/>
      <c r="V94" s="31">
        <v>90</v>
      </c>
      <c r="W94" s="31">
        <f>[2]攻城基础信息!X94</f>
        <v>3301.9597742010901</v>
      </c>
      <c r="X94" s="31">
        <f>[2]攻城基础信息!Y94</f>
        <v>3374.7128721113663</v>
      </c>
      <c r="Y94" s="31">
        <f>[2]攻城基础信息!Z94</f>
        <v>3479.6686247191319</v>
      </c>
      <c r="Z94" s="31">
        <f>[2]攻城基础信息!AA94</f>
        <v>3689.2555430270236</v>
      </c>
      <c r="AA94" s="31">
        <f>[2]攻城基础信息!AB94</f>
        <v>3767.7267261123116</v>
      </c>
      <c r="AB94" s="31">
        <f>[2]攻城基础信息!AC94</f>
        <v>3.8333333333333299</v>
      </c>
      <c r="AC94" s="31">
        <f>[2]攻城基础信息!AD94</f>
        <v>3.8333333333333299</v>
      </c>
      <c r="AD94" s="31">
        <f>[2]攻城基础信息!AE94</f>
        <v>3.8333333333333299</v>
      </c>
      <c r="AE94" s="31">
        <f>[2]攻城基础信息!AF94</f>
        <v>3.8333333333333299</v>
      </c>
      <c r="AF94" s="31">
        <f>[2]攻城基础信息!AG94</f>
        <v>3.8333333333333299</v>
      </c>
    </row>
    <row r="95" spans="4:32" x14ac:dyDescent="0.15">
      <c r="D95" s="10"/>
      <c r="V95" s="31">
        <v>91</v>
      </c>
      <c r="W95" s="31">
        <f>[2]攻城基础信息!X95</f>
        <v>3327.9552704736916</v>
      </c>
      <c r="X95" s="31">
        <f>[2]攻城基础信息!Y95</f>
        <v>3400.6428664484633</v>
      </c>
      <c r="Y95" s="31">
        <f>[2]攻城基础信息!Z95</f>
        <v>3505.9486494028724</v>
      </c>
      <c r="Z95" s="31">
        <f>[2]攻城基础信息!AA95</f>
        <v>3689.2555430270236</v>
      </c>
      <c r="AA95" s="31">
        <f>[2]攻城基础信息!AB95</f>
        <v>3767.7267261123116</v>
      </c>
      <c r="AB95" s="31">
        <f>[2]攻城基础信息!AC95</f>
        <v>3.8666666666666631</v>
      </c>
      <c r="AC95" s="31">
        <f>[2]攻城基础信息!AD95</f>
        <v>3.8666666666666631</v>
      </c>
      <c r="AD95" s="31">
        <f>[2]攻城基础信息!AE95</f>
        <v>3.8666666666666631</v>
      </c>
      <c r="AE95" s="31">
        <f>[2]攻城基础信息!AF95</f>
        <v>3.8666666666666631</v>
      </c>
      <c r="AF95" s="31">
        <f>[2]攻城基础信息!AG95</f>
        <v>3.8666666666666631</v>
      </c>
    </row>
    <row r="96" spans="4:32" x14ac:dyDescent="0.15">
      <c r="D96" s="10"/>
      <c r="V96" s="31">
        <v>92</v>
      </c>
      <c r="W96" s="31">
        <f>[2]攻城基础信息!X96</f>
        <v>3353.7329523837298</v>
      </c>
      <c r="X96" s="31">
        <f>[2]攻城基础信息!Y96</f>
        <v>3425.5013454396149</v>
      </c>
      <c r="Y96" s="31">
        <f>[2]攻城基础信息!Z96</f>
        <v>3505.9486494028724</v>
      </c>
      <c r="Z96" s="31">
        <f>[2]攻城基础信息!AA96</f>
        <v>3689.2555430270236</v>
      </c>
      <c r="AA96" s="31">
        <f>[2]攻城基础信息!AB96</f>
        <v>3767.7267261123116</v>
      </c>
      <c r="AB96" s="31">
        <f>[2]攻城基础信息!AC96</f>
        <v>3.8999999999999964</v>
      </c>
      <c r="AC96" s="31">
        <f>[2]攻城基础信息!AD96</f>
        <v>3.8999999999999964</v>
      </c>
      <c r="AD96" s="31">
        <f>[2]攻城基础信息!AE96</f>
        <v>3.8999999999999964</v>
      </c>
      <c r="AE96" s="31">
        <f>[2]攻城基础信息!AF96</f>
        <v>3.8999999999999964</v>
      </c>
      <c r="AF96" s="31">
        <f>[2]攻城基础信息!AG96</f>
        <v>3.8999999999999964</v>
      </c>
    </row>
    <row r="97" spans="4:32" x14ac:dyDescent="0.15">
      <c r="D97" s="10"/>
      <c r="V97" s="31">
        <v>93</v>
      </c>
      <c r="W97" s="31">
        <f>[2]攻城基础信息!X97</f>
        <v>3375.5603016456948</v>
      </c>
      <c r="X97" s="31">
        <f>[2]攻城基础信息!Y97</f>
        <v>3425.5013454396149</v>
      </c>
      <c r="Y97" s="31">
        <f>[2]攻城基础信息!Z97</f>
        <v>3505.9486494028724</v>
      </c>
      <c r="Z97" s="31">
        <f>[2]攻城基础信息!AA97</f>
        <v>3689.2555430270236</v>
      </c>
      <c r="AA97" s="31">
        <f>[2]攻城基础信息!AB97</f>
        <v>3767.7267261123116</v>
      </c>
      <c r="AB97" s="31">
        <f>[2]攻城基础信息!AC97</f>
        <v>3.9333333333333296</v>
      </c>
      <c r="AC97" s="31">
        <f>[2]攻城基础信息!AD97</f>
        <v>3.9333333333333296</v>
      </c>
      <c r="AD97" s="31">
        <f>[2]攻城基础信息!AE97</f>
        <v>3.9333333333333296</v>
      </c>
      <c r="AE97" s="31">
        <f>[2]攻城基础信息!AF97</f>
        <v>3.9333333333333296</v>
      </c>
      <c r="AF97" s="31">
        <f>[2]攻城基础信息!AG97</f>
        <v>3.9333333333333296</v>
      </c>
    </row>
    <row r="98" spans="4:32" x14ac:dyDescent="0.15">
      <c r="D98" s="10"/>
      <c r="V98" s="31">
        <v>94</v>
      </c>
      <c r="W98" s="31">
        <f>[2]攻城基础信息!X98</f>
        <v>3375.5603016456948</v>
      </c>
      <c r="X98" s="31">
        <f>[2]攻城基础信息!Y98</f>
        <v>3425.5013454396149</v>
      </c>
      <c r="Y98" s="31">
        <f>[2]攻城基础信息!Z98</f>
        <v>3505.9486494028724</v>
      </c>
      <c r="Z98" s="31">
        <f>[2]攻城基础信息!AA98</f>
        <v>3689.2555430270236</v>
      </c>
      <c r="AA98" s="31">
        <f>[2]攻城基础信息!AB98</f>
        <v>3767.7267261123116</v>
      </c>
      <c r="AB98" s="31">
        <f>[2]攻城基础信息!AC98</f>
        <v>3.9666666666666628</v>
      </c>
      <c r="AC98" s="31">
        <f>[2]攻城基础信息!AD98</f>
        <v>3.9666666666666628</v>
      </c>
      <c r="AD98" s="31">
        <f>[2]攻城基础信息!AE98</f>
        <v>3.9666666666666628</v>
      </c>
      <c r="AE98" s="31">
        <f>[2]攻城基础信息!AF98</f>
        <v>3.9666666666666628</v>
      </c>
      <c r="AF98" s="31">
        <f>[2]攻城基础信息!AG98</f>
        <v>3.9666666666666628</v>
      </c>
    </row>
    <row r="99" spans="4:32" x14ac:dyDescent="0.15">
      <c r="D99" s="10"/>
      <c r="V99" s="31">
        <v>95</v>
      </c>
      <c r="W99" s="31">
        <f>[2]攻城基础信息!X99</f>
        <v>3375.5603016456948</v>
      </c>
      <c r="X99" s="31">
        <f>[2]攻城基础信息!Y99</f>
        <v>3425.5013454396149</v>
      </c>
      <c r="Y99" s="31">
        <f>[2]攻城基础信息!Z99</f>
        <v>3505.9486494028724</v>
      </c>
      <c r="Z99" s="31">
        <f>[2]攻城基础信息!AA99</f>
        <v>3689.2555430270236</v>
      </c>
      <c r="AA99" s="31">
        <f>[2]攻城基础信息!AB99</f>
        <v>3767.7267261123116</v>
      </c>
      <c r="AB99" s="31">
        <f>[2]攻城基础信息!AC99</f>
        <v>3.999999999999996</v>
      </c>
      <c r="AC99" s="31">
        <f>[2]攻城基础信息!AD99</f>
        <v>3.999999999999996</v>
      </c>
      <c r="AD99" s="31">
        <f>[2]攻城基础信息!AE99</f>
        <v>3.999999999999996</v>
      </c>
      <c r="AE99" s="31">
        <f>[2]攻城基础信息!AF99</f>
        <v>3.999999999999996</v>
      </c>
      <c r="AF99" s="31">
        <f>[2]攻城基础信息!AG99</f>
        <v>3.999999999999996</v>
      </c>
    </row>
    <row r="100" spans="4:32" x14ac:dyDescent="0.15">
      <c r="D100" s="10"/>
      <c r="V100" s="31">
        <v>96</v>
      </c>
      <c r="W100" s="31">
        <f>[2]攻城基础信息!X100</f>
        <v>3375.5603016456948</v>
      </c>
      <c r="X100" s="31">
        <f>[2]攻城基础信息!Y100</f>
        <v>3425.5013454396149</v>
      </c>
      <c r="Y100" s="31">
        <f>[2]攻城基础信息!Z100</f>
        <v>3505.9486494028724</v>
      </c>
      <c r="Z100" s="31">
        <f>[2]攻城基础信息!AA100</f>
        <v>3689.2555430270236</v>
      </c>
      <c r="AA100" s="31">
        <f>[2]攻城基础信息!AB100</f>
        <v>3767.7267261123116</v>
      </c>
      <c r="AB100" s="31">
        <f>[2]攻城基础信息!AC100</f>
        <v>4.0333333333333297</v>
      </c>
      <c r="AC100" s="31">
        <f>[2]攻城基础信息!AD100</f>
        <v>4.0333333333333297</v>
      </c>
      <c r="AD100" s="31">
        <f>[2]攻城基础信息!AE100</f>
        <v>4.0333333333333297</v>
      </c>
      <c r="AE100" s="31">
        <f>[2]攻城基础信息!AF100</f>
        <v>4.0333333333333297</v>
      </c>
      <c r="AF100" s="31">
        <f>[2]攻城基础信息!AG100</f>
        <v>4.0333333333333297</v>
      </c>
    </row>
    <row r="101" spans="4:32" x14ac:dyDescent="0.15">
      <c r="D101" s="10"/>
      <c r="V101" s="31">
        <v>97</v>
      </c>
      <c r="W101" s="31">
        <f>[2]攻城基础信息!X101</f>
        <v>3375.5603016456948</v>
      </c>
      <c r="X101" s="31">
        <f>[2]攻城基础信息!Y101</f>
        <v>3425.5013454396149</v>
      </c>
      <c r="Y101" s="31">
        <f>[2]攻城基础信息!Z101</f>
        <v>3505.9486494028724</v>
      </c>
      <c r="Z101" s="31">
        <f>[2]攻城基础信息!AA101</f>
        <v>3689.2555430270236</v>
      </c>
      <c r="AA101" s="31">
        <f>[2]攻城基础信息!AB101</f>
        <v>3767.7267261123116</v>
      </c>
      <c r="AB101" s="31">
        <f>[2]攻城基础信息!AC101</f>
        <v>4.0666666666666629</v>
      </c>
      <c r="AC101" s="31">
        <f>[2]攻城基础信息!AD101</f>
        <v>4.0666666666666629</v>
      </c>
      <c r="AD101" s="31">
        <f>[2]攻城基础信息!AE101</f>
        <v>4.0666666666666629</v>
      </c>
      <c r="AE101" s="31">
        <f>[2]攻城基础信息!AF101</f>
        <v>4.0666666666666629</v>
      </c>
      <c r="AF101" s="31">
        <f>[2]攻城基础信息!AG101</f>
        <v>4.0666666666666629</v>
      </c>
    </row>
    <row r="102" spans="4:32" x14ac:dyDescent="0.15">
      <c r="D102" s="10"/>
      <c r="V102" s="31">
        <v>98</v>
      </c>
      <c r="W102" s="31">
        <f>[2]攻城基础信息!X102</f>
        <v>3375.5603016456948</v>
      </c>
      <c r="X102" s="31">
        <f>[2]攻城基础信息!Y102</f>
        <v>3425.5013454396149</v>
      </c>
      <c r="Y102" s="31">
        <f>[2]攻城基础信息!Z102</f>
        <v>3505.9486494028724</v>
      </c>
      <c r="Z102" s="31">
        <f>[2]攻城基础信息!AA102</f>
        <v>3689.2555430270236</v>
      </c>
      <c r="AA102" s="31">
        <f>[2]攻城基础信息!AB102</f>
        <v>3767.7267261123116</v>
      </c>
      <c r="AB102" s="31">
        <f>[2]攻城基础信息!AC102</f>
        <v>4.0999999999999961</v>
      </c>
      <c r="AC102" s="31">
        <f>[2]攻城基础信息!AD102</f>
        <v>4.0999999999999961</v>
      </c>
      <c r="AD102" s="31">
        <f>[2]攻城基础信息!AE102</f>
        <v>4.0999999999999961</v>
      </c>
      <c r="AE102" s="31">
        <f>[2]攻城基础信息!AF102</f>
        <v>4.0999999999999961</v>
      </c>
      <c r="AF102" s="31">
        <f>[2]攻城基础信息!AG102</f>
        <v>4.0999999999999961</v>
      </c>
    </row>
    <row r="103" spans="4:32" x14ac:dyDescent="0.15">
      <c r="D103" s="10"/>
      <c r="V103" s="31">
        <v>99</v>
      </c>
      <c r="W103" s="31">
        <f>[2]攻城基础信息!X103</f>
        <v>3375.5603016456948</v>
      </c>
      <c r="X103" s="31">
        <f>[2]攻城基础信息!Y103</f>
        <v>3425.5013454396149</v>
      </c>
      <c r="Y103" s="31">
        <f>[2]攻城基础信息!Z103</f>
        <v>3505.9486494028724</v>
      </c>
      <c r="Z103" s="31">
        <f>[2]攻城基础信息!AA103</f>
        <v>3689.2555430270236</v>
      </c>
      <c r="AA103" s="31">
        <f>[2]攻城基础信息!AB103</f>
        <v>3767.7267261123116</v>
      </c>
      <c r="AB103" s="31">
        <f>[2]攻城基础信息!AC103</f>
        <v>4.1333333333333293</v>
      </c>
      <c r="AC103" s="31">
        <f>[2]攻城基础信息!AD103</f>
        <v>4.1333333333333293</v>
      </c>
      <c r="AD103" s="31">
        <f>[2]攻城基础信息!AE103</f>
        <v>4.1333333333333293</v>
      </c>
      <c r="AE103" s="31">
        <f>[2]攻城基础信息!AF103</f>
        <v>4.1333333333333293</v>
      </c>
      <c r="AF103" s="31">
        <f>[2]攻城基础信息!AG103</f>
        <v>4.1333333333333293</v>
      </c>
    </row>
    <row r="104" spans="4:32" x14ac:dyDescent="0.15">
      <c r="D104" s="10"/>
      <c r="V104" s="31">
        <v>100</v>
      </c>
      <c r="W104" s="31">
        <f>[2]攻城基础信息!X104</f>
        <v>3375.5603016456948</v>
      </c>
      <c r="X104" s="31">
        <f>[2]攻城基础信息!Y104</f>
        <v>3425.5013454396149</v>
      </c>
      <c r="Y104" s="31">
        <f>[2]攻城基础信息!Z104</f>
        <v>3505.9486494028724</v>
      </c>
      <c r="Z104" s="31">
        <f>[2]攻城基础信息!AA104</f>
        <v>3689.2555430270236</v>
      </c>
      <c r="AA104" s="31">
        <f>[2]攻城基础信息!AB104</f>
        <v>3767.7267261123116</v>
      </c>
      <c r="AB104" s="31">
        <f>[2]攻城基础信息!AC104</f>
        <v>4.1666666666666625</v>
      </c>
      <c r="AC104" s="31">
        <f>[2]攻城基础信息!AD104</f>
        <v>4.1666666666666625</v>
      </c>
      <c r="AD104" s="31">
        <f>[2]攻城基础信息!AE104</f>
        <v>4.1666666666666625</v>
      </c>
      <c r="AE104" s="31">
        <f>[2]攻城基础信息!AF104</f>
        <v>4.1666666666666625</v>
      </c>
      <c r="AF104" s="31">
        <f>[2]攻城基础信息!AG104</f>
        <v>4.1666666666666625</v>
      </c>
    </row>
    <row r="105" spans="4:32" x14ac:dyDescent="0.15">
      <c r="D105" s="10"/>
      <c r="V105" s="31"/>
      <c r="W105" s="31"/>
      <c r="X105" s="31"/>
      <c r="Y105" s="31"/>
      <c r="Z105" s="31"/>
      <c r="AA105" s="31"/>
      <c r="AB105" s="31"/>
      <c r="AC105" s="31"/>
      <c r="AD105" s="31"/>
      <c r="AE105" s="31"/>
      <c r="AF105" s="31"/>
    </row>
    <row r="106" spans="4:32" x14ac:dyDescent="0.15">
      <c r="D106" s="10"/>
      <c r="V106" s="31"/>
      <c r="W106" s="31"/>
      <c r="X106" s="31"/>
      <c r="Y106" s="31"/>
      <c r="Z106" s="31"/>
      <c r="AA106" s="31"/>
      <c r="AB106" s="31"/>
      <c r="AC106" s="31"/>
      <c r="AD106" s="31"/>
      <c r="AE106" s="31"/>
      <c r="AF106" s="31"/>
    </row>
    <row r="107" spans="4:32" x14ac:dyDescent="0.15">
      <c r="D107" s="10"/>
      <c r="V107" s="31"/>
      <c r="W107" s="31"/>
      <c r="X107" s="31"/>
      <c r="Y107" s="31"/>
      <c r="Z107" s="31"/>
      <c r="AA107" s="31"/>
      <c r="AB107" s="31"/>
      <c r="AC107" s="31"/>
      <c r="AD107" s="31"/>
      <c r="AE107" s="31"/>
      <c r="AF107" s="31"/>
    </row>
    <row r="108" spans="4:32" x14ac:dyDescent="0.15">
      <c r="D108" s="10"/>
      <c r="V108" s="31"/>
      <c r="W108" s="31"/>
      <c r="X108" s="31"/>
      <c r="Y108" s="31"/>
      <c r="Z108" s="31"/>
      <c r="AA108" s="31"/>
      <c r="AB108" s="31"/>
      <c r="AC108" s="31"/>
      <c r="AD108" s="31"/>
      <c r="AE108" s="31"/>
      <c r="AF108" s="31"/>
    </row>
    <row r="109" spans="4:32" x14ac:dyDescent="0.15">
      <c r="D109" s="10"/>
      <c r="V109" s="31"/>
      <c r="W109" s="31"/>
      <c r="X109" s="31"/>
      <c r="Y109" s="31"/>
      <c r="Z109" s="31"/>
      <c r="AA109" s="31"/>
      <c r="AB109" s="31"/>
      <c r="AC109" s="31"/>
      <c r="AD109" s="31"/>
      <c r="AE109" s="31"/>
      <c r="AF109" s="31"/>
    </row>
    <row r="110" spans="4:32" x14ac:dyDescent="0.15">
      <c r="D110" s="10"/>
      <c r="V110" s="31"/>
      <c r="W110" s="31"/>
      <c r="X110" s="31"/>
      <c r="Y110" s="31"/>
      <c r="Z110" s="31"/>
      <c r="AA110" s="31"/>
      <c r="AB110" s="31"/>
      <c r="AC110" s="31"/>
      <c r="AD110" s="31"/>
      <c r="AE110" s="31"/>
      <c r="AF110" s="31"/>
    </row>
    <row r="111" spans="4:32" x14ac:dyDescent="0.15">
      <c r="D111" s="10"/>
      <c r="V111" s="31"/>
      <c r="W111" s="31"/>
      <c r="X111" s="31"/>
      <c r="Y111" s="31"/>
      <c r="Z111" s="31"/>
      <c r="AA111" s="31"/>
      <c r="AB111" s="31"/>
      <c r="AC111" s="31"/>
      <c r="AD111" s="31"/>
      <c r="AE111" s="31"/>
      <c r="AF111" s="31"/>
    </row>
    <row r="112" spans="4:32" x14ac:dyDescent="0.15">
      <c r="D112" s="10"/>
      <c r="V112" s="31"/>
      <c r="W112" s="31"/>
      <c r="X112" s="31"/>
      <c r="Y112" s="31"/>
      <c r="Z112" s="31"/>
      <c r="AA112" s="31"/>
      <c r="AB112" s="31"/>
      <c r="AC112" s="31"/>
      <c r="AD112" s="31"/>
      <c r="AE112" s="31"/>
      <c r="AF112" s="31"/>
    </row>
    <row r="113" spans="4:32" x14ac:dyDescent="0.15">
      <c r="D113" s="10"/>
      <c r="V113" s="31"/>
      <c r="W113" s="31"/>
      <c r="X113" s="31"/>
      <c r="Y113" s="31"/>
      <c r="Z113" s="31"/>
      <c r="AA113" s="31"/>
      <c r="AB113" s="31"/>
      <c r="AC113" s="31"/>
      <c r="AD113" s="31"/>
      <c r="AE113" s="31"/>
      <c r="AF113" s="31"/>
    </row>
    <row r="114" spans="4:32" x14ac:dyDescent="0.15">
      <c r="D114" s="10"/>
      <c r="V114" s="31"/>
      <c r="W114" s="31"/>
      <c r="X114" s="31"/>
      <c r="Y114" s="31"/>
      <c r="Z114" s="31"/>
      <c r="AA114" s="31"/>
      <c r="AB114" s="31"/>
      <c r="AC114" s="31"/>
      <c r="AD114" s="31"/>
      <c r="AE114" s="31"/>
      <c r="AF114" s="31"/>
    </row>
    <row r="115" spans="4:32" x14ac:dyDescent="0.15">
      <c r="D115" s="10"/>
    </row>
    <row r="116" spans="4:32" x14ac:dyDescent="0.15">
      <c r="D116" s="10"/>
    </row>
    <row r="117" spans="4:32" x14ac:dyDescent="0.15">
      <c r="D117" s="10"/>
    </row>
    <row r="118" spans="4:32" x14ac:dyDescent="0.15">
      <c r="D118" s="10"/>
    </row>
    <row r="119" spans="4:32" x14ac:dyDescent="0.15">
      <c r="D119" s="10"/>
    </row>
    <row r="120" spans="4:32" x14ac:dyDescent="0.15">
      <c r="D120" s="10"/>
    </row>
    <row r="121" spans="4:32" x14ac:dyDescent="0.15">
      <c r="D121" s="10"/>
    </row>
    <row r="122" spans="4:32" x14ac:dyDescent="0.15">
      <c r="D122" s="10"/>
    </row>
    <row r="123" spans="4:32" x14ac:dyDescent="0.15">
      <c r="D123" s="10"/>
    </row>
    <row r="124" spans="4:32" x14ac:dyDescent="0.15">
      <c r="D124" s="10"/>
    </row>
    <row r="125" spans="4:32" x14ac:dyDescent="0.15">
      <c r="D125" s="10"/>
    </row>
    <row r="126" spans="4:32" x14ac:dyDescent="0.15">
      <c r="D126" s="10"/>
    </row>
    <row r="127" spans="4:32" x14ac:dyDescent="0.15">
      <c r="D127" s="10"/>
    </row>
    <row r="128" spans="4:32" x14ac:dyDescent="0.15">
      <c r="D128" s="10"/>
    </row>
  </sheetData>
  <mergeCells count="14">
    <mergeCell ref="E33:I33"/>
    <mergeCell ref="P10:Q10"/>
    <mergeCell ref="AB3:AF3"/>
    <mergeCell ref="W3:AA3"/>
    <mergeCell ref="E7:I7"/>
    <mergeCell ref="E19:I19"/>
    <mergeCell ref="P11:Q11"/>
    <mergeCell ref="P12:Q12"/>
    <mergeCell ref="P3:Q3"/>
    <mergeCell ref="P4:Q4"/>
    <mergeCell ref="P6:P7"/>
    <mergeCell ref="P13:Q13"/>
    <mergeCell ref="P9:Q9"/>
    <mergeCell ref="P8:Q8"/>
  </mergeCells>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AX164"/>
  <sheetViews>
    <sheetView topLeftCell="A124" workbookViewId="0">
      <selection activeCell="K166" sqref="K166"/>
    </sheetView>
  </sheetViews>
  <sheetFormatPr defaultColWidth="6.625" defaultRowHeight="11.25" customHeight="1" x14ac:dyDescent="0.15"/>
  <cols>
    <col min="1" max="1" width="6.625" style="8"/>
    <col min="2" max="2" width="10.5" style="8" bestFit="1" customWidth="1"/>
    <col min="3" max="4" width="6.625" style="8"/>
    <col min="5" max="5" width="6.625" style="10"/>
    <col min="6" max="14" width="6.625" style="8"/>
    <col min="15" max="15" width="6.625" style="70"/>
    <col min="16" max="16" width="6.625" style="8"/>
    <col min="17" max="17" width="14.75" style="60" bestFit="1" customWidth="1"/>
    <col min="18" max="18" width="6.625" style="8"/>
    <col min="19" max="19" width="1.625" style="11" customWidth="1"/>
    <col min="20" max="20" width="6.625" style="8"/>
    <col min="21" max="21" width="6.625" style="10"/>
    <col min="22" max="26" width="8.625" style="8" customWidth="1"/>
    <col min="27" max="27" width="6.625" style="8"/>
    <col min="28" max="28" width="1.625" style="11" customWidth="1"/>
    <col min="29" max="29" width="6.625" style="8"/>
    <col min="30" max="30" width="6.625" style="10"/>
    <col min="31" max="35" width="8.625" style="8" customWidth="1"/>
    <col min="36" max="36" width="6.625" style="8"/>
    <col min="37" max="37" width="6.625" style="13"/>
    <col min="38" max="38" width="9.75" style="8" customWidth="1"/>
    <col min="39" max="39" width="11" style="8" customWidth="1"/>
    <col min="40" max="42" width="8.625" style="8" customWidth="1"/>
    <col min="43" max="43" width="8.625" style="13" customWidth="1"/>
    <col min="44" max="48" width="8.625" style="8" customWidth="1"/>
    <col min="49" max="49" width="6.625" style="8"/>
    <col min="50" max="50" width="1.625" style="11" customWidth="1"/>
    <col min="51" max="16384" width="6.625" style="8"/>
  </cols>
  <sheetData>
    <row r="3" spans="2:48" ht="11.25" customHeight="1" x14ac:dyDescent="0.15">
      <c r="F3" s="84" t="s">
        <v>162</v>
      </c>
      <c r="G3" s="85"/>
      <c r="H3" s="85"/>
      <c r="I3" s="85"/>
      <c r="J3" s="86"/>
      <c r="K3" s="84" t="s">
        <v>163</v>
      </c>
      <c r="L3" s="85"/>
      <c r="M3" s="85"/>
      <c r="N3" s="85"/>
      <c r="O3" s="86"/>
      <c r="Q3" s="60" t="s">
        <v>252</v>
      </c>
      <c r="V3" s="84" t="s">
        <v>151</v>
      </c>
      <c r="W3" s="85"/>
      <c r="X3" s="85"/>
      <c r="Y3" s="85"/>
      <c r="Z3" s="86"/>
      <c r="AE3" s="84" t="s">
        <v>157</v>
      </c>
      <c r="AF3" s="85"/>
      <c r="AG3" s="85"/>
      <c r="AH3" s="85"/>
      <c r="AI3" s="86"/>
      <c r="AR3" s="84" t="s">
        <v>157</v>
      </c>
      <c r="AS3" s="85"/>
      <c r="AT3" s="85"/>
      <c r="AU3" s="85"/>
      <c r="AV3" s="86"/>
    </row>
    <row r="4" spans="2:48" ht="11.25" customHeight="1" x14ac:dyDescent="0.15">
      <c r="E4" s="10" t="s">
        <v>242</v>
      </c>
      <c r="F4" s="15" t="s">
        <v>117</v>
      </c>
      <c r="G4" s="15" t="s">
        <v>119</v>
      </c>
      <c r="H4" s="15" t="s">
        <v>120</v>
      </c>
      <c r="I4" s="15" t="s">
        <v>121</v>
      </c>
      <c r="J4" s="15" t="s">
        <v>118</v>
      </c>
      <c r="K4" s="15" t="s">
        <v>117</v>
      </c>
      <c r="L4" s="15" t="s">
        <v>119</v>
      </c>
      <c r="M4" s="15" t="s">
        <v>120</v>
      </c>
      <c r="N4" s="15" t="s">
        <v>121</v>
      </c>
      <c r="O4" s="69" t="s">
        <v>118</v>
      </c>
      <c r="Q4" s="60" t="s">
        <v>164</v>
      </c>
      <c r="U4" s="10" t="s">
        <v>242</v>
      </c>
      <c r="V4" s="15" t="s">
        <v>117</v>
      </c>
      <c r="W4" s="15" t="s">
        <v>119</v>
      </c>
      <c r="X4" s="15" t="s">
        <v>120</v>
      </c>
      <c r="Y4" s="15" t="s">
        <v>121</v>
      </c>
      <c r="Z4" s="15" t="s">
        <v>118</v>
      </c>
      <c r="AD4" s="10" t="s">
        <v>242</v>
      </c>
      <c r="AE4" s="15" t="s">
        <v>117</v>
      </c>
      <c r="AF4" s="15" t="s">
        <v>119</v>
      </c>
      <c r="AG4" s="15" t="s">
        <v>120</v>
      </c>
      <c r="AH4" s="15" t="s">
        <v>121</v>
      </c>
      <c r="AI4" s="15" t="s">
        <v>118</v>
      </c>
      <c r="AK4" s="13" t="s">
        <v>134</v>
      </c>
      <c r="AL4" s="14" t="s">
        <v>155</v>
      </c>
      <c r="AM4" s="14" t="s">
        <v>156</v>
      </c>
      <c r="AN4" s="16" t="s">
        <v>152</v>
      </c>
      <c r="AO4" s="14" t="s">
        <v>153</v>
      </c>
      <c r="AQ4" s="13" t="s">
        <v>134</v>
      </c>
      <c r="AR4" s="15" t="s">
        <v>117</v>
      </c>
      <c r="AS4" s="15" t="s">
        <v>119</v>
      </c>
      <c r="AT4" s="15" t="s">
        <v>120</v>
      </c>
      <c r="AU4" s="15" t="s">
        <v>121</v>
      </c>
      <c r="AV4" s="15" t="s">
        <v>118</v>
      </c>
    </row>
    <row r="5" spans="2:48" ht="11.25" customHeight="1" x14ac:dyDescent="0.15">
      <c r="E5" s="10">
        <v>1</v>
      </c>
      <c r="F5" s="8">
        <f>$C$6*V5</f>
        <v>2048.7131252049439</v>
      </c>
      <c r="G5" s="8">
        <f t="shared" ref="G5:J5" si="0">$C$6*W5</f>
        <v>2077.8020692393102</v>
      </c>
      <c r="H5" s="8">
        <f t="shared" si="0"/>
        <v>2088.0463113709011</v>
      </c>
      <c r="I5" s="8">
        <f t="shared" si="0"/>
        <v>2145.9223249498618</v>
      </c>
      <c r="J5" s="8">
        <f t="shared" si="0"/>
        <v>2162.1808111997084</v>
      </c>
      <c r="K5" s="8">
        <f>$C$7*AE5</f>
        <v>1891.782937256221</v>
      </c>
      <c r="L5" s="8">
        <f t="shared" ref="L5:O5" si="1">$C$7*AF5</f>
        <v>2135.0147158922437</v>
      </c>
      <c r="M5" s="8">
        <f t="shared" si="1"/>
        <v>2453.0241614110491</v>
      </c>
      <c r="N5" s="8">
        <f t="shared" si="1"/>
        <v>3205.318204055784</v>
      </c>
      <c r="O5" s="70">
        <f t="shared" si="1"/>
        <v>4573.9336499236015</v>
      </c>
      <c r="Q5" s="65">
        <f>H5/M5</f>
        <v>0.85121310430542096</v>
      </c>
      <c r="U5" s="10">
        <v>1</v>
      </c>
      <c r="V5" s="10">
        <f>攻城调用!$R$12*攻城调用!W5</f>
        <v>2048.7131252049439</v>
      </c>
      <c r="W5" s="10">
        <f>攻城调用!$R$12*攻城调用!X5</f>
        <v>2077.8020692393102</v>
      </c>
      <c r="X5" s="10">
        <f>攻城调用!$R$12*攻城调用!Y5</f>
        <v>2088.0463113709011</v>
      </c>
      <c r="Y5" s="10">
        <f>攻城调用!$R$12*攻城调用!Z5</f>
        <v>2145.9223249498618</v>
      </c>
      <c r="Z5" s="10">
        <f>攻城调用!$R$12*攻城调用!AA5</f>
        <v>2162.1808111997084</v>
      </c>
      <c r="AD5" s="10">
        <v>1</v>
      </c>
      <c r="AE5" s="8">
        <f>求节点(攻城效率!$AQ$5:$AQ$122,攻城效率!AR$5:AR$122,节奏总纲!P4)</f>
        <v>94.589146862811049</v>
      </c>
      <c r="AF5" s="8">
        <f>求节点(攻城效率!$AQ$5:$AQ$122,攻城效率!AS$5:AS$122,节奏总纲!Q4)</f>
        <v>106.75073579461218</v>
      </c>
      <c r="AG5" s="8">
        <f>求节点(攻城效率!$AQ$5:$AQ$122,攻城效率!AT$5:AT$122,节奏总纲!R4)</f>
        <v>122.65120807055246</v>
      </c>
      <c r="AH5" s="8">
        <f>求节点(攻城效率!$AQ$5:$AQ$122,攻城效率!AU$5:AU$122,节奏总纲!S4)</f>
        <v>160.2659102027892</v>
      </c>
      <c r="AI5" s="8">
        <f>求节点(攻城效率!$AQ$5:$AQ$122,攻城效率!AV$5:AV$122,节奏总纲!T4)</f>
        <v>228.69668249618007</v>
      </c>
      <c r="AK5" s="13">
        <v>1</v>
      </c>
      <c r="AL5" s="8">
        <f>求节点(攻城调用!$D$9:$D$15,攻城调用!$G$9:$G$15,AK5)</f>
        <v>40</v>
      </c>
      <c r="AM5" s="8">
        <f>其他调用!AM5/攻城效率!AL5</f>
        <v>5.3551353453673682</v>
      </c>
      <c r="AN5" s="8">
        <f>求节点(攻城调用!$D$21:$D$27,攻城调用!$G$21:$G$27,AK5)</f>
        <v>10.93276804971622</v>
      </c>
      <c r="AO5" s="10">
        <f>INDEX([4]中r将兵属性验证!$AM$7:$AM$106,INT(AN5))*6</f>
        <v>13421.93872734996</v>
      </c>
      <c r="AQ5" s="13">
        <v>1</v>
      </c>
      <c r="AR5" s="8">
        <f>(1-(MAX(($AM5-其他调用!AH5),0)/$AM5)^0.5)*$AO5</f>
        <v>1317.8846821689979</v>
      </c>
      <c r="AS5" s="8">
        <f>(1-(MAX(($AM5-其他调用!AI5),0)/$AM5)^0.5)*$AO5</f>
        <v>1785.5087281912472</v>
      </c>
      <c r="AT5" s="8">
        <f>(1-(MAX(($AM5-其他调用!AJ5),0)/$AM5)^0.5)*$AO5</f>
        <v>2622.1661758845758</v>
      </c>
      <c r="AU5" s="8">
        <f>(1-(MAX(($AM5-其他调用!AK5),0)/$AM5)^0.5)*$AO5</f>
        <v>4918.3723385641406</v>
      </c>
      <c r="AV5" s="8">
        <f>(1-(MAX(($AM5-其他调用!AL5),0)/$AM5)^0.5)*$AO5</f>
        <v>13421.93872734996</v>
      </c>
    </row>
    <row r="6" spans="2:48" ht="11.25" customHeight="1" x14ac:dyDescent="0.15">
      <c r="B6" s="8" t="s">
        <v>158</v>
      </c>
      <c r="C6" s="8">
        <v>1</v>
      </c>
      <c r="E6" s="10">
        <v>2</v>
      </c>
      <c r="F6" s="8">
        <f t="shared" ref="F6:F69" si="2">$C$6*V6</f>
        <v>4194.4593564713796</v>
      </c>
      <c r="G6" s="8">
        <f t="shared" ref="G6:G69" si="3">$C$6*W6</f>
        <v>4255.8801539457763</v>
      </c>
      <c r="H6" s="8">
        <f t="shared" ref="H6:H69" si="4">$C$6*X6</f>
        <v>4278.6302965820651</v>
      </c>
      <c r="I6" s="8">
        <f t="shared" ref="I6:I69" si="5">$C$6*Y6</f>
        <v>4401.381876042673</v>
      </c>
      <c r="J6" s="8">
        <f t="shared" ref="J6:J69" si="6">$C$6*Z6</f>
        <v>4437.5070916822779</v>
      </c>
      <c r="K6" s="8">
        <f t="shared" ref="K6:K69" si="7">$C$7*AE6</f>
        <v>3919.3456862864105</v>
      </c>
      <c r="L6" s="8">
        <f t="shared" ref="L6:L69" si="8">$C$7*AF6</f>
        <v>4465.7471842243967</v>
      </c>
      <c r="M6" s="8">
        <f t="shared" ref="M6:M69" si="9">$C$7*AG6</f>
        <v>5183.4874277613017</v>
      </c>
      <c r="N6" s="8">
        <f t="shared" ref="N6:N69" si="10">$C$7*AH6</f>
        <v>6868.8756034615835</v>
      </c>
      <c r="O6" s="70">
        <f t="shared" ref="O6:O69" si="11">$C$7*AI6</f>
        <v>9955.1512056241336</v>
      </c>
      <c r="Q6" s="65">
        <f t="shared" ref="Q6:Q69" si="12">H6/M6</f>
        <v>0.82543468199940528</v>
      </c>
      <c r="U6" s="10">
        <v>2</v>
      </c>
      <c r="V6" s="10">
        <f>攻城调用!$R$12*攻城调用!W6</f>
        <v>4194.4593564713796</v>
      </c>
      <c r="W6" s="10">
        <f>攻城调用!$R$12*攻城调用!X6</f>
        <v>4255.8801539457763</v>
      </c>
      <c r="X6" s="10">
        <f>攻城调用!$R$12*攻城调用!Y6</f>
        <v>4278.6302965820651</v>
      </c>
      <c r="Y6" s="10">
        <f>攻城调用!$R$12*攻城调用!Z6</f>
        <v>4401.381876042673</v>
      </c>
      <c r="Z6" s="10">
        <f>攻城调用!$R$12*攻城调用!AA6</f>
        <v>4437.5070916822779</v>
      </c>
      <c r="AD6" s="10">
        <v>2</v>
      </c>
      <c r="AE6" s="8">
        <f>求节点(攻城效率!$AQ$5:$AQ$122,攻城效率!AR$5:AR$122,节奏总纲!P5)</f>
        <v>195.96728431432052</v>
      </c>
      <c r="AF6" s="8">
        <f>求节点(攻城效率!$AQ$5:$AQ$122,攻城效率!AS$5:AS$122,节奏总纲!Q5)</f>
        <v>223.28735921121984</v>
      </c>
      <c r="AG6" s="8">
        <f>求节点(攻城效率!$AQ$5:$AQ$122,攻城效率!AT$5:AT$122,节奏总纲!R5)</f>
        <v>259.17437138806508</v>
      </c>
      <c r="AH6" s="8">
        <f>求节点(攻城效率!$AQ$5:$AQ$122,攻城效率!AU$5:AU$122,节奏总纲!S5)</f>
        <v>343.44378017307918</v>
      </c>
      <c r="AI6" s="8">
        <f>求节点(攻城效率!$AQ$5:$AQ$122,攻城效率!AV$5:AV$122,节奏总纲!T5)</f>
        <v>497.75756028120668</v>
      </c>
      <c r="AK6" s="13">
        <v>2</v>
      </c>
      <c r="AL6" s="8">
        <f>求节点(攻城调用!$D$9:$D$15,攻城调用!$G$9:$G$15,AK6)</f>
        <v>72.5</v>
      </c>
      <c r="AM6" s="8">
        <f>其他调用!AM6/攻城效率!AL6</f>
        <v>3.299504725905916</v>
      </c>
      <c r="AN6" s="8">
        <f>求节点(攻城调用!$D$21:$D$27,攻城调用!$G$21:$G$27,AK6)</f>
        <v>18.682174848143344</v>
      </c>
      <c r="AO6" s="62">
        <f>INDEX([4]中r将兵属性验证!$AM$7:$AM$106,INT(AN6))*6</f>
        <v>17573.454135862841</v>
      </c>
      <c r="AQ6" s="13">
        <v>2</v>
      </c>
      <c r="AR6" s="8">
        <f>(1-(MAX(($AM6-其他调用!AH6),0)/$AM6)^0.5)*$AO6</f>
        <v>2902.7854904813366</v>
      </c>
      <c r="AS6" s="8">
        <f>(1-(MAX(($AM6-其他调用!AI6),0)/$AM6)^0.5)*$AO6</f>
        <v>3827.0544611671849</v>
      </c>
      <c r="AT6" s="8">
        <f>(1-(MAX(($AM6-其他调用!AJ6),0)/$AM6)^0.5)*$AO6</f>
        <v>5821.1027455424255</v>
      </c>
      <c r="AU6" s="8">
        <f>(1-(MAX(($AM6-其他调用!AK6),0)/$AM6)^0.5)*$AO6</f>
        <v>13045.858250484067</v>
      </c>
      <c r="AV6" s="8">
        <f>(1-(MAX(($AM6-其他调用!AL6),0)/$AM6)^0.5)*$AO6</f>
        <v>17573.454135862841</v>
      </c>
    </row>
    <row r="7" spans="2:48" ht="11.25" customHeight="1" x14ac:dyDescent="0.15">
      <c r="B7" s="8" t="s">
        <v>159</v>
      </c>
      <c r="C7" s="8">
        <v>20</v>
      </c>
      <c r="E7" s="10">
        <v>3</v>
      </c>
      <c r="F7" s="8">
        <f t="shared" si="2"/>
        <v>6437.2386937993015</v>
      </c>
      <c r="G7" s="8">
        <f t="shared" si="3"/>
        <v>6534.234254119393</v>
      </c>
      <c r="H7" s="8">
        <f t="shared" si="4"/>
        <v>6571.7519556334901</v>
      </c>
      <c r="I7" s="8">
        <f t="shared" si="5"/>
        <v>6766.3786532784388</v>
      </c>
      <c r="J7" s="8">
        <f t="shared" si="6"/>
        <v>6825.9788414477043</v>
      </c>
      <c r="K7" s="8">
        <f t="shared" si="7"/>
        <v>6092.4336343240902</v>
      </c>
      <c r="L7" s="8">
        <f t="shared" si="8"/>
        <v>6992.9644669198888</v>
      </c>
      <c r="M7" s="8">
        <f t="shared" si="9"/>
        <v>8189.6105313882708</v>
      </c>
      <c r="N7" s="8">
        <f t="shared" si="10"/>
        <v>10938.811966922822</v>
      </c>
      <c r="O7" s="70">
        <f t="shared" si="11"/>
        <v>15940.162814549294</v>
      </c>
      <c r="Q7" s="65">
        <f t="shared" si="12"/>
        <v>0.80244987602841134</v>
      </c>
      <c r="U7" s="10">
        <v>3</v>
      </c>
      <c r="V7" s="10">
        <f>攻城调用!$R$12*攻城调用!W7</f>
        <v>6437.2386937993015</v>
      </c>
      <c r="W7" s="10">
        <f>攻城调用!$R$12*攻城调用!X7</f>
        <v>6534.234254119393</v>
      </c>
      <c r="X7" s="10">
        <f>攻城调用!$R$12*攻城调用!Y7</f>
        <v>6571.7519556334901</v>
      </c>
      <c r="Y7" s="10">
        <f>攻城调用!$R$12*攻城调用!Z7</f>
        <v>6766.3786532784388</v>
      </c>
      <c r="Z7" s="10">
        <f>攻城调用!$R$12*攻城调用!AA7</f>
        <v>6825.9788414477043</v>
      </c>
      <c r="AD7" s="10">
        <v>3</v>
      </c>
      <c r="AE7" s="8">
        <f>求节点(攻城效率!$AQ$5:$AQ$122,攻城效率!AR$5:AR$122,节奏总纲!P6)</f>
        <v>304.62168171620453</v>
      </c>
      <c r="AF7" s="8">
        <f>求节点(攻城效率!$AQ$5:$AQ$122,攻城效率!AS$5:AS$122,节奏总纲!Q6)</f>
        <v>349.64822334599444</v>
      </c>
      <c r="AG7" s="8">
        <f>求节点(攻城效率!$AQ$5:$AQ$122,攻城效率!AT$5:AT$122,节奏总纲!R6)</f>
        <v>409.48052656941354</v>
      </c>
      <c r="AH7" s="8">
        <f>求节点(攻城效率!$AQ$5:$AQ$122,攻城效率!AU$5:AU$122,节奏总纲!S6)</f>
        <v>546.94059834614109</v>
      </c>
      <c r="AI7" s="8">
        <f>求节点(攻城效率!$AQ$5:$AQ$122,攻城效率!AV$5:AV$122,节奏总纲!T6)</f>
        <v>797.00814072746471</v>
      </c>
      <c r="AK7" s="13">
        <v>3</v>
      </c>
      <c r="AL7" s="8">
        <f>求节点(攻城调用!$D$9:$D$15,攻城调用!$G$9:$G$15,AK7)</f>
        <v>97.5</v>
      </c>
      <c r="AM7" s="8">
        <f>其他调用!AM7/攻城效率!AL7</f>
        <v>2.7097988326014049</v>
      </c>
      <c r="AN7" s="8">
        <f>求节点(攻城调用!$D$21:$D$27,攻城调用!$G$21:$G$27,AK7)</f>
        <v>23.248220395281379</v>
      </c>
      <c r="AO7" s="62">
        <f>INDEX([4]中r将兵属性验证!$AM$7:$AM$106,INT(AN7))*6</f>
        <v>19697.831263057364</v>
      </c>
      <c r="AQ7" s="13">
        <v>3</v>
      </c>
      <c r="AR7" s="8">
        <f>(1-(MAX(($AM7-其他调用!AH7),0)/$AM7)^0.5)*$AO7</f>
        <v>4051.144249957099</v>
      </c>
      <c r="AS7" s="8">
        <f>(1-(MAX(($AM7-其他调用!AI7),0)/$AM7)^0.5)*$AO7</f>
        <v>5309.2690241526298</v>
      </c>
      <c r="AT7" s="8">
        <f>(1-(MAX(($AM7-其他调用!AJ7),0)/$AM7)^0.5)*$AO7</f>
        <v>8101.6880973917087</v>
      </c>
      <c r="AU7" s="8">
        <f>(1-(MAX(($AM7-其他调用!AK7),0)/$AM7)^0.5)*$AO7</f>
        <v>19697.831263057364</v>
      </c>
      <c r="AV7" s="8">
        <f>(1-(MAX(($AM7-其他调用!AL7),0)/$AM7)^0.5)*$AO7</f>
        <v>19697.831263057364</v>
      </c>
    </row>
    <row r="8" spans="2:48" ht="11.25" customHeight="1" x14ac:dyDescent="0.15">
      <c r="E8" s="10">
        <v>4</v>
      </c>
      <c r="F8" s="8">
        <f t="shared" si="2"/>
        <v>8777.0511371887169</v>
      </c>
      <c r="G8" s="8">
        <f t="shared" si="3"/>
        <v>8912.8643697601619</v>
      </c>
      <c r="H8" s="8">
        <f t="shared" si="4"/>
        <v>8967.4112885251743</v>
      </c>
      <c r="I8" s="8">
        <f t="shared" si="5"/>
        <v>9240.9126566571558</v>
      </c>
      <c r="J8" s="8">
        <f t="shared" si="6"/>
        <v>9327.5960604959891</v>
      </c>
      <c r="K8" s="8">
        <f t="shared" si="7"/>
        <v>8421.4916287883243</v>
      </c>
      <c r="L8" s="8">
        <f t="shared" si="8"/>
        <v>9711.9223979114613</v>
      </c>
      <c r="M8" s="8">
        <f t="shared" si="9"/>
        <v>11441.035536011877</v>
      </c>
      <c r="N8" s="8">
        <f t="shared" si="10"/>
        <v>15353.153162809722</v>
      </c>
      <c r="O8" s="70">
        <f t="shared" si="11"/>
        <v>22565.642894026823</v>
      </c>
      <c r="Q8" s="65">
        <f t="shared" si="12"/>
        <v>0.78379367499552755</v>
      </c>
      <c r="U8" s="10">
        <v>4</v>
      </c>
      <c r="V8" s="10">
        <f>攻城调用!$R$12*攻城调用!W8</f>
        <v>8777.0511371887169</v>
      </c>
      <c r="W8" s="10">
        <f>攻城调用!$R$12*攻城调用!X8</f>
        <v>8912.8643697601619</v>
      </c>
      <c r="X8" s="10">
        <f>攻城调用!$R$12*攻城调用!Y8</f>
        <v>8967.4112885251743</v>
      </c>
      <c r="Y8" s="10">
        <f>攻城调用!$R$12*攻城调用!Z8</f>
        <v>9240.9126566571558</v>
      </c>
      <c r="Z8" s="10">
        <f>攻城调用!$R$12*攻城调用!AA8</f>
        <v>9327.5960604959891</v>
      </c>
      <c r="AD8" s="10">
        <v>4</v>
      </c>
      <c r="AE8" s="8">
        <f>求节点(攻城效率!$AQ$5:$AQ$122,攻城效率!AR$5:AR$122,节奏总纲!P7)</f>
        <v>421.07458143941619</v>
      </c>
      <c r="AF8" s="8">
        <f>求节点(攻城效率!$AQ$5:$AQ$122,攻城效率!AS$5:AS$122,节奏总纲!Q7)</f>
        <v>485.59611989557311</v>
      </c>
      <c r="AG8" s="8">
        <f>求节点(攻城效率!$AQ$5:$AQ$122,攻城效率!AT$5:AT$122,节奏总纲!R7)</f>
        <v>572.05177680059387</v>
      </c>
      <c r="AH8" s="8">
        <f>求节点(攻城效率!$AQ$5:$AQ$122,攻城效率!AU$5:AU$122,节奏总纲!S7)</f>
        <v>767.65765814048609</v>
      </c>
      <c r="AI8" s="8">
        <f>求节点(攻城效率!$AQ$5:$AQ$122,攻城效率!AV$5:AV$122,节奏总纲!T7)</f>
        <v>1128.2821447013412</v>
      </c>
      <c r="AK8" s="13">
        <v>4</v>
      </c>
      <c r="AL8" s="8">
        <f>求节点(攻城调用!$D$9:$D$15,攻城调用!$G$9:$G$15,AK8)</f>
        <v>119.6774193548387</v>
      </c>
      <c r="AM8" s="8">
        <f>其他调用!AM8/攻城效率!AL8</f>
        <v>2.4298260945350658</v>
      </c>
      <c r="AN8" s="8">
        <f>求节点(攻城调用!$D$21:$D$27,攻城调用!$G$21:$G$27,AK8)</f>
        <v>26.807036042634959</v>
      </c>
      <c r="AO8" s="62">
        <f>INDEX([4]中r将兵属性验证!$AM$7:$AM$106,INT(AN8))*6</f>
        <v>20944.015800784357</v>
      </c>
      <c r="AQ8" s="13">
        <v>4</v>
      </c>
      <c r="AR8" s="8">
        <f>(1-(MAX(($AM8-其他调用!AH8),0)/$AM8)^0.5)*$AO8</f>
        <v>4877.7861549668714</v>
      </c>
      <c r="AS8" s="8">
        <f>(1-(MAX(($AM8-其他调用!AI8),0)/$AM8)^0.5)*$AO8</f>
        <v>6310.2581771340529</v>
      </c>
      <c r="AT8" s="8">
        <f>(1-(MAX(($AM8-其他调用!AJ8),0)/$AM8)^0.5)*$AO8</f>
        <v>9869.6392253156992</v>
      </c>
      <c r="AU8" s="8">
        <f>(1-(MAX(($AM8-其他调用!AK8),0)/$AM8)^0.5)*$AO8</f>
        <v>20944.015800784357</v>
      </c>
      <c r="AV8" s="8">
        <f>(1-(MAX(($AM8-其他调用!AL8),0)/$AM8)^0.5)*$AO8</f>
        <v>20944.015800784357</v>
      </c>
    </row>
    <row r="9" spans="2:48" ht="11.25" customHeight="1" x14ac:dyDescent="0.15">
      <c r="E9" s="10">
        <v>5</v>
      </c>
      <c r="F9" s="8">
        <f t="shared" si="2"/>
        <v>11213.896686639615</v>
      </c>
      <c r="G9" s="8">
        <f t="shared" si="3"/>
        <v>11391.770500868082</v>
      </c>
      <c r="H9" s="8">
        <f t="shared" si="4"/>
        <v>11465.608295257121</v>
      </c>
      <c r="I9" s="8">
        <f t="shared" si="5"/>
        <v>11824.983886178825</v>
      </c>
      <c r="J9" s="8">
        <f t="shared" si="6"/>
        <v>11942.358748827128</v>
      </c>
      <c r="K9" s="8">
        <f t="shared" si="7"/>
        <v>10917.714179963097</v>
      </c>
      <c r="L9" s="8">
        <f t="shared" si="8"/>
        <v>12584.726137085208</v>
      </c>
      <c r="M9" s="8">
        <f t="shared" si="9"/>
        <v>14849.662231809456</v>
      </c>
      <c r="N9" s="8">
        <f t="shared" si="10"/>
        <v>19965.113968852656</v>
      </c>
      <c r="O9" s="70">
        <f t="shared" si="11"/>
        <v>29398.895398657369</v>
      </c>
      <c r="Q9" s="65">
        <f t="shared" si="12"/>
        <v>0.77211239665079023</v>
      </c>
      <c r="U9" s="10">
        <v>5</v>
      </c>
      <c r="V9" s="10">
        <f>攻城调用!$R$12*攻城调用!W9</f>
        <v>11213.896686639615</v>
      </c>
      <c r="W9" s="10">
        <f>攻城调用!$R$12*攻城调用!X9</f>
        <v>11391.770500868082</v>
      </c>
      <c r="X9" s="10">
        <f>攻城调用!$R$12*攻城调用!Y9</f>
        <v>11465.608295257121</v>
      </c>
      <c r="Y9" s="10">
        <f>攻城调用!$R$12*攻城调用!Z9</f>
        <v>11824.983886178825</v>
      </c>
      <c r="Z9" s="10">
        <f>攻城调用!$R$12*攻城调用!AA9</f>
        <v>11942.358748827128</v>
      </c>
      <c r="AD9" s="10">
        <v>5</v>
      </c>
      <c r="AE9" s="8">
        <f>求节点(攻城效率!$AQ$5:$AQ$122,攻城效率!AR$5:AR$122,节奏总纲!P8)</f>
        <v>545.88570899815488</v>
      </c>
      <c r="AF9" s="8">
        <f>求节点(攻城效率!$AQ$5:$AQ$122,攻城效率!AS$5:AS$122,节奏总纲!Q8)</f>
        <v>629.23630685426042</v>
      </c>
      <c r="AG9" s="8">
        <f>求节点(攻城效率!$AQ$5:$AQ$122,攻城效率!AT$5:AT$122,节奏总纲!R8)</f>
        <v>742.48311159047284</v>
      </c>
      <c r="AH9" s="8">
        <f>求节点(攻城效率!$AQ$5:$AQ$122,攻城效率!AU$5:AU$122,节奏总纲!S8)</f>
        <v>998.25569844263282</v>
      </c>
      <c r="AI9" s="8">
        <f>求节点(攻城效率!$AQ$5:$AQ$122,攻城效率!AV$5:AV$122,节奏总纲!T8)</f>
        <v>1469.9447699328684</v>
      </c>
      <c r="AK9" s="13">
        <v>5</v>
      </c>
      <c r="AL9" s="8">
        <f>求节点(攻城调用!$D$9:$D$15,攻城调用!$G$9:$G$15,AK9)</f>
        <v>139.03225806451613</v>
      </c>
      <c r="AM9" s="8">
        <f>其他调用!AM9/攻城效率!AL9</f>
        <v>2.3465515791642302</v>
      </c>
      <c r="AN9" s="8">
        <f>求节点(攻城调用!$D$21:$D$27,攻城调用!$G$21:$G$27,AK9)</f>
        <v>29.358621790204083</v>
      </c>
      <c r="AO9" s="62">
        <f>INDEX([4]中r将兵属性验证!$AM$7:$AM$106,INT(AN9))*6</f>
        <v>22153.526877818404</v>
      </c>
      <c r="AQ9" s="13">
        <v>5</v>
      </c>
      <c r="AR9" s="8">
        <f>(1-(MAX(($AM9-其他调用!AH9),0)/$AM9)^0.5)*$AO9</f>
        <v>5371.6967441784482</v>
      </c>
      <c r="AS9" s="8">
        <f>(1-(MAX(($AM9-其他调用!AI9),0)/$AM9)^0.5)*$AO9</f>
        <v>6994.4684816531453</v>
      </c>
      <c r="AT9" s="8">
        <f>(1-(MAX(($AM9-其他调用!AJ9),0)/$AM9)^0.5)*$AO9</f>
        <v>12356.83760502997</v>
      </c>
      <c r="AU9" s="8">
        <f>(1-(MAX(($AM9-其他调用!AK9),0)/$AM9)^0.5)*$AO9</f>
        <v>22153.526877818404</v>
      </c>
      <c r="AV9" s="8">
        <f>(1-(MAX(($AM9-其他调用!AL9),0)/$AM9)^0.5)*$AO9</f>
        <v>22153.526877818404</v>
      </c>
    </row>
    <row r="10" spans="2:48" ht="11.25" customHeight="1" x14ac:dyDescent="0.15">
      <c r="E10" s="10">
        <v>6</v>
      </c>
      <c r="F10" s="8">
        <f t="shared" si="2"/>
        <v>13747.77534215201</v>
      </c>
      <c r="G10" s="8">
        <f t="shared" si="3"/>
        <v>13970.952647443155</v>
      </c>
      <c r="H10" s="8">
        <f t="shared" si="4"/>
        <v>14066.34297582933</v>
      </c>
      <c r="I10" s="8">
        <f t="shared" si="5"/>
        <v>14518.592341843449</v>
      </c>
      <c r="J10" s="8">
        <f t="shared" si="6"/>
        <v>14670.266906441124</v>
      </c>
      <c r="K10" s="8">
        <f t="shared" si="7"/>
        <v>13593.099266896854</v>
      </c>
      <c r="L10" s="8">
        <f t="shared" si="8"/>
        <v>15690.711980442422</v>
      </c>
      <c r="M10" s="8">
        <f t="shared" si="9"/>
        <v>18531.844335690635</v>
      </c>
      <c r="N10" s="8">
        <f t="shared" si="10"/>
        <v>25024.971815874778</v>
      </c>
      <c r="O10" s="70">
        <f t="shared" si="11"/>
        <v>37143.002095145093</v>
      </c>
      <c r="Q10" s="65">
        <f t="shared" si="12"/>
        <v>0.75903632261462728</v>
      </c>
      <c r="U10" s="10">
        <v>6</v>
      </c>
      <c r="V10" s="10">
        <f>攻城调用!$R$12*攻城调用!W10</f>
        <v>13747.77534215201</v>
      </c>
      <c r="W10" s="10">
        <f>攻城调用!$R$12*攻城调用!X10</f>
        <v>13970.952647443155</v>
      </c>
      <c r="X10" s="10">
        <f>攻城调用!$R$12*攻城调用!Y10</f>
        <v>14066.34297582933</v>
      </c>
      <c r="Y10" s="10">
        <f>攻城调用!$R$12*攻城调用!Z10</f>
        <v>14518.592341843449</v>
      </c>
      <c r="Z10" s="10">
        <f>攻城调用!$R$12*攻城调用!AA10</f>
        <v>14670.266906441124</v>
      </c>
      <c r="AD10" s="10">
        <v>6</v>
      </c>
      <c r="AE10" s="8">
        <f>求节点(攻城效率!$AQ$5:$AQ$122,攻城效率!AR$5:AR$122,节奏总纲!P9)</f>
        <v>679.65496334484271</v>
      </c>
      <c r="AF10" s="8">
        <f>求节点(攻城效率!$AQ$5:$AQ$122,攻城效率!AS$5:AS$122,节奏总纲!Q9)</f>
        <v>784.53559902212112</v>
      </c>
      <c r="AG10" s="8">
        <f>求节点(攻城效率!$AQ$5:$AQ$122,攻城效率!AT$5:AT$122,节奏总纲!R9)</f>
        <v>926.59221678453173</v>
      </c>
      <c r="AH10" s="8">
        <f>求节点(攻城效率!$AQ$5:$AQ$122,攻城效率!AU$5:AU$122,节奏总纲!S9)</f>
        <v>1251.2485907937389</v>
      </c>
      <c r="AI10" s="8">
        <f>求节点(攻城效率!$AQ$5:$AQ$122,攻城效率!AV$5:AV$122,节奏总纲!T9)</f>
        <v>1857.1501047572547</v>
      </c>
      <c r="AK10" s="13">
        <v>6</v>
      </c>
      <c r="AL10" s="8">
        <f>求节点(攻城调用!$D$9:$D$15,攻城调用!$G$9:$G$15,AK10)</f>
        <v>158.38709677419354</v>
      </c>
      <c r="AM10" s="8">
        <f>其他调用!AM10/攻城效率!AL10</f>
        <v>2.3290806006484819</v>
      </c>
      <c r="AN10" s="8">
        <f>求节点(攻城调用!$D$21:$D$27,攻城调用!$G$21:$G$27,AK10)</f>
        <v>31.910207537773211</v>
      </c>
      <c r="AO10" s="62">
        <f>INDEX([4]中r将兵属性验证!$AM$7:$AM$106,INT(AN10))*6</f>
        <v>22958.801720773874</v>
      </c>
      <c r="AQ10" s="13">
        <v>6</v>
      </c>
      <c r="AR10" s="8">
        <f>(1-(MAX(($AM10-其他调用!AH10),0)/$AM10)^0.5)*$AO10</f>
        <v>5615.4665233709302</v>
      </c>
      <c r="AS10" s="8">
        <f>(1-(MAX(($AM10-其他调用!AI10),0)/$AM10)^0.5)*$AO10</f>
        <v>7673.0340788220192</v>
      </c>
      <c r="AT10" s="8">
        <f>(1-(MAX(($AM10-其他调用!AJ10),0)/$AM10)^0.5)*$AO10</f>
        <v>15648.065782996653</v>
      </c>
      <c r="AU10" s="8">
        <f>(1-(MAX(($AM10-其他调用!AK10),0)/$AM10)^0.5)*$AO10</f>
        <v>22958.801720773874</v>
      </c>
      <c r="AV10" s="8">
        <f>(1-(MAX(($AM10-其他调用!AL10),0)/$AM10)^0.5)*$AO10</f>
        <v>22958.801720773874</v>
      </c>
    </row>
    <row r="11" spans="2:48" ht="11.25" customHeight="1" x14ac:dyDescent="0.15">
      <c r="E11" s="10">
        <v>7</v>
      </c>
      <c r="F11" s="8">
        <f t="shared" si="2"/>
        <v>16378.68710372589</v>
      </c>
      <c r="G11" s="8">
        <f t="shared" si="3"/>
        <v>16650.410809485376</v>
      </c>
      <c r="H11" s="8">
        <f t="shared" si="4"/>
        <v>16769.615330241795</v>
      </c>
      <c r="I11" s="8">
        <f t="shared" si="5"/>
        <v>17321.738023651022</v>
      </c>
      <c r="J11" s="8">
        <f t="shared" si="6"/>
        <v>17511.320533337981</v>
      </c>
      <c r="K11" s="8">
        <f t="shared" si="7"/>
        <v>16460.506005137813</v>
      </c>
      <c r="L11" s="8">
        <f t="shared" si="8"/>
        <v>19074.19511751915</v>
      </c>
      <c r="M11" s="8">
        <f t="shared" si="9"/>
        <v>22588.438416907833</v>
      </c>
      <c r="N11" s="8">
        <f t="shared" si="10"/>
        <v>30445.174833173049</v>
      </c>
      <c r="O11" s="70">
        <f t="shared" si="11"/>
        <v>44827.283955443527</v>
      </c>
      <c r="Q11" s="65">
        <f t="shared" si="12"/>
        <v>0.74239816939667025</v>
      </c>
      <c r="U11" s="10">
        <v>7</v>
      </c>
      <c r="V11" s="10">
        <f>攻城调用!$R$12*攻城调用!W11</f>
        <v>16378.68710372589</v>
      </c>
      <c r="W11" s="10">
        <f>攻城调用!$R$12*攻城调用!X11</f>
        <v>16650.410809485376</v>
      </c>
      <c r="X11" s="10">
        <f>攻城调用!$R$12*攻城调用!Y11</f>
        <v>16769.615330241795</v>
      </c>
      <c r="Y11" s="10">
        <f>攻城调用!$R$12*攻城调用!Z11</f>
        <v>17321.738023651022</v>
      </c>
      <c r="Z11" s="10">
        <f>攻城调用!$R$12*攻城调用!AA11</f>
        <v>17511.320533337981</v>
      </c>
      <c r="AD11" s="10">
        <v>7</v>
      </c>
      <c r="AE11" s="8">
        <f>求节点(攻城效率!$AQ$5:$AQ$122,攻城效率!AR$5:AR$122,节奏总纲!P10)</f>
        <v>823.02530025689066</v>
      </c>
      <c r="AF11" s="8">
        <f>求节点(攻城效率!$AQ$5:$AQ$122,攻城效率!AS$5:AS$122,节奏总纲!Q10)</f>
        <v>953.70975587595751</v>
      </c>
      <c r="AG11" s="8">
        <f>求节点(攻城效率!$AQ$5:$AQ$122,攻城效率!AT$5:AT$122,节奏总纲!R10)</f>
        <v>1129.4219208453917</v>
      </c>
      <c r="AH11" s="8">
        <f>求节点(攻城效率!$AQ$5:$AQ$122,攻城效率!AU$5:AU$122,节奏总纲!S10)</f>
        <v>1522.2587416586525</v>
      </c>
      <c r="AI11" s="8">
        <f>求节点(攻城效率!$AQ$5:$AQ$122,攻城效率!AV$5:AV$122,节奏总纲!T10)</f>
        <v>2241.3641977721763</v>
      </c>
      <c r="AK11" s="13">
        <v>7</v>
      </c>
      <c r="AL11" s="8">
        <f>求节点(攻城调用!$D$9:$D$15,攻城调用!$G$9:$G$15,AK11)</f>
        <v>174.44444444444446</v>
      </c>
      <c r="AM11" s="8">
        <f>其他调用!AM11/攻城效率!AL11</f>
        <v>2.3536966433458266</v>
      </c>
      <c r="AN11" s="8">
        <f>求节点(攻城调用!$D$21:$D$27,攻城调用!$G$21:$G$27,AK11)</f>
        <v>34.031319117886987</v>
      </c>
      <c r="AO11" s="62">
        <f>INDEX([4]中r将兵属性验证!$AM$7:$AM$106,INT(AN11))*6</f>
        <v>24135.316068193777</v>
      </c>
      <c r="AQ11" s="13">
        <v>7</v>
      </c>
      <c r="AR11" s="8">
        <f>(1-(MAX(($AM11-其他调用!AH11),0)/$AM11)^0.5)*$AO11</f>
        <v>5831.6357265326715</v>
      </c>
      <c r="AS11" s="8">
        <f>(1-(MAX(($AM11-其他调用!AI11),0)/$AM11)^0.5)*$AO11</f>
        <v>8379.0624907405527</v>
      </c>
      <c r="AT11" s="8">
        <f>(1-(MAX(($AM11-其他调用!AJ11),0)/$AM11)^0.5)*$AO11</f>
        <v>18394.090219696031</v>
      </c>
      <c r="AU11" s="8">
        <f>(1-(MAX(($AM11-其他调用!AK11),0)/$AM11)^0.5)*$AO11</f>
        <v>24135.316068193777</v>
      </c>
      <c r="AV11" s="8">
        <f>(1-(MAX(($AM11-其他调用!AL11),0)/$AM11)^0.5)*$AO11</f>
        <v>24135.316068193777</v>
      </c>
    </row>
    <row r="12" spans="2:48" ht="11.25" customHeight="1" x14ac:dyDescent="0.15">
      <c r="E12" s="10">
        <v>8</v>
      </c>
      <c r="F12" s="8">
        <f t="shared" si="2"/>
        <v>19106.631971361257</v>
      </c>
      <c r="G12" s="8">
        <f t="shared" si="3"/>
        <v>19430.144986994754</v>
      </c>
      <c r="H12" s="8">
        <f t="shared" si="4"/>
        <v>19575.425358494522</v>
      </c>
      <c r="I12" s="8">
        <f t="shared" si="5"/>
        <v>20234.420931601544</v>
      </c>
      <c r="J12" s="8">
        <f t="shared" si="6"/>
        <v>20465.519629517697</v>
      </c>
      <c r="K12" s="8">
        <f t="shared" si="7"/>
        <v>19533.716453482226</v>
      </c>
      <c r="L12" s="8">
        <f t="shared" si="8"/>
        <v>22529.527315828109</v>
      </c>
      <c r="M12" s="8">
        <f t="shared" si="9"/>
        <v>26510.366368914514</v>
      </c>
      <c r="N12" s="8">
        <f t="shared" si="10"/>
        <v>35604.470193882822</v>
      </c>
      <c r="O12" s="70">
        <f t="shared" si="11"/>
        <v>52560.021510433035</v>
      </c>
      <c r="Q12" s="65">
        <f t="shared" si="12"/>
        <v>0.73840644395802257</v>
      </c>
      <c r="U12" s="10">
        <v>8</v>
      </c>
      <c r="V12" s="10">
        <f>攻城调用!$R$12*攻城调用!W12</f>
        <v>19106.631971361257</v>
      </c>
      <c r="W12" s="10">
        <f>攻城调用!$R$12*攻城调用!X12</f>
        <v>19430.144986994754</v>
      </c>
      <c r="X12" s="10">
        <f>攻城调用!$R$12*攻城调用!Y12</f>
        <v>19575.425358494522</v>
      </c>
      <c r="Y12" s="10">
        <f>攻城调用!$R$12*攻城调用!Z12</f>
        <v>20234.420931601544</v>
      </c>
      <c r="Z12" s="10">
        <f>攻城调用!$R$12*攻城调用!AA12</f>
        <v>20465.519629517697</v>
      </c>
      <c r="AD12" s="10">
        <v>8</v>
      </c>
      <c r="AE12" s="8">
        <f>求节点(攻城效率!$AQ$5:$AQ$122,攻城效率!AR$5:AR$122,节奏总纲!P11)</f>
        <v>976.68582267411136</v>
      </c>
      <c r="AF12" s="8">
        <f>求节点(攻城效率!$AQ$5:$AQ$122,攻城效率!AS$5:AS$122,节奏总纲!Q11)</f>
        <v>1126.4763657914054</v>
      </c>
      <c r="AG12" s="8">
        <f>求节点(攻城效率!$AQ$5:$AQ$122,攻城效率!AT$5:AT$122,节奏总纲!R11)</f>
        <v>1325.5183184457258</v>
      </c>
      <c r="AH12" s="8">
        <f>求节点(攻城效率!$AQ$5:$AQ$122,攻城效率!AU$5:AU$122,节奏总纲!S11)</f>
        <v>1780.2235096941413</v>
      </c>
      <c r="AI12" s="8">
        <f>求节点(攻城效率!$AQ$5:$AQ$122,攻城效率!AV$5:AV$122,节奏总纲!T11)</f>
        <v>2628.0010755216517</v>
      </c>
      <c r="AK12" s="13">
        <v>8</v>
      </c>
      <c r="AL12" s="8">
        <f>求节点(攻城调用!$D$9:$D$15,攻城调用!$G$9:$G$15,AK12)</f>
        <v>185.55555555555557</v>
      </c>
      <c r="AM12" s="8">
        <f>其他调用!AM12/攻城效率!AL12</f>
        <v>2.2790205850503087</v>
      </c>
      <c r="AN12" s="8">
        <f>求节点(攻城调用!$D$21:$D$27,攻城调用!$G$21:$G$27,AK12)</f>
        <v>35.506719446817741</v>
      </c>
      <c r="AO12" s="62">
        <f>INDEX([4]中r将兵属性验证!$AM$7:$AM$106,INT(AN12))*6</f>
        <v>24546.523223862801</v>
      </c>
      <c r="AQ12" s="13">
        <v>8</v>
      </c>
      <c r="AR12" s="8">
        <f>(1-(MAX(($AM12-其他调用!AH12),0)/$AM12)^0.5)*$AO12</f>
        <v>6157.6706765400868</v>
      </c>
      <c r="AS12" s="8">
        <f>(1-(MAX(($AM12-其他调用!AI12),0)/$AM12)^0.5)*$AO12</f>
        <v>9063.8952094462602</v>
      </c>
      <c r="AT12" s="8">
        <f>(1-(MAX(($AM12-其他调用!AJ12),0)/$AM12)^0.5)*$AO12</f>
        <v>20169.074029169726</v>
      </c>
      <c r="AU12" s="8">
        <f>(1-(MAX(($AM12-其他调用!AK12),0)/$AM12)^0.5)*$AO12</f>
        <v>24546.523223862801</v>
      </c>
      <c r="AV12" s="8">
        <f>(1-(MAX(($AM12-其他调用!AL12),0)/$AM12)^0.5)*$AO12</f>
        <v>24546.523223862801</v>
      </c>
    </row>
    <row r="13" spans="2:48" ht="11.25" customHeight="1" x14ac:dyDescent="0.15">
      <c r="E13" s="10">
        <v>9</v>
      </c>
      <c r="F13" s="8">
        <f t="shared" si="2"/>
        <v>21931.609945058117</v>
      </c>
      <c r="G13" s="8">
        <f t="shared" si="3"/>
        <v>22310.155179971283</v>
      </c>
      <c r="H13" s="8">
        <f t="shared" si="4"/>
        <v>22483.773060587511</v>
      </c>
      <c r="I13" s="8">
        <f t="shared" si="5"/>
        <v>23256.641065695017</v>
      </c>
      <c r="J13" s="8">
        <f t="shared" si="6"/>
        <v>23532.864194980262</v>
      </c>
      <c r="K13" s="8">
        <f t="shared" si="7"/>
        <v>22827.50185680703</v>
      </c>
      <c r="L13" s="8">
        <f t="shared" si="8"/>
        <v>26319.189690886378</v>
      </c>
      <c r="M13" s="8">
        <f t="shared" si="9"/>
        <v>31089.564609259032</v>
      </c>
      <c r="N13" s="8">
        <f t="shared" si="10"/>
        <v>42068.155008365713</v>
      </c>
      <c r="O13" s="70">
        <f t="shared" si="11"/>
        <v>62259.668096162422</v>
      </c>
      <c r="Q13" s="65">
        <f t="shared" si="12"/>
        <v>0.72319356488805375</v>
      </c>
      <c r="U13" s="10">
        <v>9</v>
      </c>
      <c r="V13" s="10">
        <f>攻城调用!$R$12*攻城调用!W13</f>
        <v>21931.609945058117</v>
      </c>
      <c r="W13" s="10">
        <f>攻城调用!$R$12*攻城调用!X13</f>
        <v>22310.155179971283</v>
      </c>
      <c r="X13" s="10">
        <f>攻城调用!$R$12*攻城调用!Y13</f>
        <v>22483.773060587511</v>
      </c>
      <c r="Y13" s="10">
        <f>攻城调用!$R$12*攻城调用!Z13</f>
        <v>23256.641065695017</v>
      </c>
      <c r="Z13" s="10">
        <f>攻城调用!$R$12*攻城调用!AA13</f>
        <v>23532.864194980262</v>
      </c>
      <c r="AD13" s="10">
        <v>9</v>
      </c>
      <c r="AE13" s="8">
        <f>求节点(攻城效率!$AQ$5:$AQ$122,攻城效率!AR$5:AR$122,节奏总纲!P12)</f>
        <v>1141.3750928403515</v>
      </c>
      <c r="AF13" s="8">
        <f>求节点(攻城效率!$AQ$5:$AQ$122,攻城效率!AS$5:AS$122,节奏总纲!Q12)</f>
        <v>1315.9594845443189</v>
      </c>
      <c r="AG13" s="8">
        <f>求节点(攻城效率!$AQ$5:$AQ$122,攻城效率!AT$5:AT$122,节奏总纲!R12)</f>
        <v>1554.4782304629516</v>
      </c>
      <c r="AH13" s="8">
        <f>求节点(攻城效率!$AQ$5:$AQ$122,攻城效率!AU$5:AU$122,节奏总纲!S12)</f>
        <v>2103.4077504182856</v>
      </c>
      <c r="AI13" s="8">
        <f>求节点(攻城效率!$AQ$5:$AQ$122,攻城效率!AV$5:AV$122,节奏总纲!T12)</f>
        <v>3112.9834048081211</v>
      </c>
      <c r="AK13" s="13">
        <v>9</v>
      </c>
      <c r="AL13" s="8">
        <f>求节点(攻城调用!$D$9:$D$15,攻城调用!$G$9:$G$15,AK13)</f>
        <v>196.66666666666669</v>
      </c>
      <c r="AM13" s="8">
        <f>其他调用!AM13/攻城效率!AL13</f>
        <v>2.208731780406783</v>
      </c>
      <c r="AN13" s="8">
        <f>求节点(攻城调用!$D$21:$D$27,攻城调用!$G$21:$G$27,AK13)</f>
        <v>36.982119775748494</v>
      </c>
      <c r="AO13" s="62">
        <f>INDEX([4]中r将兵属性验证!$AM$7:$AM$106,INT(AN13))*6</f>
        <v>24925.629150417448</v>
      </c>
      <c r="AQ13" s="13">
        <v>9</v>
      </c>
      <c r="AR13" s="8">
        <f>(1-(MAX(($AM13-其他调用!AH13),0)/$AM13)^0.5)*$AO13</f>
        <v>6486.5338215597121</v>
      </c>
      <c r="AS13" s="8">
        <f>(1-(MAX(($AM13-其他调用!AI13),0)/$AM13)^0.5)*$AO13</f>
        <v>9759.3736162229834</v>
      </c>
      <c r="AT13" s="8">
        <f>(1-(MAX(($AM13-其他调用!AJ13),0)/$AM13)^0.5)*$AO13</f>
        <v>23056.220339762152</v>
      </c>
      <c r="AU13" s="8">
        <f>(1-(MAX(($AM13-其他调用!AK13),0)/$AM13)^0.5)*$AO13</f>
        <v>24925.629150417448</v>
      </c>
      <c r="AV13" s="8">
        <f>(1-(MAX(($AM13-其他调用!AL13),0)/$AM13)^0.5)*$AO13</f>
        <v>24925.629150417448</v>
      </c>
    </row>
    <row r="14" spans="2:48" ht="11.25" customHeight="1" x14ac:dyDescent="0.15">
      <c r="E14" s="10">
        <v>10</v>
      </c>
      <c r="F14" s="8">
        <f t="shared" si="2"/>
        <v>25474.961550436881</v>
      </c>
      <c r="G14" s="8">
        <f t="shared" si="3"/>
        <v>25290.441388414965</v>
      </c>
      <c r="H14" s="8">
        <f t="shared" si="4"/>
        <v>25494.65843652076</v>
      </c>
      <c r="I14" s="8">
        <f t="shared" si="5"/>
        <v>26388.398425931446</v>
      </c>
      <c r="J14" s="8">
        <f t="shared" si="6"/>
        <v>26713.354229725694</v>
      </c>
      <c r="K14" s="8">
        <f>$C$7*AE14</f>
        <v>26357.693643379956</v>
      </c>
      <c r="L14" s="8">
        <f t="shared" si="8"/>
        <v>30525.057217157562</v>
      </c>
      <c r="M14" s="8">
        <f t="shared" si="9"/>
        <v>36159.671565448298</v>
      </c>
      <c r="N14" s="8">
        <f t="shared" si="10"/>
        <v>49164.04989628715</v>
      </c>
      <c r="O14" s="70">
        <f t="shared" si="11"/>
        <v>73337.473206240174</v>
      </c>
      <c r="Q14" s="65">
        <f t="shared" si="12"/>
        <v>0.70505779872408203</v>
      </c>
      <c r="U14" s="10">
        <v>10</v>
      </c>
      <c r="V14" s="10">
        <f>攻城调用!$R$12*攻城调用!W14</f>
        <v>25474.961550436881</v>
      </c>
      <c r="W14" s="10">
        <f>攻城调用!$R$12*攻城调用!X14</f>
        <v>25290.441388414965</v>
      </c>
      <c r="X14" s="10">
        <f>攻城调用!$R$12*攻城调用!Y14</f>
        <v>25494.65843652076</v>
      </c>
      <c r="Y14" s="10">
        <f>攻城调用!$R$12*攻城调用!Z14</f>
        <v>26388.398425931446</v>
      </c>
      <c r="Z14" s="10">
        <f>攻城调用!$R$12*攻城调用!AA14</f>
        <v>26713.354229725694</v>
      </c>
      <c r="AD14" s="10">
        <v>10</v>
      </c>
      <c r="AE14" s="8">
        <f>求节点(攻城效率!$AQ$5:$AQ$122,攻城效率!AR$5:AR$122,节奏总纲!P13)</f>
        <v>1317.8846821689979</v>
      </c>
      <c r="AF14" s="8">
        <f>求节点(攻城效率!$AQ$5:$AQ$122,攻城效率!AS$5:AS$122,节奏总纲!Q13)</f>
        <v>1526.2528608578782</v>
      </c>
      <c r="AG14" s="8">
        <f>求节点(攻城效率!$AQ$5:$AQ$122,攻城效率!AT$5:AT$122,节奏总纲!R13)</f>
        <v>1807.9835782724149</v>
      </c>
      <c r="AH14" s="8">
        <f>求节点(攻城效率!$AQ$5:$AQ$122,攻城效率!AU$5:AU$122,节奏总纲!S13)</f>
        <v>2458.2024948143576</v>
      </c>
      <c r="AI14" s="8">
        <f>求节点(攻城效率!$AQ$5:$AQ$122,攻城效率!AV$5:AV$122,节奏总纲!T13)</f>
        <v>3666.8736603120087</v>
      </c>
      <c r="AK14" s="13">
        <v>10</v>
      </c>
      <c r="AL14" s="8">
        <f>求节点(攻城调用!$D$9:$D$15,攻城调用!$G$9:$G$15,AK14)</f>
        <v>207.77777777777777</v>
      </c>
      <c r="AM14" s="8">
        <f>其他调用!AM14/攻城效率!AL14</f>
        <v>2.1398733606352174</v>
      </c>
      <c r="AN14" s="8">
        <f>求节点(攻城调用!$D$21:$D$27,攻城调用!$G$21:$G$27,AK14)</f>
        <v>38.457520104679247</v>
      </c>
      <c r="AO14" s="62">
        <f>INDEX([4]中r将兵属性验证!$AM$7:$AM$106,INT(AN14))*6</f>
        <v>25696.939356544754</v>
      </c>
      <c r="AQ14" s="13">
        <v>10</v>
      </c>
      <c r="AR14" s="8">
        <f>(1-(MAX(($AM14-其他调用!AH14),0)/$AM14)^0.5)*$AO14</f>
        <v>6941.9999421771226</v>
      </c>
      <c r="AS14" s="8">
        <f>(1-(MAX(($AM14-其他调用!AI14),0)/$AM14)^0.5)*$AO14</f>
        <v>10642.665135489871</v>
      </c>
      <c r="AT14" s="8">
        <f>(1-(MAX(($AM14-其他调用!AJ14),0)/$AM14)^0.5)*$AO14</f>
        <v>25696.939356544754</v>
      </c>
      <c r="AU14" s="8">
        <f>(1-(MAX(($AM14-其他调用!AK14),0)/$AM14)^0.5)*$AO14</f>
        <v>25696.939356544754</v>
      </c>
      <c r="AV14" s="8">
        <f>(1-(MAX(($AM14-其他调用!AL14),0)/$AM14)^0.5)*$AO14</f>
        <v>25696.939356544754</v>
      </c>
    </row>
    <row r="15" spans="2:48" ht="11.25" customHeight="1" x14ac:dyDescent="0.15">
      <c r="E15" s="10">
        <v>11</v>
      </c>
      <c r="F15" s="8">
        <f t="shared" si="2"/>
        <v>26408.441094540449</v>
      </c>
      <c r="G15" s="8">
        <f t="shared" si="3"/>
        <v>26186.76989259187</v>
      </c>
      <c r="H15" s="8">
        <f t="shared" si="4"/>
        <v>26815.520916361751</v>
      </c>
      <c r="I15" s="8">
        <f t="shared" si="5"/>
        <v>27643.245539107833</v>
      </c>
      <c r="J15" s="8">
        <f t="shared" si="6"/>
        <v>28181.120623334093</v>
      </c>
      <c r="K15" s="8">
        <f t="shared" si="7"/>
        <v>30907.846394945809</v>
      </c>
      <c r="L15" s="8">
        <f t="shared" si="8"/>
        <v>35008.925969135955</v>
      </c>
      <c r="M15" s="8">
        <f t="shared" si="9"/>
        <v>41668.129657454017</v>
      </c>
      <c r="N15" s="8">
        <f t="shared" si="10"/>
        <v>56637.602910759771</v>
      </c>
      <c r="O15" s="70">
        <f t="shared" si="11"/>
        <v>85276.914719525113</v>
      </c>
      <c r="Q15" s="65">
        <f t="shared" si="12"/>
        <v>0.64354990581068039</v>
      </c>
      <c r="U15" s="10">
        <v>11</v>
      </c>
      <c r="V15" s="10">
        <f>攻城调用!$R$12*攻城调用!W15</f>
        <v>26408.441094540449</v>
      </c>
      <c r="W15" s="10">
        <f>攻城调用!$R$12*攻城调用!X15</f>
        <v>26186.76989259187</v>
      </c>
      <c r="X15" s="10">
        <f>攻城调用!$R$12*攻城调用!Y15</f>
        <v>26815.520916361751</v>
      </c>
      <c r="Y15" s="10">
        <f>攻城调用!$R$12*攻城调用!Z15</f>
        <v>27643.245539107833</v>
      </c>
      <c r="Z15" s="10">
        <f>攻城调用!$R$12*攻城调用!AA15</f>
        <v>28181.120623334093</v>
      </c>
      <c r="AD15" s="10">
        <v>11</v>
      </c>
      <c r="AE15" s="8">
        <f>求节点(攻城效率!$AQ$5:$AQ$122,攻城效率!AR$5:AR$122,节奏总纲!P14)</f>
        <v>1545.3923197472905</v>
      </c>
      <c r="AF15" s="8">
        <f>求节点(攻城效率!$AQ$5:$AQ$122,攻城效率!AS$5:AS$122,节奏总纲!Q14)</f>
        <v>1750.4462984567976</v>
      </c>
      <c r="AG15" s="8">
        <f>求节点(攻城效率!$AQ$5:$AQ$122,攻城效率!AT$5:AT$122,节奏总纲!R14)</f>
        <v>2083.406482872701</v>
      </c>
      <c r="AH15" s="8">
        <f>求节点(攻城效率!$AQ$5:$AQ$122,攻城效率!AU$5:AU$122,节奏总纲!S14)</f>
        <v>2831.8801455379885</v>
      </c>
      <c r="AI15" s="8">
        <f>求节点(攻城效率!$AQ$5:$AQ$122,攻城效率!AV$5:AV$122,节奏总纲!T14)</f>
        <v>4263.845735976256</v>
      </c>
      <c r="AK15" s="13">
        <v>11</v>
      </c>
      <c r="AL15" s="8">
        <f>求节点(攻城调用!$D$9:$D$15,攻城调用!$G$9:$G$15,AK15)</f>
        <v>218.88888888888889</v>
      </c>
      <c r="AM15" s="8">
        <f>其他调用!AM15/攻城效率!AL15</f>
        <v>2.0389249025427043</v>
      </c>
      <c r="AN15" s="8">
        <f>求节点(攻城调用!$D$21:$D$27,攻城调用!$G$21:$G$27,AK15)</f>
        <v>39.932920433610001</v>
      </c>
      <c r="AO15" s="62">
        <f>INDEX([4]中r将兵属性验证!$AM$7:$AM$106,INT(AN15))*6</f>
        <v>26079.604088159595</v>
      </c>
      <c r="AQ15" s="13">
        <v>11</v>
      </c>
      <c r="AR15" s="8">
        <f>(1-(MAX(($AM15-其他调用!AH15),0)/$AM15)^0.5)*$AO15</f>
        <v>7463.3431730303992</v>
      </c>
      <c r="AS15" s="8">
        <f>(1-(MAX(($AM15-其他调用!AI15),0)/$AM15)^0.5)*$AO15</f>
        <v>11327.895892999473</v>
      </c>
      <c r="AT15" s="8">
        <f>(1-(MAX(($AM15-其他调用!AJ15),0)/$AM15)^0.5)*$AO15</f>
        <v>26079.604088159595</v>
      </c>
      <c r="AU15" s="8">
        <f>(1-(MAX(($AM15-其他调用!AK15),0)/$AM15)^0.5)*$AO15</f>
        <v>26079.604088159595</v>
      </c>
      <c r="AV15" s="8">
        <f>(1-(MAX(($AM15-其他调用!AL15),0)/$AM15)^0.5)*$AO15</f>
        <v>26079.604088159595</v>
      </c>
    </row>
    <row r="16" spans="2:48" ht="11.25" customHeight="1" x14ac:dyDescent="0.15">
      <c r="E16" s="10">
        <v>12</v>
      </c>
      <c r="F16" s="8">
        <f t="shared" si="2"/>
        <v>27367.55072467649</v>
      </c>
      <c r="G16" s="8">
        <f t="shared" si="3"/>
        <v>27783.873255708</v>
      </c>
      <c r="H16" s="8">
        <f t="shared" si="4"/>
        <v>27670.160170199175</v>
      </c>
      <c r="I16" s="8">
        <f t="shared" si="5"/>
        <v>28526.114225946971</v>
      </c>
      <c r="J16" s="8">
        <f t="shared" si="6"/>
        <v>29070.344291681766</v>
      </c>
      <c r="K16" s="8">
        <f t="shared" si="7"/>
        <v>35784.579364560603</v>
      </c>
      <c r="L16" s="8">
        <f t="shared" si="8"/>
        <v>40309.671694842567</v>
      </c>
      <c r="M16" s="8">
        <f t="shared" si="9"/>
        <v>47505.385143397929</v>
      </c>
      <c r="N16" s="8">
        <f t="shared" si="10"/>
        <v>65138.065564629986</v>
      </c>
      <c r="O16" s="70">
        <f t="shared" si="11"/>
        <v>98142.932070270472</v>
      </c>
      <c r="Q16" s="65">
        <f t="shared" si="12"/>
        <v>0.58246365305059822</v>
      </c>
      <c r="U16" s="10">
        <v>12</v>
      </c>
      <c r="V16" s="10">
        <f>攻城调用!$R$12*攻城调用!W16</f>
        <v>27367.55072467649</v>
      </c>
      <c r="W16" s="10">
        <f>攻城调用!$R$12*攻城调用!X16</f>
        <v>27783.873255708</v>
      </c>
      <c r="X16" s="10">
        <f>攻城调用!$R$12*攻城调用!Y16</f>
        <v>27670.160170199175</v>
      </c>
      <c r="Y16" s="10">
        <f>攻城调用!$R$12*攻城调用!Z16</f>
        <v>28526.114225946971</v>
      </c>
      <c r="Z16" s="10">
        <f>攻城调用!$R$12*攻城调用!AA16</f>
        <v>29070.344291681766</v>
      </c>
      <c r="AD16" s="10">
        <v>12</v>
      </c>
      <c r="AE16" s="8">
        <f>求节点(攻城效率!$AQ$5:$AQ$122,攻城效率!AR$5:AR$122,节奏总纲!P15)</f>
        <v>1789.22896822803</v>
      </c>
      <c r="AF16" s="8">
        <f>求节点(攻城效率!$AQ$5:$AQ$122,攻城效率!AS$5:AS$122,节奏总纲!Q15)</f>
        <v>2015.4835847421284</v>
      </c>
      <c r="AG16" s="8">
        <f>求节点(攻城效率!$AQ$5:$AQ$122,攻城效率!AT$5:AT$122,节奏总纲!R15)</f>
        <v>2375.2692571698963</v>
      </c>
      <c r="AH16" s="8">
        <f>求节点(攻城效率!$AQ$5:$AQ$122,攻城效率!AU$5:AU$122,节奏总纲!S15)</f>
        <v>3256.9032782314994</v>
      </c>
      <c r="AI16" s="8">
        <f>求节点(攻城效率!$AQ$5:$AQ$122,攻城效率!AV$5:AV$122,节奏总纲!T15)</f>
        <v>4907.1466035135236</v>
      </c>
      <c r="AK16" s="13">
        <v>12</v>
      </c>
      <c r="AL16" s="8">
        <f>求节点(攻城调用!$D$9:$D$15,攻城调用!$G$9:$G$15,AK16)</f>
        <v>230</v>
      </c>
      <c r="AM16" s="8">
        <f>其他调用!AM16/攻城效率!AL16</f>
        <v>1.9470428372132722</v>
      </c>
      <c r="AN16" s="8">
        <f>求节点(攻城调用!$D$21:$D$27,攻城调用!$G$21:$G$27,AK16)</f>
        <v>41.408320762540754</v>
      </c>
      <c r="AO16" s="62">
        <f>INDEX([4]中r将兵属性验证!$AM$7:$AM$106,INT(AN16))*6</f>
        <v>26856.351156249213</v>
      </c>
      <c r="AQ16" s="13">
        <v>12</v>
      </c>
      <c r="AR16" s="8">
        <f>(1-(MAX(($AM16-其他调用!AH16),0)/$AM16)^0.5)*$AO16</f>
        <v>8126.0799686942673</v>
      </c>
      <c r="AS16" s="8">
        <f>(1-(MAX(($AM16-其他调用!AI16),0)/$AM16)^0.5)*$AO16</f>
        <v>12148.967787565703</v>
      </c>
      <c r="AT16" s="8">
        <f>(1-(MAX(($AM16-其他调用!AJ16),0)/$AM16)^0.5)*$AO16</f>
        <v>26856.351156249213</v>
      </c>
      <c r="AU16" s="8">
        <f>(1-(MAX(($AM16-其他调用!AK16),0)/$AM16)^0.5)*$AO16</f>
        <v>26856.351156249213</v>
      </c>
      <c r="AV16" s="8">
        <f>(1-(MAX(($AM16-其他调用!AL16),0)/$AM16)^0.5)*$AO16</f>
        <v>26856.351156249213</v>
      </c>
    </row>
    <row r="17" spans="5:48" ht="11.25" customHeight="1" x14ac:dyDescent="0.15">
      <c r="E17" s="10">
        <v>13</v>
      </c>
      <c r="F17" s="8">
        <f t="shared" si="2"/>
        <v>28353.484951252558</v>
      </c>
      <c r="G17" s="8">
        <f t="shared" si="3"/>
        <v>28774.57039095967</v>
      </c>
      <c r="H17" s="8">
        <f t="shared" si="4"/>
        <v>29252.725753383904</v>
      </c>
      <c r="I17" s="8">
        <f t="shared" si="5"/>
        <v>29422.836447804097</v>
      </c>
      <c r="J17" s="8">
        <f t="shared" si="6"/>
        <v>29973.285227147371</v>
      </c>
      <c r="K17" s="8">
        <f t="shared" si="7"/>
        <v>41011.332345269533</v>
      </c>
      <c r="L17" s="8">
        <f t="shared" si="8"/>
        <v>46441.871278871411</v>
      </c>
      <c r="M17" s="8">
        <f t="shared" si="9"/>
        <v>54327.582504184975</v>
      </c>
      <c r="N17" s="8">
        <f t="shared" si="10"/>
        <v>74322.96418783188</v>
      </c>
      <c r="O17" s="70">
        <f t="shared" si="11"/>
        <v>112382.77641793205</v>
      </c>
      <c r="Q17" s="65">
        <f t="shared" si="12"/>
        <v>0.53845071702077851</v>
      </c>
      <c r="U17" s="10">
        <v>13</v>
      </c>
      <c r="V17" s="10">
        <f>攻城调用!$R$12*攻城调用!W17</f>
        <v>28353.484951252558</v>
      </c>
      <c r="W17" s="10">
        <f>攻城调用!$R$12*攻城调用!X17</f>
        <v>28774.57039095967</v>
      </c>
      <c r="X17" s="10">
        <f>攻城调用!$R$12*攻城调用!Y17</f>
        <v>29252.725753383904</v>
      </c>
      <c r="Y17" s="10">
        <f>攻城调用!$R$12*攻城调用!Z17</f>
        <v>29422.836447804097</v>
      </c>
      <c r="Z17" s="10">
        <f>攻城调用!$R$12*攻城调用!AA17</f>
        <v>29973.285227147371</v>
      </c>
      <c r="AD17" s="10">
        <v>13</v>
      </c>
      <c r="AE17" s="8">
        <f>求节点(攻城效率!$AQ$5:$AQ$122,攻城效率!AR$5:AR$122,节奏总纲!P16)</f>
        <v>2050.5666172634765</v>
      </c>
      <c r="AF17" s="8">
        <f>求节点(攻城效率!$AQ$5:$AQ$122,攻城效率!AS$5:AS$122,节奏总纲!Q16)</f>
        <v>2322.0935639435706</v>
      </c>
      <c r="AG17" s="8">
        <f>求节点(攻城效率!$AQ$5:$AQ$122,攻城效率!AT$5:AT$122,节奏总纲!R16)</f>
        <v>2716.3791252092487</v>
      </c>
      <c r="AH17" s="8">
        <f>求节点(攻城效率!$AQ$5:$AQ$122,攻城效率!AU$5:AU$122,节奏总纲!S16)</f>
        <v>3716.1482093915938</v>
      </c>
      <c r="AI17" s="8">
        <f>求节点(攻城效率!$AQ$5:$AQ$122,攻城效率!AV$5:AV$122,节奏总纲!T16)</f>
        <v>5619.1388208966027</v>
      </c>
      <c r="AK17" s="13">
        <v>13</v>
      </c>
      <c r="AL17" s="8">
        <f>求节点(攻城调用!$D$9:$D$15,攻城调用!$G$9:$G$15,AK17)</f>
        <v>235.26315789473685</v>
      </c>
      <c r="AM17" s="8">
        <f>其他调用!AM17/攻城效率!AL17</f>
        <v>1.9139439768229565</v>
      </c>
      <c r="AN17" s="8">
        <f>求节点(攻城调用!$D$21:$D$27,攻城调用!$G$21:$G$27,AK17)</f>
        <v>42.262744791262818</v>
      </c>
      <c r="AO17" s="62">
        <f>INDEX([4]中r将兵属性验证!$AM$7:$AM$106,INT(AN17))*6</f>
        <v>27260.036155478989</v>
      </c>
      <c r="AQ17" s="13">
        <v>13</v>
      </c>
      <c r="AR17" s="8">
        <f>(1-(MAX(($AM17-其他调用!AH17),0)/$AM17)^0.5)*$AO17</f>
        <v>8422.6081997033652</v>
      </c>
      <c r="AS17" s="8">
        <f>(1-(MAX(($AM17-其他调用!AI17),0)/$AM17)^0.5)*$AO17</f>
        <v>12287.114497894487</v>
      </c>
      <c r="AT17" s="8">
        <f>(1-(MAX(($AM17-其他调用!AJ17),0)/$AM17)^0.5)*$AO17</f>
        <v>23282.617161176466</v>
      </c>
      <c r="AU17" s="8">
        <f>(1-(MAX(($AM17-其他调用!AK17),0)/$AM17)^0.5)*$AO17</f>
        <v>27260.036155478989</v>
      </c>
      <c r="AV17" s="8">
        <f>(1-(MAX(($AM17-其他调用!AL17),0)/$AM17)^0.5)*$AO17</f>
        <v>27260.036155478989</v>
      </c>
    </row>
    <row r="18" spans="5:48" ht="11.25" customHeight="1" x14ac:dyDescent="0.15">
      <c r="E18" s="10">
        <v>14</v>
      </c>
      <c r="F18" s="8">
        <f t="shared" si="2"/>
        <v>29367.549910171299</v>
      </c>
      <c r="G18" s="8">
        <f t="shared" si="3"/>
        <v>29785.564851604431</v>
      </c>
      <c r="H18" s="8">
        <f t="shared" si="4"/>
        <v>30236.498735201872</v>
      </c>
      <c r="I18" s="8">
        <f t="shared" si="5"/>
        <v>30333.4122046792</v>
      </c>
      <c r="J18" s="8">
        <f t="shared" si="6"/>
        <v>30889.943429730931</v>
      </c>
      <c r="K18" s="8">
        <f t="shared" si="7"/>
        <v>46613.227485225827</v>
      </c>
      <c r="L18" s="8">
        <f t="shared" si="8"/>
        <v>52599.929208361944</v>
      </c>
      <c r="M18" s="8">
        <f t="shared" si="9"/>
        <v>62329.492694784865</v>
      </c>
      <c r="N18" s="8">
        <f t="shared" si="10"/>
        <v>83224.758777245617</v>
      </c>
      <c r="O18" s="70">
        <f t="shared" si="11"/>
        <v>125656.97383984429</v>
      </c>
      <c r="Q18" s="65">
        <f t="shared" si="12"/>
        <v>0.4851074094773079</v>
      </c>
      <c r="U18" s="10">
        <v>14</v>
      </c>
      <c r="V18" s="10">
        <f>攻城调用!$R$12*攻城调用!W18</f>
        <v>29367.549910171299</v>
      </c>
      <c r="W18" s="10">
        <f>攻城调用!$R$12*攻城调用!X18</f>
        <v>29785.564851604431</v>
      </c>
      <c r="X18" s="10">
        <f>攻城调用!$R$12*攻城调用!Y18</f>
        <v>30236.498735201872</v>
      </c>
      <c r="Y18" s="10">
        <f>攻城调用!$R$12*攻城调用!Z18</f>
        <v>30333.4122046792</v>
      </c>
      <c r="Z18" s="10">
        <f>攻城调用!$R$12*攻城调用!AA18</f>
        <v>30889.943429730931</v>
      </c>
      <c r="AD18" s="10">
        <v>14</v>
      </c>
      <c r="AE18" s="8">
        <f>求节点(攻城效率!$AQ$5:$AQ$122,攻城效率!AR$5:AR$122,节奏总纲!P17)</f>
        <v>2330.6613742612913</v>
      </c>
      <c r="AF18" s="8">
        <f>求节点(攻城效率!$AQ$5:$AQ$122,攻城效率!AS$5:AS$122,节奏总纲!Q17)</f>
        <v>2629.9964604180973</v>
      </c>
      <c r="AG18" s="8">
        <f>求节点(攻城效率!$AQ$5:$AQ$122,攻城效率!AT$5:AT$122,节奏总纲!R17)</f>
        <v>3116.4746347392434</v>
      </c>
      <c r="AH18" s="8">
        <f>求节点(攻城效率!$AQ$5:$AQ$122,攻城效率!AU$5:AU$122,节奏总纲!S17)</f>
        <v>4161.2379388622812</v>
      </c>
      <c r="AI18" s="8">
        <f>求节点(攻城效率!$AQ$5:$AQ$122,攻城效率!AV$5:AV$122,节奏总纲!T17)</f>
        <v>6282.8486919922143</v>
      </c>
      <c r="AK18" s="13">
        <v>14</v>
      </c>
      <c r="AL18" s="8">
        <f>求节点(攻城调用!$D$9:$D$15,攻城调用!$G$9:$G$15,AK18)</f>
        <v>240.5263157894737</v>
      </c>
      <c r="AM18" s="8">
        <f>其他调用!AM18/攻城效率!AL18</f>
        <v>1.865580644855138</v>
      </c>
      <c r="AN18" s="8">
        <f>求节点(攻城调用!$D$21:$D$27,攻城调用!$G$21:$G$27,AK18)</f>
        <v>43.117168819984883</v>
      </c>
      <c r="AO18" s="62">
        <f>INDEX([4]中r将兵属性验证!$AM$7:$AM$106,INT(AN18))*6</f>
        <v>27643.646079543898</v>
      </c>
      <c r="AQ18" s="13">
        <v>14</v>
      </c>
      <c r="AR18" s="8">
        <f>(1-(MAX(($AM18-其他调用!AH18),0)/$AM18)^0.5)*$AO18</f>
        <v>8814.0033991022683</v>
      </c>
      <c r="AS18" s="8">
        <f>(1-(MAX(($AM18-其他调用!AI18),0)/$AM18)^0.5)*$AO18</f>
        <v>12167.579041845111</v>
      </c>
      <c r="AT18" s="8">
        <f>(1-(MAX(($AM18-其他调用!AJ18),0)/$AM18)^0.5)*$AO18</f>
        <v>22302.347497762945</v>
      </c>
      <c r="AU18" s="8">
        <f>(1-(MAX(($AM18-其他调用!AK18),0)/$AM18)^0.5)*$AO18</f>
        <v>27643.646079543898</v>
      </c>
      <c r="AV18" s="8">
        <f>(1-(MAX(($AM18-其他调用!AL18),0)/$AM18)^0.5)*$AO18</f>
        <v>27643.646079543898</v>
      </c>
    </row>
    <row r="19" spans="5:48" ht="11.25" customHeight="1" x14ac:dyDescent="0.15">
      <c r="E19" s="10">
        <v>15</v>
      </c>
      <c r="F19" s="8">
        <f t="shared" si="2"/>
        <v>30411.173495094048</v>
      </c>
      <c r="G19" s="8">
        <f t="shared" si="3"/>
        <v>30829.093629597737</v>
      </c>
      <c r="H19" s="8">
        <f t="shared" si="4"/>
        <v>31247.607616889374</v>
      </c>
      <c r="I19" s="8">
        <f t="shared" si="5"/>
        <v>31257.841496572299</v>
      </c>
      <c r="J19" s="8">
        <f t="shared" si="6"/>
        <v>31820.318899432423</v>
      </c>
      <c r="K19" s="8">
        <f t="shared" si="7"/>
        <v>52617.190036142019</v>
      </c>
      <c r="L19" s="8">
        <f t="shared" si="8"/>
        <v>59367.416668322898</v>
      </c>
      <c r="M19" s="8">
        <f t="shared" si="9"/>
        <v>71181.466824795003</v>
      </c>
      <c r="N19" s="8">
        <f t="shared" si="10"/>
        <v>93346.150383824424</v>
      </c>
      <c r="O19" s="70">
        <f t="shared" si="11"/>
        <v>141503.61839503841</v>
      </c>
      <c r="Q19" s="65">
        <f t="shared" si="12"/>
        <v>0.438985160193478</v>
      </c>
      <c r="U19" s="10">
        <v>15</v>
      </c>
      <c r="V19" s="10">
        <f>攻城调用!$R$12*攻城调用!W19</f>
        <v>30411.173495094048</v>
      </c>
      <c r="W19" s="10">
        <f>攻城调用!$R$12*攻城调用!X19</f>
        <v>30829.093629597737</v>
      </c>
      <c r="X19" s="10">
        <f>攻城调用!$R$12*攻城调用!Y19</f>
        <v>31247.607616889374</v>
      </c>
      <c r="Y19" s="10">
        <f>攻城调用!$R$12*攻城调用!Z19</f>
        <v>31257.841496572299</v>
      </c>
      <c r="Z19" s="10">
        <f>攻城调用!$R$12*攻城调用!AA19</f>
        <v>31820.318899432423</v>
      </c>
      <c r="AD19" s="10">
        <v>15</v>
      </c>
      <c r="AE19" s="8">
        <f>求节点(攻城效率!$AQ$5:$AQ$122,攻城效率!AR$5:AR$122,节奏总纲!P18)</f>
        <v>2630.859501807101</v>
      </c>
      <c r="AF19" s="8">
        <f>求节点(攻城效率!$AQ$5:$AQ$122,攻城效率!AS$5:AS$122,节奏总纲!Q18)</f>
        <v>2968.3708334161447</v>
      </c>
      <c r="AG19" s="8">
        <f>求节点(攻城效率!$AQ$5:$AQ$122,攻城效率!AT$5:AT$122,节奏总纲!R18)</f>
        <v>3559.0733412397503</v>
      </c>
      <c r="AH19" s="8">
        <f>求节点(攻城效率!$AQ$5:$AQ$122,攻城效率!AU$5:AU$122,节奏总纲!S18)</f>
        <v>4667.3075191912212</v>
      </c>
      <c r="AI19" s="8">
        <f>求节点(攻城效率!$AQ$5:$AQ$122,攻城效率!AV$5:AV$122,节奏总纲!T18)</f>
        <v>7075.1809197519206</v>
      </c>
      <c r="AK19" s="13">
        <v>15</v>
      </c>
      <c r="AL19" s="8">
        <f>求节点(攻城调用!$D$9:$D$15,攻城调用!$G$9:$G$15,AK19)</f>
        <v>245.78947368421052</v>
      </c>
      <c r="AM19" s="8">
        <f>其他调用!AM19/攻城效率!AL19</f>
        <v>1.796215219570376</v>
      </c>
      <c r="AN19" s="8">
        <f>求节点(攻城调用!$D$21:$D$27,攻城调用!$G$21:$G$27,AK19)</f>
        <v>43.971592848706955</v>
      </c>
      <c r="AO19" s="62">
        <f>INDEX([4]中r将兵属性验证!$AM$7:$AM$106,INT(AN19))*6</f>
        <v>27643.646079543898</v>
      </c>
      <c r="AQ19" s="13">
        <v>15</v>
      </c>
      <c r="AR19" s="8">
        <f>(1-(MAX(($AM19-其他调用!AH19),0)/$AM19)^0.5)*$AO19</f>
        <v>9238.8345063803972</v>
      </c>
      <c r="AS19" s="8">
        <f>(1-(MAX(($AM19-其他调用!AI19),0)/$AM19)^0.5)*$AO19</f>
        <v>12089.497678935319</v>
      </c>
      <c r="AT19" s="8">
        <f>(1-(MAX(($AM19-其他调用!AJ19),0)/$AM19)^0.5)*$AO19</f>
        <v>22503.458119422598</v>
      </c>
      <c r="AU19" s="8">
        <f>(1-(MAX(($AM19-其他调用!AK19),0)/$AM19)^0.5)*$AO19</f>
        <v>27643.646079543898</v>
      </c>
      <c r="AV19" s="8">
        <f>(1-(MAX(($AM19-其他调用!AL19),0)/$AM19)^0.5)*$AO19</f>
        <v>27643.646079543898</v>
      </c>
    </row>
    <row r="20" spans="5:48" ht="11.25" customHeight="1" x14ac:dyDescent="0.15">
      <c r="E20" s="10">
        <v>16</v>
      </c>
      <c r="F20" s="8">
        <f t="shared" si="2"/>
        <v>31485.916387947927</v>
      </c>
      <c r="G20" s="8">
        <f t="shared" si="3"/>
        <v>31900.56847473712</v>
      </c>
      <c r="H20" s="8">
        <f t="shared" si="4"/>
        <v>32285.050033274958</v>
      </c>
      <c r="I20" s="8">
        <f t="shared" si="5"/>
        <v>33006.284581110085</v>
      </c>
      <c r="J20" s="8">
        <f t="shared" si="6"/>
        <v>32764.411636251865</v>
      </c>
      <c r="K20" s="8">
        <f t="shared" si="7"/>
        <v>58777.640082470687</v>
      </c>
      <c r="L20" s="8">
        <f t="shared" si="8"/>
        <v>66684.982645950469</v>
      </c>
      <c r="M20" s="8">
        <f t="shared" si="9"/>
        <v>80586.275386916459</v>
      </c>
      <c r="N20" s="8">
        <f t="shared" si="10"/>
        <v>108417.91188223686</v>
      </c>
      <c r="O20" s="70">
        <f t="shared" si="11"/>
        <v>159613.82366882553</v>
      </c>
      <c r="Q20" s="65">
        <f t="shared" si="12"/>
        <v>0.40062715243092845</v>
      </c>
      <c r="U20" s="10">
        <v>16</v>
      </c>
      <c r="V20" s="10">
        <f>攻城调用!$R$12*攻城调用!W20</f>
        <v>31485.916387947927</v>
      </c>
      <c r="W20" s="10">
        <f>攻城调用!$R$12*攻城调用!X20</f>
        <v>31900.56847473712</v>
      </c>
      <c r="X20" s="10">
        <f>攻城调用!$R$12*攻城调用!Y20</f>
        <v>32285.050033274958</v>
      </c>
      <c r="Y20" s="10">
        <f>攻城调用!$R$12*攻城调用!Z20</f>
        <v>33006.284581110085</v>
      </c>
      <c r="Z20" s="10">
        <f>攻城调用!$R$12*攻城调用!AA20</f>
        <v>32764.411636251865</v>
      </c>
      <c r="AD20" s="10">
        <v>16</v>
      </c>
      <c r="AE20" s="8">
        <f>求节点(攻城效率!$AQ$5:$AQ$122,攻城效率!AR$5:AR$122,节奏总纲!P19)</f>
        <v>2938.8820041235344</v>
      </c>
      <c r="AF20" s="8">
        <f>求节点(攻城效率!$AQ$5:$AQ$122,攻城效率!AS$5:AS$122,节奏总纲!Q19)</f>
        <v>3334.2491322975234</v>
      </c>
      <c r="AG20" s="8">
        <f>求节点(攻城效率!$AQ$5:$AQ$122,攻城效率!AT$5:AT$122,节奏总纲!R19)</f>
        <v>4029.3137693458229</v>
      </c>
      <c r="AH20" s="8">
        <f>求节点(攻城效率!$AQ$5:$AQ$122,攻城效率!AU$5:AU$122,节奏总纲!S19)</f>
        <v>5420.8955941118429</v>
      </c>
      <c r="AI20" s="8">
        <f>求节点(攻城效率!$AQ$5:$AQ$122,攻城效率!AV$5:AV$122,节奏总纲!T19)</f>
        <v>7980.6911834412758</v>
      </c>
      <c r="AK20" s="13">
        <v>16</v>
      </c>
      <c r="AL20" s="8">
        <f>求节点(攻城调用!$D$9:$D$15,攻城调用!$G$9:$G$15,AK20)</f>
        <v>251.05263157894737</v>
      </c>
      <c r="AM20" s="8">
        <f>其他调用!AM20/攻城效率!AL20</f>
        <v>1.7793624740444636</v>
      </c>
      <c r="AN20" s="8">
        <f>求节点(攻城调用!$D$21:$D$27,攻城调用!$G$21:$G$27,AK20)</f>
        <v>44.826016877429019</v>
      </c>
      <c r="AO20" s="62">
        <f>INDEX([4]中r将兵属性验证!$AM$7:$AM$106,INT(AN20))*6</f>
        <v>28037.807671175789</v>
      </c>
      <c r="AQ20" s="13">
        <v>16</v>
      </c>
      <c r="AR20" s="8">
        <f>(1-(MAX(($AM20-其他调用!AH20),0)/$AM20)^0.5)*$AO20</f>
        <v>9481.9264390305852</v>
      </c>
      <c r="AS20" s="8">
        <f>(1-(MAX(($AM20-其他调用!AI20),0)/$AM20)^0.5)*$AO20</f>
        <v>12397.90923488187</v>
      </c>
      <c r="AT20" s="8">
        <f>(1-(MAX(($AM20-其他调用!AJ20),0)/$AM20)^0.5)*$AO20</f>
        <v>23989.76152695742</v>
      </c>
      <c r="AU20" s="8">
        <f>(1-(MAX(($AM20-其他调用!AK20),0)/$AM20)^0.5)*$AO20</f>
        <v>28037.807671175789</v>
      </c>
      <c r="AV20" s="8">
        <f>(1-(MAX(($AM20-其他调用!AL20),0)/$AM20)^0.5)*$AO20</f>
        <v>28037.807671175789</v>
      </c>
    </row>
    <row r="21" spans="5:48" ht="11.25" customHeight="1" x14ac:dyDescent="0.15">
      <c r="E21" s="10">
        <v>17</v>
      </c>
      <c r="F21" s="8">
        <f t="shared" si="2"/>
        <v>32584.751873520814</v>
      </c>
      <c r="G21" s="8">
        <f t="shared" si="3"/>
        <v>32998.995064386232</v>
      </c>
      <c r="H21" s="8">
        <f t="shared" si="4"/>
        <v>33342.395154366692</v>
      </c>
      <c r="I21" s="8">
        <f t="shared" si="5"/>
        <v>34062.632513832119</v>
      </c>
      <c r="J21" s="8">
        <f t="shared" si="6"/>
        <v>33722.221640189244</v>
      </c>
      <c r="K21" s="8">
        <f t="shared" si="7"/>
        <v>63774.756581949929</v>
      </c>
      <c r="L21" s="8">
        <f t="shared" si="8"/>
        <v>74228.801157750873</v>
      </c>
      <c r="M21" s="8">
        <f t="shared" si="9"/>
        <v>90222.737458310003</v>
      </c>
      <c r="N21" s="8">
        <f t="shared" si="10"/>
        <v>126684.892570846</v>
      </c>
      <c r="O21" s="70">
        <f t="shared" si="11"/>
        <v>175320.68789704092</v>
      </c>
      <c r="Q21" s="65">
        <f t="shared" si="12"/>
        <v>0.36955645653927871</v>
      </c>
      <c r="U21" s="10">
        <v>17</v>
      </c>
      <c r="V21" s="10">
        <f>攻城调用!$R$12*攻城调用!W21</f>
        <v>32584.751873520814</v>
      </c>
      <c r="W21" s="10">
        <f>攻城调用!$R$12*攻城调用!X21</f>
        <v>32998.995064386232</v>
      </c>
      <c r="X21" s="10">
        <f>攻城调用!$R$12*攻城调用!Y21</f>
        <v>33342.395154366692</v>
      </c>
      <c r="Y21" s="10">
        <f>攻城调用!$R$12*攻城调用!Z21</f>
        <v>34062.632513832119</v>
      </c>
      <c r="Z21" s="10">
        <f>攻城调用!$R$12*攻城调用!AA21</f>
        <v>33722.221640189244</v>
      </c>
      <c r="AD21" s="10">
        <v>17</v>
      </c>
      <c r="AE21" s="8">
        <f>求节点(攻城效率!$AQ$5:$AQ$122,攻城效率!AR$5:AR$122,节奏总纲!P20)</f>
        <v>3188.7378290974966</v>
      </c>
      <c r="AF21" s="8">
        <f>求节点(攻城效率!$AQ$5:$AQ$122,攻城效率!AS$5:AS$122,节奏总纲!Q20)</f>
        <v>3711.4400578875438</v>
      </c>
      <c r="AG21" s="8">
        <f>求节点(攻城效率!$AQ$5:$AQ$122,攻城效率!AT$5:AT$122,节奏总纲!R20)</f>
        <v>4511.1368729155001</v>
      </c>
      <c r="AH21" s="8">
        <f>求节点(攻城效率!$AQ$5:$AQ$122,攻城效率!AU$5:AU$122,节奏总纲!S20)</f>
        <v>6334.2446285423002</v>
      </c>
      <c r="AI21" s="8">
        <f>求节点(攻城效率!$AQ$5:$AQ$122,攻城效率!AV$5:AV$122,节奏总纲!T20)</f>
        <v>8766.0343948520458</v>
      </c>
      <c r="AK21" s="13">
        <v>17</v>
      </c>
      <c r="AL21" s="8">
        <f>求节点(攻城调用!$D$9:$D$15,攻城调用!$G$9:$G$15,AK21)</f>
        <v>256.31578947368422</v>
      </c>
      <c r="AM21" s="8">
        <f>其他调用!AM21/攻城效率!AL21</f>
        <v>1.7640540485420571</v>
      </c>
      <c r="AN21" s="8">
        <f>求节点(攻城调用!$D$21:$D$27,攻城调用!$G$21:$G$27,AK21)</f>
        <v>45.680440906151084</v>
      </c>
      <c r="AO21" s="62">
        <f>INDEX([4]中r将兵属性验证!$AM$7:$AM$106,INT(AN21))*6</f>
        <v>28411.176313704349</v>
      </c>
      <c r="AQ21" s="13">
        <v>17</v>
      </c>
      <c r="AR21" s="8">
        <f>(1-(MAX(($AM21-其他调用!AH21),0)/$AM21)^0.5)*$AO21</f>
        <v>9713.1695610761508</v>
      </c>
      <c r="AS21" s="8">
        <f>(1-(MAX(($AM21-其他调用!AI21),0)/$AM21)^0.5)*$AO21</f>
        <v>12710.439699156928</v>
      </c>
      <c r="AT21" s="8">
        <f>(1-(MAX(($AM21-其他调用!AJ21),0)/$AM21)^0.5)*$AO21</f>
        <v>25798.849505374787</v>
      </c>
      <c r="AU21" s="8">
        <f>(1-(MAX(($AM21-其他调用!AK21),0)/$AM21)^0.5)*$AO21</f>
        <v>28411.176313704349</v>
      </c>
      <c r="AV21" s="8">
        <f>(1-(MAX(($AM21-其他调用!AL21),0)/$AM21)^0.5)*$AO21</f>
        <v>28411.176313704349</v>
      </c>
    </row>
    <row r="22" spans="5:48" ht="11.25" customHeight="1" x14ac:dyDescent="0.15">
      <c r="E22" s="10">
        <v>18</v>
      </c>
      <c r="F22" s="8">
        <f t="shared" si="2"/>
        <v>33712.673341178321</v>
      </c>
      <c r="G22" s="8">
        <f t="shared" si="3"/>
        <v>34134.180331239135</v>
      </c>
      <c r="H22" s="8">
        <f t="shared" si="4"/>
        <v>34442.544015761596</v>
      </c>
      <c r="I22" s="8">
        <f t="shared" si="5"/>
        <v>35153.076051769072</v>
      </c>
      <c r="J22" s="8">
        <f t="shared" si="6"/>
        <v>34684.162010963417</v>
      </c>
      <c r="K22" s="8">
        <f t="shared" si="7"/>
        <v>69130.533435294055</v>
      </c>
      <c r="L22" s="8">
        <f t="shared" si="8"/>
        <v>81034.360805186399</v>
      </c>
      <c r="M22" s="8">
        <f t="shared" si="9"/>
        <v>101647.16149901426</v>
      </c>
      <c r="N22" s="8">
        <f t="shared" si="10"/>
        <v>148210.27267507184</v>
      </c>
      <c r="O22" s="70">
        <f t="shared" si="11"/>
        <v>194765.14045791957</v>
      </c>
      <c r="Q22" s="65">
        <f t="shared" si="12"/>
        <v>0.33884413010485898</v>
      </c>
      <c r="U22" s="10">
        <v>18</v>
      </c>
      <c r="V22" s="10">
        <f>攻城调用!$R$12*攻城调用!W22</f>
        <v>33712.673341178321</v>
      </c>
      <c r="W22" s="10">
        <f>攻城调用!$R$12*攻城调用!X22</f>
        <v>34134.180331239135</v>
      </c>
      <c r="X22" s="10">
        <f>攻城调用!$R$12*攻城调用!Y22</f>
        <v>34442.544015761596</v>
      </c>
      <c r="Y22" s="10">
        <f>攻城调用!$R$12*攻城调用!Z22</f>
        <v>35153.076051769072</v>
      </c>
      <c r="Z22" s="10">
        <f>攻城调用!$R$12*攻城调用!AA22</f>
        <v>34684.162010963417</v>
      </c>
      <c r="AD22" s="10">
        <v>18</v>
      </c>
      <c r="AE22" s="8">
        <f>求节点(攻城效率!$AQ$5:$AQ$122,攻城效率!AR$5:AR$122,节奏总纲!P21)</f>
        <v>3456.5266717647028</v>
      </c>
      <c r="AF22" s="8">
        <f>求节点(攻城效率!$AQ$5:$AQ$122,攻城效率!AS$5:AS$122,节奏总纲!Q21)</f>
        <v>4051.7180402593199</v>
      </c>
      <c r="AG22" s="8">
        <f>求节点(攻城效率!$AQ$5:$AQ$122,攻城效率!AT$5:AT$122,节奏总纲!R21)</f>
        <v>5082.3580749507128</v>
      </c>
      <c r="AH22" s="8">
        <f>求节点(攻城效率!$AQ$5:$AQ$122,攻城效率!AU$5:AU$122,节奏总纲!S21)</f>
        <v>7410.5136337535923</v>
      </c>
      <c r="AI22" s="8">
        <f>求节点(攻城效率!$AQ$5:$AQ$122,攻城效率!AV$5:AV$122,节奏总纲!T21)</f>
        <v>9738.2570228959776</v>
      </c>
      <c r="AK22" s="13">
        <v>18</v>
      </c>
      <c r="AL22" s="8">
        <f>求节点(攻城调用!$D$9:$D$15,攻城调用!$G$9:$G$15,AK22)</f>
        <v>261.57894736842104</v>
      </c>
      <c r="AM22" s="8">
        <f>其他调用!AM22/攻城效率!AL22</f>
        <v>1.7503523465719852</v>
      </c>
      <c r="AN22" s="8">
        <f>求节点(攻城调用!$D$21:$D$27,攻城调用!$G$21:$G$27,AK22)</f>
        <v>46.534864934873148</v>
      </c>
      <c r="AO22" s="62">
        <f>INDEX([4]中r将兵属性验证!$AM$7:$AM$106,INT(AN22))*6</f>
        <v>28800.900204307654</v>
      </c>
      <c r="AQ22" s="13">
        <v>18</v>
      </c>
      <c r="AR22" s="8">
        <f>(1-(MAX(($AM22-其他调用!AH22),0)/$AM22)^0.5)*$AO22</f>
        <v>9943.7550416564245</v>
      </c>
      <c r="AS22" s="8">
        <f>(1-(MAX(($AM22-其他调用!AI22),0)/$AM22)^0.5)*$AO22</f>
        <v>13057.413016331036</v>
      </c>
      <c r="AT22" s="8">
        <f>(1-(MAX(($AM22-其他调用!AJ22),0)/$AM22)^0.5)*$AO22</f>
        <v>28800.900204307654</v>
      </c>
      <c r="AU22" s="8">
        <f>(1-(MAX(($AM22-其他调用!AK22),0)/$AM22)^0.5)*$AO22</f>
        <v>28800.900204307654</v>
      </c>
      <c r="AV22" s="8">
        <f>(1-(MAX(($AM22-其他调用!AL22),0)/$AM22)^0.5)*$AO22</f>
        <v>28800.900204307654</v>
      </c>
    </row>
    <row r="23" spans="5:48" ht="11.25" customHeight="1" x14ac:dyDescent="0.15">
      <c r="E23" s="10">
        <v>19</v>
      </c>
      <c r="F23" s="8">
        <f t="shared" si="2"/>
        <v>34875.446487343812</v>
      </c>
      <c r="G23" s="8">
        <f t="shared" si="3"/>
        <v>35293.148601509754</v>
      </c>
      <c r="H23" s="8">
        <f t="shared" si="4"/>
        <v>35568.212987728162</v>
      </c>
      <c r="I23" s="8">
        <f t="shared" si="5"/>
        <v>36261.876489343456</v>
      </c>
      <c r="J23" s="8">
        <f t="shared" si="6"/>
        <v>35655.188647883449</v>
      </c>
      <c r="K23" s="8">
        <f t="shared" si="7"/>
        <v>74870.7129379744</v>
      </c>
      <c r="L23" s="8">
        <f t="shared" si="8"/>
        <v>87610.3576684859</v>
      </c>
      <c r="M23" s="8">
        <f t="shared" si="9"/>
        <v>113288.08471390694</v>
      </c>
      <c r="N23" s="8">
        <f t="shared" si="10"/>
        <v>169817.85504319108</v>
      </c>
      <c r="O23" s="70">
        <f t="shared" si="11"/>
        <v>215475.9040952356</v>
      </c>
      <c r="Q23" s="65">
        <f t="shared" si="12"/>
        <v>0.31396252375129002</v>
      </c>
      <c r="U23" s="10">
        <v>19</v>
      </c>
      <c r="V23" s="10">
        <f>攻城调用!$R$12*攻城调用!W23</f>
        <v>34875.446487343812</v>
      </c>
      <c r="W23" s="10">
        <f>攻城调用!$R$12*攻城调用!X23</f>
        <v>35293.148601509754</v>
      </c>
      <c r="X23" s="10">
        <f>攻城调用!$R$12*攻城调用!Y23</f>
        <v>35568.212987728162</v>
      </c>
      <c r="Y23" s="10">
        <f>攻城调用!$R$12*攻城调用!Z23</f>
        <v>36261.876489343456</v>
      </c>
      <c r="Z23" s="10">
        <f>攻城调用!$R$12*攻城调用!AA23</f>
        <v>35655.188647883449</v>
      </c>
      <c r="AD23" s="10">
        <v>19</v>
      </c>
      <c r="AE23" s="8">
        <f>求节点(攻城效率!$AQ$5:$AQ$122,攻城效率!AR$5:AR$122,节奏总纲!P22)</f>
        <v>3743.5356468987202</v>
      </c>
      <c r="AF23" s="8">
        <f>求节点(攻城效率!$AQ$5:$AQ$122,攻城效率!AS$5:AS$122,节奏总纲!Q22)</f>
        <v>4380.5178834242952</v>
      </c>
      <c r="AG23" s="8">
        <f>求节点(攻城效率!$AQ$5:$AQ$122,攻城效率!AT$5:AT$122,节奏总纲!R22)</f>
        <v>5664.4042356953469</v>
      </c>
      <c r="AH23" s="8">
        <f>求节点(攻城效率!$AQ$5:$AQ$122,攻城效率!AU$5:AU$122,节奏总纲!S22)</f>
        <v>8490.8927521595542</v>
      </c>
      <c r="AI23" s="8">
        <f>求节点(攻城效率!$AQ$5:$AQ$122,攻城效率!AV$5:AV$122,节奏总纲!T22)</f>
        <v>10773.79520476178</v>
      </c>
      <c r="AK23" s="13">
        <v>19</v>
      </c>
      <c r="AL23" s="8">
        <f>求节点(攻城调用!$D$9:$D$15,攻城调用!$G$9:$G$15,AK23)</f>
        <v>266.84210526315792</v>
      </c>
      <c r="AM23" s="8">
        <f>其他调用!AM23/攻城效率!AL23</f>
        <v>1.7367292098470815</v>
      </c>
      <c r="AN23" s="8">
        <f>求节点(攻城调用!$D$21:$D$27,攻城调用!$G$21:$G$27,AK23)</f>
        <v>47.389288963595213</v>
      </c>
      <c r="AO23" s="62">
        <f>INDEX([4]中r将兵属性验证!$AM$7:$AM$106,INT(AN23))*6</f>
        <v>29177.056222488442</v>
      </c>
      <c r="AQ23" s="13">
        <v>19</v>
      </c>
      <c r="AR23" s="8">
        <f>(1-(MAX(($AM23-其他调用!AH23),0)/$AM23)^0.5)*$AO23</f>
        <v>10173.741434750415</v>
      </c>
      <c r="AS23" s="8">
        <f>(1-(MAX(($AM23-其他调用!AI23),0)/$AM23)^0.5)*$AO23</f>
        <v>13432.07265934928</v>
      </c>
      <c r="AT23" s="8">
        <f>(1-(MAX(($AM23-其他调用!AJ23),0)/$AM23)^0.5)*$AO23</f>
        <v>29177.056222488442</v>
      </c>
      <c r="AU23" s="8">
        <f>(1-(MAX(($AM23-其他调用!AK23),0)/$AM23)^0.5)*$AO23</f>
        <v>29177.056222488442</v>
      </c>
      <c r="AV23" s="8">
        <f>(1-(MAX(($AM23-其他调用!AL23),0)/$AM23)^0.5)*$AO23</f>
        <v>29177.056222488442</v>
      </c>
    </row>
    <row r="24" spans="5:48" ht="11.25" customHeight="1" x14ac:dyDescent="0.15">
      <c r="E24" s="10">
        <v>20</v>
      </c>
      <c r="F24" s="8">
        <f t="shared" si="2"/>
        <v>36075.109046011348</v>
      </c>
      <c r="G24" s="8">
        <f t="shared" si="3"/>
        <v>36409.775557640918</v>
      </c>
      <c r="H24" s="8">
        <f t="shared" si="4"/>
        <v>36670.689497442996</v>
      </c>
      <c r="I24" s="8">
        <f t="shared" si="5"/>
        <v>37212.381891594669</v>
      </c>
      <c r="J24" s="8">
        <f t="shared" si="6"/>
        <v>36466.409077291355</v>
      </c>
      <c r="K24" s="8">
        <f t="shared" si="7"/>
        <v>81022.884999141985</v>
      </c>
      <c r="L24" s="8">
        <f t="shared" si="8"/>
        <v>94437.347856829947</v>
      </c>
      <c r="M24" s="8">
        <f t="shared" si="9"/>
        <v>122679.98111632295</v>
      </c>
      <c r="N24" s="8">
        <f t="shared" si="10"/>
        <v>192662.5383213778</v>
      </c>
      <c r="O24" s="70">
        <f t="shared" si="11"/>
        <v>236199.27772390458</v>
      </c>
      <c r="Q24" s="65">
        <f t="shared" si="12"/>
        <v>0.29891339372372833</v>
      </c>
      <c r="U24" s="10">
        <v>20</v>
      </c>
      <c r="V24" s="10">
        <f>攻城调用!$R$12*攻城调用!W24</f>
        <v>36075.109046011348</v>
      </c>
      <c r="W24" s="10">
        <f>攻城调用!$R$12*攻城调用!X24</f>
        <v>36409.775557640918</v>
      </c>
      <c r="X24" s="10">
        <f>攻城调用!$R$12*攻城调用!Y24</f>
        <v>36670.689497442996</v>
      </c>
      <c r="Y24" s="10">
        <f>攻城调用!$R$12*攻城调用!Z24</f>
        <v>37212.381891594669</v>
      </c>
      <c r="Z24" s="10">
        <f>攻城调用!$R$12*攻城调用!AA24</f>
        <v>36466.409077291355</v>
      </c>
      <c r="AD24" s="10">
        <v>20</v>
      </c>
      <c r="AE24" s="8">
        <f>求节点(攻城效率!$AQ$5:$AQ$122,攻城效率!AR$5:AR$122,节奏总纲!P23)</f>
        <v>4051.144249957099</v>
      </c>
      <c r="AF24" s="8">
        <f>求节点(攻城效率!$AQ$5:$AQ$122,攻城效率!AS$5:AS$122,节奏总纲!Q23)</f>
        <v>4721.8673928414973</v>
      </c>
      <c r="AG24" s="8">
        <f>求节点(攻城效率!$AQ$5:$AQ$122,攻城效率!AT$5:AT$122,节奏总纲!R23)</f>
        <v>6133.9990558161471</v>
      </c>
      <c r="AH24" s="8">
        <f>求节点(攻城效率!$AQ$5:$AQ$122,攻城效率!AU$5:AU$122,节奏总纲!S23)</f>
        <v>9633.1269160688898</v>
      </c>
      <c r="AI24" s="8">
        <f>求节点(攻城效率!$AQ$5:$AQ$122,攻城效率!AV$5:AV$122,节奏总纲!T23)</f>
        <v>11809.96388619523</v>
      </c>
      <c r="AK24" s="13">
        <v>20</v>
      </c>
      <c r="AL24" s="8">
        <f>求节点(攻城调用!$D$9:$D$15,攻城调用!$G$9:$G$15,AK24)</f>
        <v>272.10526315789474</v>
      </c>
      <c r="AM24" s="8">
        <f>其他调用!AM24/攻城效率!AL24</f>
        <v>1.7239431590877314</v>
      </c>
      <c r="AN24" s="8">
        <f>求节点(攻城调用!$D$21:$D$27,攻城调用!$G$21:$G$27,AK24)</f>
        <v>48.243712992317285</v>
      </c>
      <c r="AO24" s="62">
        <f>INDEX([4]中r将兵属性验证!$AM$7:$AM$106,INT(AN24))*6</f>
        <v>29563.174142833523</v>
      </c>
      <c r="AQ24" s="13">
        <v>20</v>
      </c>
      <c r="AR24" s="8">
        <f>(1-(MAX(($AM24-其他调用!AH24),0)/$AM24)^0.5)*$AO24</f>
        <v>10405.542226954545</v>
      </c>
      <c r="AS24" s="8">
        <f>(1-(MAX(($AM24-其他调用!AI24),0)/$AM24)^0.5)*$AO24</f>
        <v>13811.646931373447</v>
      </c>
      <c r="AT24" s="8">
        <f>(1-(MAX(($AM24-其他调用!AJ24),0)/$AM24)^0.5)*$AO24</f>
        <v>29563.174142833523</v>
      </c>
      <c r="AU24" s="8">
        <f>(1-(MAX(($AM24-其他调用!AK24),0)/$AM24)^0.5)*$AO24</f>
        <v>29563.174142833523</v>
      </c>
      <c r="AV24" s="8">
        <f>(1-(MAX(($AM24-其他调用!AL24),0)/$AM24)^0.5)*$AO24</f>
        <v>29563.174142833523</v>
      </c>
    </row>
    <row r="25" spans="5:48" ht="11.25" customHeight="1" x14ac:dyDescent="0.15">
      <c r="E25" s="10">
        <v>21</v>
      </c>
      <c r="F25" s="8">
        <f t="shared" si="2"/>
        <v>36987.027829019535</v>
      </c>
      <c r="G25" s="8">
        <f t="shared" si="3"/>
        <v>37272.549825006092</v>
      </c>
      <c r="H25" s="8">
        <f t="shared" si="4"/>
        <v>37504.925827438085</v>
      </c>
      <c r="I25" s="8">
        <f t="shared" si="5"/>
        <v>38013.310041376164</v>
      </c>
      <c r="J25" s="8">
        <f t="shared" si="6"/>
        <v>37178.098105949321</v>
      </c>
      <c r="K25" s="8">
        <f t="shared" si="7"/>
        <v>85769.361143153888</v>
      </c>
      <c r="L25" s="8">
        <f t="shared" si="8"/>
        <v>101794.54585972604</v>
      </c>
      <c r="M25" s="8">
        <f t="shared" si="9"/>
        <v>132233.6404915794</v>
      </c>
      <c r="N25" s="8">
        <f t="shared" si="10"/>
        <v>218096.96598536833</v>
      </c>
      <c r="O25" s="70">
        <f t="shared" si="11"/>
        <v>260832.54632838684</v>
      </c>
      <c r="Q25" s="65">
        <f t="shared" si="12"/>
        <v>0.28362620652364467</v>
      </c>
      <c r="U25" s="10">
        <v>21</v>
      </c>
      <c r="V25" s="10">
        <f>攻城调用!$R$12*攻城调用!W25</f>
        <v>36987.027829019535</v>
      </c>
      <c r="W25" s="10">
        <f>攻城调用!$R$12*攻城调用!X25</f>
        <v>37272.549825006092</v>
      </c>
      <c r="X25" s="10">
        <f>攻城调用!$R$12*攻城调用!Y25</f>
        <v>37504.925827438085</v>
      </c>
      <c r="Y25" s="10">
        <f>攻城调用!$R$12*攻城调用!Z25</f>
        <v>38013.310041376164</v>
      </c>
      <c r="Z25" s="10">
        <f>攻城调用!$R$12*攻城调用!AA25</f>
        <v>37178.098105949321</v>
      </c>
      <c r="AD25" s="10">
        <v>21</v>
      </c>
      <c r="AE25" s="8">
        <f>求节点(攻城效率!$AQ$5:$AQ$122,攻城效率!AR$5:AR$122,节奏总纲!P24)</f>
        <v>4288.4680571576946</v>
      </c>
      <c r="AF25" s="8">
        <f>求节点(攻城效率!$AQ$5:$AQ$122,攻城效率!AS$5:AS$122,节奏总纲!Q24)</f>
        <v>5089.727292986302</v>
      </c>
      <c r="AG25" s="8">
        <f>求节点(攻城效率!$AQ$5:$AQ$122,攻城效率!AT$5:AT$122,节奏总纲!R24)</f>
        <v>6611.6820245789695</v>
      </c>
      <c r="AH25" s="8">
        <f>求节点(攻城效率!$AQ$5:$AQ$122,攻城效率!AU$5:AU$122,节奏总纲!S24)</f>
        <v>10904.848299268417</v>
      </c>
      <c r="AI25" s="8">
        <f>求节点(攻城效率!$AQ$5:$AQ$122,攻城效率!AV$5:AV$122,节奏总纲!T24)</f>
        <v>13041.627316419343</v>
      </c>
      <c r="AK25" s="13">
        <v>21</v>
      </c>
      <c r="AL25" s="8">
        <f>求节点(攻城调用!$D$9:$D$15,攻城调用!$G$9:$G$15,AK25)</f>
        <v>277.36842105263156</v>
      </c>
      <c r="AM25" s="8">
        <f>其他调用!AM25/攻城效率!AL25</f>
        <v>1.709261910517808</v>
      </c>
      <c r="AN25" s="8">
        <f>求节点(攻城调用!$D$21:$D$27,攻城调用!$G$21:$G$27,AK25)</f>
        <v>49.098137021039349</v>
      </c>
      <c r="AO25" s="62">
        <f>INDEX([4]中r将兵属性验证!$AM$7:$AM$106,INT(AN25))*6</f>
        <v>29940.20195135285</v>
      </c>
      <c r="AQ25" s="13">
        <v>21</v>
      </c>
      <c r="AR25" s="8">
        <f>(1-(MAX(($AM25-其他调用!AH25),0)/$AM25)^0.5)*$AO25</f>
        <v>10653.687955354289</v>
      </c>
      <c r="AS25" s="8">
        <f>(1-(MAX(($AM25-其他调用!AI25),0)/$AM25)^0.5)*$AO25</f>
        <v>14172.965553743059</v>
      </c>
      <c r="AT25" s="8">
        <f>(1-(MAX(($AM25-其他调用!AJ25),0)/$AM25)^0.5)*$AO25</f>
        <v>29940.20195135285</v>
      </c>
      <c r="AU25" s="8">
        <f>(1-(MAX(($AM25-其他调用!AK25),0)/$AM25)^0.5)*$AO25</f>
        <v>29940.20195135285</v>
      </c>
      <c r="AV25" s="8">
        <f>(1-(MAX(($AM25-其他调用!AL25),0)/$AM25)^0.5)*$AO25</f>
        <v>29940.20195135285</v>
      </c>
    </row>
    <row r="26" spans="5:48" ht="11.25" customHeight="1" x14ac:dyDescent="0.15">
      <c r="E26" s="10">
        <v>22</v>
      </c>
      <c r="F26" s="8">
        <f t="shared" si="2"/>
        <v>37889.669815066125</v>
      </c>
      <c r="G26" s="8">
        <f t="shared" si="3"/>
        <v>38165.196546936437</v>
      </c>
      <c r="H26" s="8">
        <f t="shared" si="4"/>
        <v>38360.635563830547</v>
      </c>
      <c r="I26" s="8">
        <f t="shared" si="5"/>
        <v>38834.755133630155</v>
      </c>
      <c r="J26" s="8">
        <f t="shared" si="6"/>
        <v>37895.122879578594</v>
      </c>
      <c r="K26" s="8">
        <f t="shared" si="7"/>
        <v>90856.508314867446</v>
      </c>
      <c r="L26" s="8">
        <f t="shared" si="8"/>
        <v>108672.53745693401</v>
      </c>
      <c r="M26" s="8">
        <f t="shared" si="9"/>
        <v>142646.52989716016</v>
      </c>
      <c r="N26" s="8">
        <f t="shared" si="10"/>
        <v>245923.06989165547</v>
      </c>
      <c r="O26" s="70">
        <f t="shared" si="11"/>
        <v>274145.62064298138</v>
      </c>
      <c r="Q26" s="65">
        <f t="shared" si="12"/>
        <v>0.26892091655847733</v>
      </c>
      <c r="U26" s="10">
        <v>22</v>
      </c>
      <c r="V26" s="10">
        <f>攻城调用!$R$12*攻城调用!W26</f>
        <v>37889.669815066125</v>
      </c>
      <c r="W26" s="10">
        <f>攻城调用!$R$12*攻城调用!X26</f>
        <v>38165.196546936437</v>
      </c>
      <c r="X26" s="10">
        <f>攻城调用!$R$12*攻城调用!Y26</f>
        <v>38360.635563830547</v>
      </c>
      <c r="Y26" s="10">
        <f>攻城调用!$R$12*攻城调用!Z26</f>
        <v>38834.755133630155</v>
      </c>
      <c r="Z26" s="10">
        <f>攻城调用!$R$12*攻城调用!AA26</f>
        <v>37895.122879578594</v>
      </c>
      <c r="AD26" s="10">
        <v>22</v>
      </c>
      <c r="AE26" s="8">
        <f>求节点(攻城效率!$AQ$5:$AQ$122,攻城效率!AR$5:AR$122,节奏总纲!P25)</f>
        <v>4542.8254157433721</v>
      </c>
      <c r="AF26" s="8">
        <f>求节点(攻城效率!$AQ$5:$AQ$122,攻城效率!AS$5:AS$122,节奏总纲!Q25)</f>
        <v>5433.6268728467003</v>
      </c>
      <c r="AG26" s="8">
        <f>求节点(攻城效率!$AQ$5:$AQ$122,攻城效率!AT$5:AT$122,节奏总纲!R25)</f>
        <v>7132.3264948580081</v>
      </c>
      <c r="AH26" s="8">
        <f>求节点(攻城效率!$AQ$5:$AQ$122,攻城效率!AU$5:AU$122,节奏总纲!S25)</f>
        <v>12296.153494582773</v>
      </c>
      <c r="AI26" s="8">
        <f>求节点(攻城效率!$AQ$5:$AQ$122,攻城效率!AV$5:AV$122,节奏总纲!T25)</f>
        <v>13707.281032149069</v>
      </c>
      <c r="AK26" s="13">
        <v>22</v>
      </c>
      <c r="AL26" s="8">
        <f>求节点(攻城调用!$D$9:$D$15,攻城调用!$G$9:$G$15,AK26)</f>
        <v>280.5263157894737</v>
      </c>
      <c r="AM26" s="8">
        <f>其他调用!AM26/攻城效率!AL26</f>
        <v>1.7080273588655235</v>
      </c>
      <c r="AN26" s="8">
        <f>求节点(攻城调用!$D$21:$D$27,攻城调用!$G$21:$G$27,AK26)</f>
        <v>49.773176394688441</v>
      </c>
      <c r="AO26" s="62">
        <f>INDEX([4]中r将兵属性验证!$AM$7:$AM$106,INT(AN26))*6</f>
        <v>29940.20195135285</v>
      </c>
      <c r="AQ26" s="13">
        <v>22</v>
      </c>
      <c r="AR26" s="8">
        <f>(1-(MAX(($AM26-其他调用!AH26),0)/$AM26)^0.5)*$AO26</f>
        <v>10663.51769993479</v>
      </c>
      <c r="AS26" s="8">
        <f>(1-(MAX(($AM26-其他调用!AI26),0)/$AM26)^0.5)*$AO26</f>
        <v>14187.829402273148</v>
      </c>
      <c r="AT26" s="8">
        <f>(1-(MAX(($AM26-其他调用!AJ26),0)/$AM26)^0.5)*$AO26</f>
        <v>29940.20195135285</v>
      </c>
      <c r="AU26" s="8">
        <f>(1-(MAX(($AM26-其他调用!AK26),0)/$AM26)^0.5)*$AO26</f>
        <v>29940.20195135285</v>
      </c>
      <c r="AV26" s="8">
        <f>(1-(MAX(($AM26-其他调用!AL26),0)/$AM26)^0.5)*$AO26</f>
        <v>29940.20195135285</v>
      </c>
    </row>
    <row r="27" spans="5:48" ht="11.25" customHeight="1" x14ac:dyDescent="0.15">
      <c r="E27" s="10">
        <v>23</v>
      </c>
      <c r="F27" s="8">
        <f t="shared" si="2"/>
        <v>38816.180019128646</v>
      </c>
      <c r="G27" s="8">
        <f t="shared" si="3"/>
        <v>39072.042107702175</v>
      </c>
      <c r="H27" s="8">
        <f t="shared" si="4"/>
        <v>39227.167284505827</v>
      </c>
      <c r="I27" s="8">
        <f t="shared" si="5"/>
        <v>39662.24930119035</v>
      </c>
      <c r="J27" s="8">
        <f t="shared" si="6"/>
        <v>39644.905742622708</v>
      </c>
      <c r="K27" s="8">
        <f t="shared" si="7"/>
        <v>96308.777653526602</v>
      </c>
      <c r="L27" s="8">
        <f t="shared" si="8"/>
        <v>114355.51869756726</v>
      </c>
      <c r="M27" s="8">
        <f t="shared" si="9"/>
        <v>153206.3221169397</v>
      </c>
      <c r="N27" s="8">
        <f t="shared" si="10"/>
        <v>271511.58927939291</v>
      </c>
      <c r="O27" s="70">
        <f t="shared" si="11"/>
        <v>281797.52662981505</v>
      </c>
      <c r="Q27" s="65">
        <f t="shared" si="12"/>
        <v>0.25604143969048754</v>
      </c>
      <c r="U27" s="10">
        <v>23</v>
      </c>
      <c r="V27" s="10">
        <f>攻城调用!$R$12*攻城调用!W27</f>
        <v>38816.180019128646</v>
      </c>
      <c r="W27" s="10">
        <f>攻城调用!$R$12*攻城调用!X27</f>
        <v>39072.042107702175</v>
      </c>
      <c r="X27" s="10">
        <f>攻城调用!$R$12*攻城调用!Y27</f>
        <v>39227.167284505827</v>
      </c>
      <c r="Y27" s="10">
        <f>攻城调用!$R$12*攻城调用!Z27</f>
        <v>39662.24930119035</v>
      </c>
      <c r="Z27" s="10">
        <f>攻城调用!$R$12*攻城调用!AA27</f>
        <v>39644.905742622708</v>
      </c>
      <c r="AD27" s="10">
        <v>23</v>
      </c>
      <c r="AE27" s="8">
        <f>求节点(攻城效率!$AQ$5:$AQ$122,攻城效率!AR$5:AR$122,节奏总纲!P26)</f>
        <v>4815.4388826763297</v>
      </c>
      <c r="AF27" s="8">
        <f>求节点(攻城效率!$AQ$5:$AQ$122,攻城效率!AS$5:AS$122,节奏总纲!Q26)</f>
        <v>5717.7759348783629</v>
      </c>
      <c r="AG27" s="8">
        <f>求节点(攻城效率!$AQ$5:$AQ$122,攻城效率!AT$5:AT$122,节奏总纲!R26)</f>
        <v>7660.316105846985</v>
      </c>
      <c r="AH27" s="8">
        <f>求节点(攻城效率!$AQ$5:$AQ$122,攻城效率!AU$5:AU$122,节奏总纲!S26)</f>
        <v>13575.579463969645</v>
      </c>
      <c r="AI27" s="8">
        <f>求节点(攻城效率!$AQ$5:$AQ$122,攻城效率!AV$5:AV$122,节奏总纲!T26)</f>
        <v>14089.876331490752</v>
      </c>
      <c r="AK27" s="13">
        <v>23</v>
      </c>
      <c r="AL27" s="8">
        <f>求节点(攻城调用!$D$9:$D$15,攻城调用!$G$9:$G$15,AK27)</f>
        <v>281.57894736842104</v>
      </c>
      <c r="AM27" s="8">
        <f>其他调用!AM27/攻城效率!AL27</f>
        <v>1.719109379329635</v>
      </c>
      <c r="AN27" s="8">
        <f>求节点(攻城调用!$D$21:$D$27,攻城调用!$G$21:$G$27,AK27)</f>
        <v>50.268831113264561</v>
      </c>
      <c r="AO27" s="62">
        <f>INDEX([4]中r将兵属性验证!$AM$7:$AM$106,INT(AN27))*6</f>
        <v>30313.63943783924</v>
      </c>
      <c r="AQ27" s="13">
        <v>23</v>
      </c>
      <c r="AR27" s="8">
        <f>(1-(MAX(($AM27-其他调用!AH27),0)/$AM27)^0.5)*$AO27</f>
        <v>10707.874003647383</v>
      </c>
      <c r="AS27" s="8">
        <f>(1-(MAX(($AM27-其他调用!AI27),0)/$AM27)^0.5)*$AO27</f>
        <v>14219.640438806906</v>
      </c>
      <c r="AT27" s="8">
        <f>(1-(MAX(($AM27-其他调用!AJ27),0)/$AM27)^0.5)*$AO27</f>
        <v>30313.63943783924</v>
      </c>
      <c r="AU27" s="8">
        <f>(1-(MAX(($AM27-其他调用!AK27),0)/$AM27)^0.5)*$AO27</f>
        <v>30313.63943783924</v>
      </c>
      <c r="AV27" s="8">
        <f>(1-(MAX(($AM27-其他调用!AL27),0)/$AM27)^0.5)*$AO27</f>
        <v>30313.63943783924</v>
      </c>
    </row>
    <row r="28" spans="5:48" ht="11.25" customHeight="1" x14ac:dyDescent="0.15">
      <c r="E28" s="10">
        <v>24</v>
      </c>
      <c r="F28" s="8">
        <f t="shared" si="2"/>
        <v>39770.204549462433</v>
      </c>
      <c r="G28" s="8">
        <f t="shared" si="3"/>
        <v>39973.157456434477</v>
      </c>
      <c r="H28" s="8">
        <f t="shared" si="4"/>
        <v>40131.901563254127</v>
      </c>
      <c r="I28" s="8">
        <f t="shared" si="5"/>
        <v>40519.881951178373</v>
      </c>
      <c r="J28" s="8">
        <f t="shared" si="6"/>
        <v>40483.922230128024</v>
      </c>
      <c r="K28" s="8">
        <f t="shared" si="7"/>
        <v>100302.17855251391</v>
      </c>
      <c r="L28" s="8">
        <f t="shared" si="8"/>
        <v>120628.84769034528</v>
      </c>
      <c r="M28" s="8">
        <f t="shared" si="9"/>
        <v>164505.90593995238</v>
      </c>
      <c r="N28" s="8">
        <f t="shared" si="10"/>
        <v>297396.80072979192</v>
      </c>
      <c r="O28" s="70">
        <f t="shared" si="11"/>
        <v>290798.17134037329</v>
      </c>
      <c r="Q28" s="65">
        <f t="shared" si="12"/>
        <v>0.24395416890323071</v>
      </c>
      <c r="U28" s="10">
        <v>24</v>
      </c>
      <c r="V28" s="10">
        <f>攻城调用!$R$12*攻城调用!W28</f>
        <v>39770.204549462433</v>
      </c>
      <c r="W28" s="10">
        <f>攻城调用!$R$12*攻城调用!X28</f>
        <v>39973.157456434477</v>
      </c>
      <c r="X28" s="10">
        <f>攻城调用!$R$12*攻城调用!Y28</f>
        <v>40131.901563254127</v>
      </c>
      <c r="Y28" s="10">
        <f>攻城调用!$R$12*攻城调用!Z28</f>
        <v>40519.881951178373</v>
      </c>
      <c r="Z28" s="10">
        <f>攻城调用!$R$12*攻城调用!AA28</f>
        <v>40483.922230128024</v>
      </c>
      <c r="AD28" s="10">
        <v>24</v>
      </c>
      <c r="AE28" s="8">
        <f>求节点(攻城效率!$AQ$5:$AQ$122,攻城效率!AR$5:AR$122,节奏总纲!P27)</f>
        <v>5015.1089276256953</v>
      </c>
      <c r="AF28" s="8">
        <f>求节点(攻城效率!$AQ$5:$AQ$122,攻城效率!AS$5:AS$122,节奏总纲!Q27)</f>
        <v>6031.4423845172641</v>
      </c>
      <c r="AG28" s="8">
        <f>求节点(攻城效率!$AQ$5:$AQ$122,攻城效率!AT$5:AT$122,节奏总纲!R27)</f>
        <v>8225.2952969976195</v>
      </c>
      <c r="AH28" s="8">
        <f>求节点(攻城效率!$AQ$5:$AQ$122,攻城效率!AU$5:AU$122,节奏总纲!S27)</f>
        <v>14869.840036489597</v>
      </c>
      <c r="AI28" s="8">
        <f>求节点(攻城效率!$AQ$5:$AQ$122,攻城效率!AV$5:AV$122,节奏总纲!T27)</f>
        <v>14539.908567018665</v>
      </c>
      <c r="AK28" s="13">
        <v>24</v>
      </c>
      <c r="AL28" s="8">
        <f>求节点(攻城调用!$D$9:$D$15,攻城调用!$G$9:$G$15,AK28)</f>
        <v>282.63157894736844</v>
      </c>
      <c r="AM28" s="8">
        <f>其他调用!AM28/攻城效率!AL28</f>
        <v>1.7286461352480511</v>
      </c>
      <c r="AN28" s="8">
        <f>求节点(攻城调用!$D$21:$D$27,攻城调用!$G$21:$G$27,AK28)</f>
        <v>50.76448583184068</v>
      </c>
      <c r="AO28" s="62">
        <f>INDEX([4]中r将兵属性验证!$AM$7:$AM$106,INT(AN28))*6</f>
        <v>30313.63943783924</v>
      </c>
      <c r="AQ28" s="13">
        <v>24</v>
      </c>
      <c r="AR28" s="8">
        <f>(1-(MAX(($AM28-其他调用!AH28),0)/$AM28)^0.5)*$AO28</f>
        <v>10632.81153418983</v>
      </c>
      <c r="AS28" s="8">
        <f>(1-(MAX(($AM28-其他调用!AI28),0)/$AM28)^0.5)*$AO28</f>
        <v>14070.049491140418</v>
      </c>
      <c r="AT28" s="8">
        <f>(1-(MAX(($AM28-其他调用!AJ28),0)/$AM28)^0.5)*$AO28</f>
        <v>30313.63943783924</v>
      </c>
      <c r="AU28" s="8">
        <f>(1-(MAX(($AM28-其他调用!AK28),0)/$AM28)^0.5)*$AO28</f>
        <v>30313.63943783924</v>
      </c>
      <c r="AV28" s="8">
        <f>(1-(MAX(($AM28-其他调用!AL28),0)/$AM28)^0.5)*$AO28</f>
        <v>30313.63943783924</v>
      </c>
    </row>
    <row r="29" spans="5:48" ht="11.25" customHeight="1" x14ac:dyDescent="0.15">
      <c r="E29" s="10">
        <v>25</v>
      </c>
      <c r="F29" s="8">
        <f t="shared" si="2"/>
        <v>40753.693307906797</v>
      </c>
      <c r="G29" s="8">
        <f t="shared" si="3"/>
        <v>40896.165530787075</v>
      </c>
      <c r="H29" s="8">
        <f t="shared" si="4"/>
        <v>41054.742426510849</v>
      </c>
      <c r="I29" s="8">
        <f t="shared" si="5"/>
        <v>41382.03034493739</v>
      </c>
      <c r="J29" s="8">
        <f t="shared" si="6"/>
        <v>41333.243385595946</v>
      </c>
      <c r="K29" s="8">
        <f t="shared" si="7"/>
        <v>104044.26848719563</v>
      </c>
      <c r="L29" s="8">
        <f t="shared" si="8"/>
        <v>126947.63174926749</v>
      </c>
      <c r="M29" s="8">
        <f t="shared" si="9"/>
        <v>174216.80941710251</v>
      </c>
      <c r="N29" s="8">
        <f t="shared" si="10"/>
        <v>324560.29351933056</v>
      </c>
      <c r="O29" s="70">
        <f t="shared" si="11"/>
        <v>300014.50325215783</v>
      </c>
      <c r="Q29" s="65">
        <f t="shared" si="12"/>
        <v>0.23565316437531192</v>
      </c>
      <c r="U29" s="10">
        <v>25</v>
      </c>
      <c r="V29" s="10">
        <f>攻城调用!$R$12*攻城调用!W29</f>
        <v>40753.693307906797</v>
      </c>
      <c r="W29" s="10">
        <f>攻城调用!$R$12*攻城调用!X29</f>
        <v>40896.165530787075</v>
      </c>
      <c r="X29" s="10">
        <f>攻城调用!$R$12*攻城调用!Y29</f>
        <v>41054.742426510849</v>
      </c>
      <c r="Y29" s="10">
        <f>攻城调用!$R$12*攻城调用!Z29</f>
        <v>41382.03034493739</v>
      </c>
      <c r="Z29" s="10">
        <f>攻城调用!$R$12*攻城调用!AA29</f>
        <v>41333.243385595946</v>
      </c>
      <c r="AD29" s="10">
        <v>25</v>
      </c>
      <c r="AE29" s="8">
        <f>求节点(攻城效率!$AQ$5:$AQ$122,攻城效率!AR$5:AR$122,节奏总纲!P28)</f>
        <v>5202.2134243597811</v>
      </c>
      <c r="AF29" s="8">
        <f>求节点(攻城效率!$AQ$5:$AQ$122,攻城效率!AS$5:AS$122,节奏总纲!Q28)</f>
        <v>6347.3815874633747</v>
      </c>
      <c r="AG29" s="8">
        <f>求节点(攻城效率!$AQ$5:$AQ$122,攻城效率!AT$5:AT$122,节奏总纲!R28)</f>
        <v>8710.8404708551261</v>
      </c>
      <c r="AH29" s="8">
        <f>求节点(攻城效率!$AQ$5:$AQ$122,攻城效率!AU$5:AU$122,节奏总纲!S28)</f>
        <v>16228.014675966529</v>
      </c>
      <c r="AI29" s="8">
        <f>求节点(攻城效率!$AQ$5:$AQ$122,攻城效率!AV$5:AV$122,节奏总纲!T28)</f>
        <v>15000.725162607892</v>
      </c>
      <c r="AK29" s="13">
        <v>25</v>
      </c>
      <c r="AL29" s="8">
        <f>求节点(攻城调用!$D$9:$D$15,攻城调用!$G$9:$G$15,AK29)</f>
        <v>283.68421052631578</v>
      </c>
      <c r="AM29" s="8">
        <f>其他调用!AM29/攻城效率!AL29</f>
        <v>1.7364746472972659</v>
      </c>
      <c r="AN29" s="8">
        <f>求节点(攻城调用!$D$21:$D$27,攻城调用!$G$21:$G$27,AK29)</f>
        <v>51.260140550416793</v>
      </c>
      <c r="AO29" s="62">
        <f>INDEX([4]中r将兵属性验证!$AM$7:$AM$106,INT(AN29))*6</f>
        <v>30696.635059067026</v>
      </c>
      <c r="AQ29" s="13">
        <v>25</v>
      </c>
      <c r="AR29" s="8">
        <f>(1-(MAX(($AM29-其他调用!AH29),0)/$AM29)^0.5)*$AO29</f>
        <v>10705.592296984305</v>
      </c>
      <c r="AS29" s="8">
        <f>(1-(MAX(($AM29-其他调用!AI29),0)/$AM29)^0.5)*$AO29</f>
        <v>14105.542797201992</v>
      </c>
      <c r="AT29" s="8">
        <f>(1-(MAX(($AM29-其他调用!AJ29),0)/$AM29)^0.5)*$AO29</f>
        <v>30696.635059067026</v>
      </c>
      <c r="AU29" s="8">
        <f>(1-(MAX(($AM29-其他调用!AK29),0)/$AM29)^0.5)*$AO29</f>
        <v>30696.635059067026</v>
      </c>
      <c r="AV29" s="8">
        <f>(1-(MAX(($AM29-其他调用!AL29),0)/$AM29)^0.5)*$AO29</f>
        <v>30696.635059067026</v>
      </c>
    </row>
    <row r="30" spans="5:48" ht="11.25" customHeight="1" x14ac:dyDescent="0.15">
      <c r="E30" s="10">
        <v>26</v>
      </c>
      <c r="F30" s="8">
        <f t="shared" si="2"/>
        <v>41666.796008441721</v>
      </c>
      <c r="G30" s="8">
        <f t="shared" si="3"/>
        <v>41846.515529838012</v>
      </c>
      <c r="H30" s="8">
        <f t="shared" si="4"/>
        <v>41967.353787871405</v>
      </c>
      <c r="I30" s="8">
        <f t="shared" si="5"/>
        <v>42260.533789427616</v>
      </c>
      <c r="J30" s="8">
        <f t="shared" si="6"/>
        <v>42197.14264375066</v>
      </c>
      <c r="K30" s="8">
        <f t="shared" si="7"/>
        <v>107740.43279940126</v>
      </c>
      <c r="L30" s="8">
        <f t="shared" si="8"/>
        <v>131798.4999169907</v>
      </c>
      <c r="M30" s="8">
        <f t="shared" si="9"/>
        <v>184563.22727667869</v>
      </c>
      <c r="N30" s="8">
        <f t="shared" si="10"/>
        <v>352903.26963987458</v>
      </c>
      <c r="O30" s="70">
        <f t="shared" si="11"/>
        <v>309922.45914909395</v>
      </c>
      <c r="Q30" s="65">
        <f t="shared" si="12"/>
        <v>0.22738740759532858</v>
      </c>
      <c r="U30" s="10">
        <v>26</v>
      </c>
      <c r="V30" s="10">
        <f>攻城调用!$R$12*攻城调用!W30</f>
        <v>41666.796008441721</v>
      </c>
      <c r="W30" s="10">
        <f>攻城调用!$R$12*攻城调用!X30</f>
        <v>41846.515529838012</v>
      </c>
      <c r="X30" s="10">
        <f>攻城调用!$R$12*攻城调用!Y30</f>
        <v>41967.353787871405</v>
      </c>
      <c r="Y30" s="10">
        <f>攻城调用!$R$12*攻城调用!Z30</f>
        <v>42260.533789427616</v>
      </c>
      <c r="Z30" s="10">
        <f>攻城调用!$R$12*攻城调用!AA30</f>
        <v>42197.14264375066</v>
      </c>
      <c r="AD30" s="10">
        <v>26</v>
      </c>
      <c r="AE30" s="8">
        <f>求节点(攻城效率!$AQ$5:$AQ$122,攻城效率!AR$5:AR$122,节奏总纲!P29)</f>
        <v>5387.021639970063</v>
      </c>
      <c r="AF30" s="8">
        <f>求节点(攻城效率!$AQ$5:$AQ$122,攻城效率!AS$5:AS$122,节奏总纲!Q29)</f>
        <v>6589.9249958495348</v>
      </c>
      <c r="AG30" s="8">
        <f>求节点(攻城效率!$AQ$5:$AQ$122,攻城效率!AT$5:AT$122,节奏总纲!R29)</f>
        <v>9228.161363833935</v>
      </c>
      <c r="AH30" s="8">
        <f>求节点(攻城效率!$AQ$5:$AQ$122,攻城效率!AU$5:AU$122,节奏总纲!S29)</f>
        <v>17645.163481993728</v>
      </c>
      <c r="AI30" s="8">
        <f>求节点(攻城效率!$AQ$5:$AQ$122,攻城效率!AV$5:AV$122,节奏总纲!T29)</f>
        <v>15496.122957454698</v>
      </c>
      <c r="AK30" s="13">
        <v>26</v>
      </c>
      <c r="AL30" s="8">
        <f>求节点(攻城调用!$D$9:$D$15,攻城调用!$G$9:$G$15,AK30)</f>
        <v>284.73684210526318</v>
      </c>
      <c r="AM30" s="8">
        <f>其他调用!AM30/攻城效率!AL30</f>
        <v>1.7463534142471262</v>
      </c>
      <c r="AN30" s="8">
        <f>求节点(攻城调用!$D$21:$D$27,攻城调用!$G$21:$G$27,AK30)</f>
        <v>51.755795268992912</v>
      </c>
      <c r="AO30" s="62">
        <f>INDEX([4]中r将兵属性验证!$AM$7:$AM$106,INT(AN30))*6</f>
        <v>30696.635059067026</v>
      </c>
      <c r="AQ30" s="13">
        <v>26</v>
      </c>
      <c r="AR30" s="8">
        <f>(1-(MAX(($AM30-其他调用!AH30),0)/$AM30)^0.5)*$AO30</f>
        <v>10628.96443624948</v>
      </c>
      <c r="AS30" s="8">
        <f>(1-(MAX(($AM30-其他调用!AI30),0)/$AM30)^0.5)*$AO30</f>
        <v>13996.648096408258</v>
      </c>
      <c r="AT30" s="8">
        <f>(1-(MAX(($AM30-其他调用!AJ30),0)/$AM30)^0.5)*$AO30</f>
        <v>30696.635059067026</v>
      </c>
      <c r="AU30" s="8">
        <f>(1-(MAX(($AM30-其他调用!AK30),0)/$AM30)^0.5)*$AO30</f>
        <v>30696.635059067026</v>
      </c>
      <c r="AV30" s="8">
        <f>(1-(MAX(($AM30-其他调用!AL30),0)/$AM30)^0.5)*$AO30</f>
        <v>30696.635059067026</v>
      </c>
    </row>
    <row r="31" spans="5:48" ht="11.25" customHeight="1" x14ac:dyDescent="0.15">
      <c r="E31" s="10">
        <v>27</v>
      </c>
      <c r="F31" s="8">
        <f t="shared" si="2"/>
        <v>45859.376498727084</v>
      </c>
      <c r="G31" s="8">
        <f t="shared" si="3"/>
        <v>46246.525020152716</v>
      </c>
      <c r="H31" s="8">
        <f t="shared" si="4"/>
        <v>46498.726707532478</v>
      </c>
      <c r="I31" s="8">
        <f t="shared" si="5"/>
        <v>47053.703451820802</v>
      </c>
      <c r="J31" s="8">
        <f t="shared" si="6"/>
        <v>47235.251389505</v>
      </c>
      <c r="K31" s="8">
        <f t="shared" si="7"/>
        <v>109861.97534980295</v>
      </c>
      <c r="L31" s="8">
        <f t="shared" si="8"/>
        <v>136991.39546365291</v>
      </c>
      <c r="M31" s="8">
        <f t="shared" si="9"/>
        <v>195597.50687988897</v>
      </c>
      <c r="N31" s="8">
        <f t="shared" si="10"/>
        <v>383386.34526958282</v>
      </c>
      <c r="O31" s="70">
        <f t="shared" si="11"/>
        <v>320670.07596473454</v>
      </c>
      <c r="Q31" s="65">
        <f t="shared" si="12"/>
        <v>0.23772658174056413</v>
      </c>
      <c r="U31" s="10">
        <v>27</v>
      </c>
      <c r="V31" s="10">
        <f>攻城调用!$R$12*攻城调用!W31</f>
        <v>45859.376498727084</v>
      </c>
      <c r="W31" s="10">
        <f>攻城调用!$R$12*攻城调用!X31</f>
        <v>46246.525020152716</v>
      </c>
      <c r="X31" s="10">
        <f>攻城调用!$R$12*攻城调用!Y31</f>
        <v>46498.726707532478</v>
      </c>
      <c r="Y31" s="10">
        <f>攻城调用!$R$12*攻城调用!Z31</f>
        <v>47053.703451820802</v>
      </c>
      <c r="Z31" s="10">
        <f>攻城调用!$R$12*攻城调用!AA31</f>
        <v>47235.251389505</v>
      </c>
      <c r="AD31" s="10">
        <v>27</v>
      </c>
      <c r="AE31" s="8">
        <f>求节点(攻城效率!$AQ$5:$AQ$122,攻城效率!AR$5:AR$122,节奏总纲!P30)</f>
        <v>5493.0987674901471</v>
      </c>
      <c r="AF31" s="8">
        <f>求节点(攻城效率!$AQ$5:$AQ$122,攻城效率!AS$5:AS$122,节奏总纲!Q30)</f>
        <v>6849.5697731826449</v>
      </c>
      <c r="AG31" s="8">
        <f>求节点(攻城效率!$AQ$5:$AQ$122,攻城效率!AT$5:AT$122,节奏总纲!R30)</f>
        <v>9779.8753439944485</v>
      </c>
      <c r="AH31" s="8">
        <f>求节点(攻城效率!$AQ$5:$AQ$122,攻城效率!AU$5:AU$122,节奏总纲!S30)</f>
        <v>19169.317263479141</v>
      </c>
      <c r="AI31" s="8">
        <f>求节点(攻城效率!$AQ$5:$AQ$122,攻城效率!AV$5:AV$122,节奏总纲!T30)</f>
        <v>16033.503798236727</v>
      </c>
      <c r="AK31" s="13">
        <v>27</v>
      </c>
      <c r="AL31" s="8">
        <f>求节点(攻城调用!$D$9:$D$15,攻城调用!$G$9:$G$15,AK31)</f>
        <v>285.78947368421052</v>
      </c>
      <c r="AM31" s="8">
        <f>其他调用!AM31/攻城效率!AL31</f>
        <v>1.7566971859182954</v>
      </c>
      <c r="AN31" s="8">
        <f>求节点(攻城调用!$D$21:$D$27,攻城调用!$G$21:$G$27,AK31)</f>
        <v>52.251449987569032</v>
      </c>
      <c r="AO31" s="62">
        <f>INDEX([4]中r将兵属性验证!$AM$7:$AM$106,INT(AN31))*6</f>
        <v>31082.254335020792</v>
      </c>
      <c r="AQ31" s="13">
        <v>27</v>
      </c>
      <c r="AR31" s="8">
        <f>(1-(MAX(($AM31-其他调用!AH31),0)/$AM31)^0.5)*$AO31</f>
        <v>10682.491592335851</v>
      </c>
      <c r="AS31" s="8">
        <f>(1-(MAX(($AM31-其他调用!AI31),0)/$AM31)^0.5)*$AO31</f>
        <v>14070.190744544076</v>
      </c>
      <c r="AT31" s="8">
        <f>(1-(MAX(($AM31-其他调用!AJ31),0)/$AM31)^0.5)*$AO31</f>
        <v>31082.254335020792</v>
      </c>
      <c r="AU31" s="8">
        <f>(1-(MAX(($AM31-其他调用!AK31),0)/$AM31)^0.5)*$AO31</f>
        <v>31082.254335020792</v>
      </c>
      <c r="AV31" s="8">
        <f>(1-(MAX(($AM31-其他调用!AL31),0)/$AM31)^0.5)*$AO31</f>
        <v>31082.254335020792</v>
      </c>
    </row>
    <row r="32" spans="5:48" ht="11.25" customHeight="1" x14ac:dyDescent="0.15">
      <c r="E32" s="10">
        <v>28</v>
      </c>
      <c r="F32" s="8">
        <f t="shared" si="2"/>
        <v>46803.454884649102</v>
      </c>
      <c r="G32" s="8">
        <f t="shared" si="3"/>
        <v>47253.46830311323</v>
      </c>
      <c r="H32" s="8">
        <f t="shared" si="4"/>
        <v>47668.574065323381</v>
      </c>
      <c r="I32" s="8">
        <f t="shared" si="5"/>
        <v>48826.205031963029</v>
      </c>
      <c r="J32" s="8">
        <f t="shared" si="6"/>
        <v>49266.147621260425</v>
      </c>
      <c r="K32" s="8">
        <f t="shared" si="7"/>
        <v>112135.78835496504</v>
      </c>
      <c r="L32" s="8">
        <f t="shared" si="8"/>
        <v>142487.15871162585</v>
      </c>
      <c r="M32" s="8">
        <f t="shared" si="9"/>
        <v>211086.56009532436</v>
      </c>
      <c r="N32" s="8">
        <f t="shared" si="10"/>
        <v>398076.74740835797</v>
      </c>
      <c r="O32" s="70">
        <f t="shared" si="11"/>
        <v>332688.78114654747</v>
      </c>
      <c r="Q32" s="65">
        <f t="shared" si="12"/>
        <v>0.22582477086081074</v>
      </c>
      <c r="U32" s="10">
        <v>28</v>
      </c>
      <c r="V32" s="10">
        <f>攻城调用!$R$12*攻城调用!W32</f>
        <v>46803.454884649102</v>
      </c>
      <c r="W32" s="10">
        <f>攻城调用!$R$12*攻城调用!X32</f>
        <v>47253.46830311323</v>
      </c>
      <c r="X32" s="10">
        <f>攻城调用!$R$12*攻城调用!Y32</f>
        <v>47668.574065323381</v>
      </c>
      <c r="Y32" s="10">
        <f>攻城调用!$R$12*攻城调用!Z32</f>
        <v>48826.205031963029</v>
      </c>
      <c r="Z32" s="10">
        <f>攻城调用!$R$12*攻城调用!AA32</f>
        <v>49266.147621260425</v>
      </c>
      <c r="AD32" s="10">
        <v>28</v>
      </c>
      <c r="AE32" s="8">
        <f>求节点(攻城效率!$AQ$5:$AQ$122,攻城效率!AR$5:AR$122,节奏总纲!P31)</f>
        <v>5606.7894177482522</v>
      </c>
      <c r="AF32" s="8">
        <f>求节点(攻城效率!$AQ$5:$AQ$122,攻城效率!AS$5:AS$122,节奏总纲!Q31)</f>
        <v>7124.3579355812917</v>
      </c>
      <c r="AG32" s="8">
        <f>求节点(攻城效率!$AQ$5:$AQ$122,攻城效率!AT$5:AT$122,节奏总纲!R31)</f>
        <v>10554.328004766217</v>
      </c>
      <c r="AH32" s="8">
        <f>求节点(攻城效率!$AQ$5:$AQ$122,攻城效率!AU$5:AU$122,节奏总纲!S31)</f>
        <v>19903.837370417899</v>
      </c>
      <c r="AI32" s="8">
        <f>求节点(攻城效率!$AQ$5:$AQ$122,攻城效率!AV$5:AV$122,节奏总纲!T31)</f>
        <v>16634.439057327374</v>
      </c>
      <c r="AK32" s="13">
        <v>28</v>
      </c>
      <c r="AL32" s="8">
        <f>求节点(攻城调用!$D$9:$D$15,攻城调用!$G$9:$G$15,AK32)</f>
        <v>286.84210526315792</v>
      </c>
      <c r="AM32" s="8">
        <f>其他调用!AM32/攻城效率!AL32</f>
        <v>1.7714824505139621</v>
      </c>
      <c r="AN32" s="8">
        <f>求节点(攻城调用!$D$21:$D$27,攻城调用!$G$21:$G$27,AK32)</f>
        <v>52.747104706145151</v>
      </c>
      <c r="AO32" s="62">
        <f>INDEX([4]中r将兵属性验证!$AM$7:$AM$106,INT(AN32))*6</f>
        <v>31082.254335020792</v>
      </c>
      <c r="AQ32" s="13">
        <v>28</v>
      </c>
      <c r="AR32" s="8">
        <f>(1-(MAX(($AM32-其他调用!AH32),0)/$AM32)^0.5)*$AO32</f>
        <v>10570.296820516494</v>
      </c>
      <c r="AS32" s="8">
        <f>(1-(MAX(($AM32-其他调用!AI32),0)/$AM32)^0.5)*$AO32</f>
        <v>14021.000508831245</v>
      </c>
      <c r="AT32" s="8">
        <f>(1-(MAX(($AM32-其他调用!AJ32),0)/$AM32)^0.5)*$AO32</f>
        <v>29505.772647797025</v>
      </c>
      <c r="AU32" s="8">
        <f>(1-(MAX(($AM32-其他调用!AK32),0)/$AM32)^0.5)*$AO32</f>
        <v>31082.254335020792</v>
      </c>
      <c r="AV32" s="8">
        <f>(1-(MAX(($AM32-其他调用!AL32),0)/$AM32)^0.5)*$AO32</f>
        <v>31082.254335020792</v>
      </c>
    </row>
    <row r="33" spans="5:48" ht="11.25" customHeight="1" x14ac:dyDescent="0.15">
      <c r="E33" s="10">
        <v>29</v>
      </c>
      <c r="F33" s="8">
        <f t="shared" si="2"/>
        <v>47926.427355448162</v>
      </c>
      <c r="G33" s="8">
        <f t="shared" si="3"/>
        <v>48676.304693397862</v>
      </c>
      <c r="H33" s="8">
        <f t="shared" si="4"/>
        <v>49630.137792646638</v>
      </c>
      <c r="I33" s="8">
        <f t="shared" si="5"/>
        <v>51118.812018202654</v>
      </c>
      <c r="J33" s="8">
        <f t="shared" si="6"/>
        <v>51537.878461096887</v>
      </c>
      <c r="K33" s="8">
        <f t="shared" si="7"/>
        <v>114316.5217534352</v>
      </c>
      <c r="L33" s="8">
        <f t="shared" si="8"/>
        <v>148470.68883043592</v>
      </c>
      <c r="M33" s="8">
        <f t="shared" si="9"/>
        <v>229777.99267104157</v>
      </c>
      <c r="N33" s="8">
        <f t="shared" si="10"/>
        <v>405252.28597962885</v>
      </c>
      <c r="O33" s="70">
        <f t="shared" si="11"/>
        <v>346212.72236387176</v>
      </c>
      <c r="Q33" s="65">
        <f t="shared" si="12"/>
        <v>0.21599169361575424</v>
      </c>
      <c r="U33" s="10">
        <v>29</v>
      </c>
      <c r="V33" s="10">
        <f>攻城调用!$R$12*攻城调用!W33</f>
        <v>47926.427355448162</v>
      </c>
      <c r="W33" s="10">
        <f>攻城调用!$R$12*攻城调用!X33</f>
        <v>48676.304693397862</v>
      </c>
      <c r="X33" s="10">
        <f>攻城调用!$R$12*攻城调用!Y33</f>
        <v>49630.137792646638</v>
      </c>
      <c r="Y33" s="10">
        <f>攻城调用!$R$12*攻城调用!Z33</f>
        <v>51118.812018202654</v>
      </c>
      <c r="Z33" s="10">
        <f>攻城调用!$R$12*攻城调用!AA33</f>
        <v>51537.878461096887</v>
      </c>
      <c r="AD33" s="10">
        <v>29</v>
      </c>
      <c r="AE33" s="8">
        <f>求节点(攻城效率!$AQ$5:$AQ$122,攻城效率!AR$5:AR$122,节奏总纲!P32)</f>
        <v>5715.8260876717595</v>
      </c>
      <c r="AF33" s="8">
        <f>求节点(攻城效率!$AQ$5:$AQ$122,攻城效率!AS$5:AS$122,节奏总纲!Q32)</f>
        <v>7423.534441521796</v>
      </c>
      <c r="AG33" s="8">
        <f>求节点(攻城效率!$AQ$5:$AQ$122,攻城效率!AT$5:AT$122,节奏总纲!R32)</f>
        <v>11488.899633552079</v>
      </c>
      <c r="AH33" s="8">
        <f>求节点(攻城效率!$AQ$5:$AQ$122,攻城效率!AU$5:AU$122,节奏总纲!S32)</f>
        <v>20262.614298981443</v>
      </c>
      <c r="AI33" s="8">
        <f>求节点(攻城效率!$AQ$5:$AQ$122,攻城效率!AV$5:AV$122,节奏总纲!T32)</f>
        <v>17310.636118193586</v>
      </c>
      <c r="AK33" s="13">
        <v>29</v>
      </c>
      <c r="AL33" s="8">
        <f>求节点(攻城调用!$D$9:$D$15,攻城调用!$G$9:$G$15,AK33)</f>
        <v>287.89473684210526</v>
      </c>
      <c r="AM33" s="8">
        <f>其他调用!AM33/攻城效率!AL33</f>
        <v>1.7868787019132175</v>
      </c>
      <c r="AN33" s="8">
        <f>求节点(攻城调用!$D$21:$D$27,攻城调用!$G$21:$G$27,AK33)</f>
        <v>53.242759424721271</v>
      </c>
      <c r="AO33" s="62">
        <f>INDEX([4]中r将兵属性验证!$AM$7:$AM$106,INT(AN33))*6</f>
        <v>31489.887121075815</v>
      </c>
      <c r="AQ33" s="13">
        <v>29</v>
      </c>
      <c r="AR33" s="8">
        <f>(1-(MAX(($AM33-其他调用!AH33),0)/$AM33)^0.5)*$AO33</f>
        <v>10593.198906277446</v>
      </c>
      <c r="AS33" s="8">
        <f>(1-(MAX(($AM33-其他调用!AI33),0)/$AM33)^0.5)*$AO33</f>
        <v>14138.671841155347</v>
      </c>
      <c r="AT33" s="8">
        <f>(1-(MAX(($AM33-其他调用!AJ33),0)/$AM33)^0.5)*$AO33</f>
        <v>28804.967864843275</v>
      </c>
      <c r="AU33" s="8">
        <f>(1-(MAX(($AM33-其他调用!AK33),0)/$AM33)^0.5)*$AO33</f>
        <v>31489.887121075815</v>
      </c>
      <c r="AV33" s="8">
        <f>(1-(MAX(($AM33-其他调用!AL33),0)/$AM33)^0.5)*$AO33</f>
        <v>31489.887121075815</v>
      </c>
    </row>
    <row r="34" spans="5:48" ht="11.25" customHeight="1" x14ac:dyDescent="0.15">
      <c r="E34" s="10">
        <v>30</v>
      </c>
      <c r="F34" s="8">
        <f t="shared" si="2"/>
        <v>49086.868502265177</v>
      </c>
      <c r="G34" s="8">
        <f t="shared" si="3"/>
        <v>50132.366661078631</v>
      </c>
      <c r="H34" s="8">
        <f t="shared" si="4"/>
        <v>51612.030968733154</v>
      </c>
      <c r="I34" s="8">
        <f t="shared" si="5"/>
        <v>53423.850168618774</v>
      </c>
      <c r="J34" s="8">
        <f t="shared" si="6"/>
        <v>53857.044796578251</v>
      </c>
      <c r="K34" s="8">
        <f t="shared" si="7"/>
        <v>116632.71453065344</v>
      </c>
      <c r="L34" s="8">
        <f t="shared" si="8"/>
        <v>154909.4518776972</v>
      </c>
      <c r="M34" s="8">
        <f t="shared" si="9"/>
        <v>249907.96622644737</v>
      </c>
      <c r="N34" s="8">
        <f t="shared" si="10"/>
        <v>412472.43512269494</v>
      </c>
      <c r="O34" s="70">
        <f t="shared" si="11"/>
        <v>355747.57825142657</v>
      </c>
      <c r="Q34" s="65">
        <f t="shared" si="12"/>
        <v>0.20652415266333007</v>
      </c>
      <c r="U34" s="10">
        <v>30</v>
      </c>
      <c r="V34" s="10">
        <f>攻城调用!$R$12*攻城调用!W34</f>
        <v>49086.868502265177</v>
      </c>
      <c r="W34" s="10">
        <f>攻城调用!$R$12*攻城调用!X34</f>
        <v>50132.366661078631</v>
      </c>
      <c r="X34" s="10">
        <f>攻城调用!$R$12*攻城调用!Y34</f>
        <v>51612.030968733154</v>
      </c>
      <c r="Y34" s="10">
        <f>攻城调用!$R$12*攻城调用!Z34</f>
        <v>53423.850168618774</v>
      </c>
      <c r="Z34" s="10">
        <f>攻城调用!$R$12*攻城调用!AA34</f>
        <v>53857.044796578251</v>
      </c>
      <c r="AD34" s="10">
        <v>30</v>
      </c>
      <c r="AE34" s="8">
        <f>求节点(攻城效率!$AQ$5:$AQ$122,攻城效率!AR$5:AR$122,节奏总纲!P33)</f>
        <v>5831.6357265326715</v>
      </c>
      <c r="AF34" s="8">
        <f>求节点(攻城效率!$AQ$5:$AQ$122,攻城效率!AS$5:AS$122,节奏总纲!Q33)</f>
        <v>7745.4725938848605</v>
      </c>
      <c r="AG34" s="8">
        <f>求节点(攻城效率!$AQ$5:$AQ$122,攻城效率!AT$5:AT$122,节奏总纲!R33)</f>
        <v>12495.398311322369</v>
      </c>
      <c r="AH34" s="8">
        <f>求节点(攻城效率!$AQ$5:$AQ$122,攻城效率!AU$5:AU$122,节奏总纲!S33)</f>
        <v>20623.621756134748</v>
      </c>
      <c r="AI34" s="8">
        <f>求节点(攻城效率!$AQ$5:$AQ$122,攻城效率!AV$5:AV$122,节奏总纲!T33)</f>
        <v>17787.37891257133</v>
      </c>
      <c r="AK34" s="13">
        <v>30</v>
      </c>
      <c r="AL34" s="8">
        <f>求节点(攻城调用!$D$9:$D$15,攻城调用!$G$9:$G$15,AK34)</f>
        <v>288.94736842105266</v>
      </c>
      <c r="AM34" s="8">
        <f>其他调用!AM34/攻城效率!AL34</f>
        <v>1.7996622542235949</v>
      </c>
      <c r="AN34" s="8">
        <f>求节点(攻城调用!$D$21:$D$27,攻城调用!$G$21:$G$27,AK34)</f>
        <v>53.738414143297383</v>
      </c>
      <c r="AO34" s="62">
        <f>INDEX([4]中r将兵属性验证!$AM$7:$AM$106,INT(AN34))*6</f>
        <v>31489.887121075815</v>
      </c>
      <c r="AQ34" s="13">
        <v>30</v>
      </c>
      <c r="AR34" s="8">
        <f>(1-(MAX(($AM34-其他调用!AH34),0)/$AM34)^0.5)*$AO34</f>
        <v>10499.091585801041</v>
      </c>
      <c r="AS34" s="8">
        <f>(1-(MAX(($AM34-其他调用!AI34),0)/$AM34)^0.5)*$AO34</f>
        <v>14050.464069429014</v>
      </c>
      <c r="AT34" s="8">
        <f>(1-(MAX(($AM34-其他调用!AJ34),0)/$AM34)^0.5)*$AO34</f>
        <v>28210.723468715853</v>
      </c>
      <c r="AU34" s="8">
        <f>(1-(MAX(($AM34-其他调用!AK34),0)/$AM34)^0.5)*$AO34</f>
        <v>31489.887121075815</v>
      </c>
      <c r="AV34" s="8">
        <f>(1-(MAX(($AM34-其他调用!AL34),0)/$AM34)^0.5)*$AO34</f>
        <v>31489.887121075815</v>
      </c>
    </row>
    <row r="35" spans="5:48" ht="11.25" customHeight="1" x14ac:dyDescent="0.15">
      <c r="E35" s="10">
        <v>31</v>
      </c>
      <c r="F35" s="8">
        <f t="shared" si="2"/>
        <v>52409.849472151844</v>
      </c>
      <c r="G35" s="8">
        <f t="shared" si="3"/>
        <v>53864.857434413629</v>
      </c>
      <c r="H35" s="8">
        <f t="shared" si="4"/>
        <v>55928.873117804695</v>
      </c>
      <c r="I35" s="8">
        <f t="shared" si="5"/>
        <v>58479.114990631562</v>
      </c>
      <c r="J35" s="8">
        <f t="shared" si="6"/>
        <v>59164.916393109423</v>
      </c>
      <c r="K35" s="8">
        <f t="shared" si="7"/>
        <v>120376.81969383413</v>
      </c>
      <c r="L35" s="8">
        <f t="shared" si="8"/>
        <v>162095.52828240019</v>
      </c>
      <c r="M35" s="8">
        <f t="shared" si="9"/>
        <v>277630.74395894684</v>
      </c>
      <c r="N35" s="8">
        <f t="shared" si="10"/>
        <v>420142.81382945075</v>
      </c>
      <c r="O35" s="70">
        <f t="shared" si="11"/>
        <v>363294.03117264644</v>
      </c>
      <c r="Q35" s="65">
        <f t="shared" si="12"/>
        <v>0.20145057539475844</v>
      </c>
      <c r="U35" s="10">
        <v>31</v>
      </c>
      <c r="V35" s="10">
        <f>攻城调用!$R$12*攻城调用!W35</f>
        <v>52409.849472151844</v>
      </c>
      <c r="W35" s="10">
        <f>攻城调用!$R$12*攻城调用!X35</f>
        <v>53864.857434413629</v>
      </c>
      <c r="X35" s="10">
        <f>攻城调用!$R$12*攻城调用!Y35</f>
        <v>55928.873117804695</v>
      </c>
      <c r="Y35" s="10">
        <f>攻城调用!$R$12*攻城调用!Z35</f>
        <v>58479.114990631562</v>
      </c>
      <c r="Z35" s="10">
        <f>攻城调用!$R$12*攻城调用!AA35</f>
        <v>59164.916393109423</v>
      </c>
      <c r="AD35" s="10">
        <v>31</v>
      </c>
      <c r="AE35" s="8">
        <f>求节点(攻城效率!$AQ$5:$AQ$122,攻城效率!AR$5:AR$122,节奏总纲!P34)</f>
        <v>6018.8409846917066</v>
      </c>
      <c r="AF35" s="8">
        <f>求节点(攻城效率!$AQ$5:$AQ$122,攻城效率!AS$5:AS$122,节奏总纲!Q34)</f>
        <v>8104.7764141200096</v>
      </c>
      <c r="AG35" s="8">
        <f>求节点(攻城效率!$AQ$5:$AQ$122,攻城效率!AT$5:AT$122,节奏总纲!R34)</f>
        <v>13881.537197947342</v>
      </c>
      <c r="AH35" s="8">
        <f>求节点(攻城效率!$AQ$5:$AQ$122,攻城效率!AU$5:AU$122,节奏总纲!S34)</f>
        <v>21007.140691472538</v>
      </c>
      <c r="AI35" s="8">
        <f>求节点(攻城效率!$AQ$5:$AQ$122,攻城效率!AV$5:AV$122,节奏总纲!T34)</f>
        <v>18164.701558632321</v>
      </c>
      <c r="AK35" s="13">
        <v>31</v>
      </c>
      <c r="AL35" s="8">
        <f>求节点(攻城调用!$D$9:$D$15,攻城调用!$G$9:$G$15,AK35)</f>
        <v>290</v>
      </c>
      <c r="AM35" s="8">
        <f>其他调用!AM35/攻城效率!AL35</f>
        <v>1.8069704895319656</v>
      </c>
      <c r="AN35" s="8">
        <f>求节点(攻城调用!$D$21:$D$27,攻城调用!$G$21:$G$27,AK35)</f>
        <v>54.234068861873503</v>
      </c>
      <c r="AO35" s="62">
        <f>INDEX([4]中r将兵属性验证!$AM$7:$AM$106,INT(AN35))*6</f>
        <v>31857.163832055867</v>
      </c>
      <c r="AQ35" s="13">
        <v>31</v>
      </c>
      <c r="AR35" s="8">
        <f>(1-(MAX(($AM35-其他调用!AH35),0)/$AM35)^0.5)*$AO35</f>
        <v>10567.911693702397</v>
      </c>
      <c r="AS35" s="8">
        <f>(1-(MAX(($AM35-其他调用!AI35),0)/$AM35)^0.5)*$AO35</f>
        <v>14182.822709895991</v>
      </c>
      <c r="AT35" s="8">
        <f>(1-(MAX(($AM35-其他调用!AJ35),0)/$AM35)^0.5)*$AO35</f>
        <v>28535.443370873592</v>
      </c>
      <c r="AU35" s="8">
        <f>(1-(MAX(($AM35-其他调用!AK35),0)/$AM35)^0.5)*$AO35</f>
        <v>31857.163832055867</v>
      </c>
      <c r="AV35" s="8">
        <f>(1-(MAX(($AM35-其他调用!AL35),0)/$AM35)^0.5)*$AO35</f>
        <v>31857.163832055867</v>
      </c>
    </row>
    <row r="36" spans="5:48" ht="11.25" customHeight="1" x14ac:dyDescent="0.15">
      <c r="E36" s="10">
        <v>32</v>
      </c>
      <c r="F36" s="8">
        <f t="shared" si="2"/>
        <v>53664.178676198928</v>
      </c>
      <c r="G36" s="8">
        <f t="shared" si="3"/>
        <v>55442.862830131475</v>
      </c>
      <c r="H36" s="8">
        <f t="shared" si="4"/>
        <v>57945.260675987047</v>
      </c>
      <c r="I36" s="8">
        <f t="shared" si="5"/>
        <v>61013.471535618577</v>
      </c>
      <c r="J36" s="8">
        <f t="shared" si="6"/>
        <v>61700.90543377155</v>
      </c>
      <c r="K36" s="8">
        <f t="shared" si="7"/>
        <v>124400.37601978036</v>
      </c>
      <c r="L36" s="8">
        <f t="shared" si="8"/>
        <v>169662.67815951348</v>
      </c>
      <c r="M36" s="8">
        <f t="shared" si="9"/>
        <v>306795.53069964307</v>
      </c>
      <c r="N36" s="8">
        <f t="shared" si="10"/>
        <v>428206.22100529034</v>
      </c>
      <c r="O36" s="70">
        <f t="shared" si="11"/>
        <v>371228.57883286953</v>
      </c>
      <c r="Q36" s="65">
        <f t="shared" si="12"/>
        <v>0.18887257106987074</v>
      </c>
      <c r="U36" s="10">
        <v>32</v>
      </c>
      <c r="V36" s="10">
        <f>攻城调用!$R$12*攻城调用!W36</f>
        <v>53664.178676198928</v>
      </c>
      <c r="W36" s="10">
        <f>攻城调用!$R$12*攻城调用!X36</f>
        <v>55442.862830131475</v>
      </c>
      <c r="X36" s="10">
        <f>攻城调用!$R$12*攻城调用!Y36</f>
        <v>57945.260675987047</v>
      </c>
      <c r="Y36" s="10">
        <f>攻城调用!$R$12*攻城调用!Z36</f>
        <v>61013.471535618577</v>
      </c>
      <c r="Z36" s="10">
        <f>攻城调用!$R$12*攻城调用!AA36</f>
        <v>61700.90543377155</v>
      </c>
      <c r="AD36" s="10">
        <v>32</v>
      </c>
      <c r="AE36" s="8">
        <f>求节点(攻城效率!$AQ$5:$AQ$122,攻城效率!AR$5:AR$122,节奏总纲!P35)</f>
        <v>6220.018800989018</v>
      </c>
      <c r="AF36" s="8">
        <f>求节点(攻城效率!$AQ$5:$AQ$122,攻城效率!AS$5:AS$122,节奏总纲!Q35)</f>
        <v>8483.1339079756744</v>
      </c>
      <c r="AG36" s="8">
        <f>求节点(攻城效率!$AQ$5:$AQ$122,攻城效率!AT$5:AT$122,节奏总纲!R35)</f>
        <v>15339.776534982155</v>
      </c>
      <c r="AH36" s="8">
        <f>求节点(攻城效率!$AQ$5:$AQ$122,攻城效率!AU$5:AU$122,节奏总纲!S35)</f>
        <v>21410.311050264518</v>
      </c>
      <c r="AI36" s="8">
        <f>求节点(攻城效率!$AQ$5:$AQ$122,攻城效率!AV$5:AV$122,节奏总纲!T35)</f>
        <v>18561.428941643477</v>
      </c>
      <c r="AK36" s="13">
        <v>32</v>
      </c>
      <c r="AL36" s="8">
        <f>求节点(攻城调用!$D$9:$D$15,攻城调用!$G$9:$G$15,AK36)</f>
        <v>309.28571428571428</v>
      </c>
      <c r="AM36" s="8">
        <f>其他调用!AM36/攻城效率!AL36</f>
        <v>1.6998376401554374</v>
      </c>
      <c r="AN36" s="8">
        <f>求节点(攻城调用!$D$21:$D$27,攻城调用!$G$21:$G$27,AK36)</f>
        <v>54.729723580449622</v>
      </c>
      <c r="AO36" s="62">
        <f>INDEX([4]中r将兵属性验证!$AM$7:$AM$106,INT(AN36))*6</f>
        <v>31857.163832055867</v>
      </c>
      <c r="AQ36" s="13">
        <v>32</v>
      </c>
      <c r="AR36" s="8">
        <f>(1-(MAX(($AM36-其他调用!AH36),0)/$AM36)^0.5)*$AO36</f>
        <v>11416.168617321804</v>
      </c>
      <c r="AS36" s="8">
        <f>(1-(MAX(($AM36-其他调用!AI36),0)/$AM36)^0.5)*$AO36</f>
        <v>15412.335302944846</v>
      </c>
      <c r="AT36" s="8">
        <f>(1-(MAX(($AM36-其他调用!AJ36),0)/$AM36)^0.5)*$AO36</f>
        <v>31857.163832055867</v>
      </c>
      <c r="AU36" s="8">
        <f>(1-(MAX(($AM36-其他调用!AK36),0)/$AM36)^0.5)*$AO36</f>
        <v>31857.163832055867</v>
      </c>
      <c r="AV36" s="8">
        <f>(1-(MAX(($AM36-其他调用!AL36),0)/$AM36)^0.5)*$AO36</f>
        <v>31857.163832055867</v>
      </c>
    </row>
    <row r="37" spans="5:48" ht="11.25" customHeight="1" x14ac:dyDescent="0.15">
      <c r="E37" s="10">
        <v>33</v>
      </c>
      <c r="F37" s="8">
        <f t="shared" si="2"/>
        <v>54973.29212015494</v>
      </c>
      <c r="G37" s="8">
        <f t="shared" si="3"/>
        <v>57053.627628686379</v>
      </c>
      <c r="H37" s="8">
        <f t="shared" si="4"/>
        <v>60004.792188406478</v>
      </c>
      <c r="I37" s="8">
        <f t="shared" si="5"/>
        <v>63621.122366145799</v>
      </c>
      <c r="J37" s="8">
        <f t="shared" si="6"/>
        <v>64307.889205743253</v>
      </c>
      <c r="K37" s="8">
        <f t="shared" si="7"/>
        <v>128738.53122662129</v>
      </c>
      <c r="L37" s="8">
        <f t="shared" si="8"/>
        <v>177333.79984202166</v>
      </c>
      <c r="M37" s="8">
        <f t="shared" si="9"/>
        <v>333261.13598687272</v>
      </c>
      <c r="N37" s="8">
        <f t="shared" si="10"/>
        <v>436685.9620737714</v>
      </c>
      <c r="O37" s="70">
        <f t="shared" si="11"/>
        <v>379626.03737782128</v>
      </c>
      <c r="Q37" s="65">
        <f t="shared" si="12"/>
        <v>0.18005337469284174</v>
      </c>
      <c r="U37" s="10">
        <v>33</v>
      </c>
      <c r="V37" s="10">
        <f>攻城调用!$R$12*攻城调用!W37</f>
        <v>54973.29212015494</v>
      </c>
      <c r="W37" s="10">
        <f>攻城调用!$R$12*攻城调用!X37</f>
        <v>57053.627628686379</v>
      </c>
      <c r="X37" s="10">
        <f>攻城调用!$R$12*攻城调用!Y37</f>
        <v>60004.792188406478</v>
      </c>
      <c r="Y37" s="10">
        <f>攻城调用!$R$12*攻城调用!Z37</f>
        <v>63621.122366145799</v>
      </c>
      <c r="Z37" s="10">
        <f>攻城调用!$R$12*攻城调用!AA37</f>
        <v>64307.889205743253</v>
      </c>
      <c r="AD37" s="10">
        <v>33</v>
      </c>
      <c r="AE37" s="8">
        <f>求节点(攻城效率!$AQ$5:$AQ$122,攻城效率!AR$5:AR$122,节奏总纲!P36)</f>
        <v>6436.9265613310645</v>
      </c>
      <c r="AF37" s="8">
        <f>求节点(攻城效率!$AQ$5:$AQ$122,攻城效率!AS$5:AS$122,节奏总纲!Q36)</f>
        <v>8866.6899921010827</v>
      </c>
      <c r="AG37" s="8">
        <f>求节点(攻城效率!$AQ$5:$AQ$122,攻城效率!AT$5:AT$122,节奏总纲!R36)</f>
        <v>16663.056799343634</v>
      </c>
      <c r="AH37" s="8">
        <f>求节点(攻城效率!$AQ$5:$AQ$122,攻城效率!AU$5:AU$122,节奏总纲!S36)</f>
        <v>21834.298103688569</v>
      </c>
      <c r="AI37" s="8">
        <f>求节点(攻城效率!$AQ$5:$AQ$122,攻城效率!AV$5:AV$122,节奏总纲!T36)</f>
        <v>18981.301868891063</v>
      </c>
      <c r="AK37" s="13">
        <v>33</v>
      </c>
      <c r="AL37" s="8">
        <f>求节点(攻城调用!$D$9:$D$15,攻城调用!$G$9:$G$15,AK37)</f>
        <v>328.57142857142856</v>
      </c>
      <c r="AM37" s="8">
        <f>其他调用!AM37/攻城效率!AL37</f>
        <v>1.6051733584382171</v>
      </c>
      <c r="AN37" s="8">
        <f>求节点(攻城调用!$D$21:$D$27,攻城调用!$G$21:$G$27,AK37)</f>
        <v>55.225378299025742</v>
      </c>
      <c r="AO37" s="62">
        <f>INDEX([4]中r将兵属性验证!$AM$7:$AM$106,INT(AN37))*6</f>
        <v>32237.316849466009</v>
      </c>
      <c r="AQ37" s="13">
        <v>33</v>
      </c>
      <c r="AR37" s="8">
        <f>(1-(MAX(($AM37-其他调用!AH37),0)/$AM37)^0.5)*$AO37</f>
        <v>12443.123109834176</v>
      </c>
      <c r="AS37" s="8">
        <f>(1-(MAX(($AM37-其他调用!AI37),0)/$AM37)^0.5)*$AO37</f>
        <v>16929.422305872809</v>
      </c>
      <c r="AT37" s="8">
        <f>(1-(MAX(($AM37-其他调用!AJ37),0)/$AM37)^0.5)*$AO37</f>
        <v>32237.316849466009</v>
      </c>
      <c r="AU37" s="8">
        <f>(1-(MAX(($AM37-其他调用!AK37),0)/$AM37)^0.5)*$AO37</f>
        <v>32237.316849466009</v>
      </c>
      <c r="AV37" s="8">
        <f>(1-(MAX(($AM37-其他调用!AL37),0)/$AM37)^0.5)*$AO37</f>
        <v>32237.316849466009</v>
      </c>
    </row>
    <row r="38" spans="5:48" ht="11.25" customHeight="1" x14ac:dyDescent="0.15">
      <c r="E38" s="10">
        <v>34</v>
      </c>
      <c r="F38" s="8">
        <f t="shared" si="2"/>
        <v>56415.766308039798</v>
      </c>
      <c r="G38" s="8">
        <f t="shared" si="3"/>
        <v>58706.556786965702</v>
      </c>
      <c r="H38" s="8">
        <f t="shared" si="4"/>
        <v>62112.711371784331</v>
      </c>
      <c r="I38" s="8">
        <f t="shared" si="5"/>
        <v>65598.825466710725</v>
      </c>
      <c r="J38" s="8">
        <f t="shared" si="6"/>
        <v>66218.123701888006</v>
      </c>
      <c r="K38" s="8">
        <f t="shared" si="7"/>
        <v>134796.03618670642</v>
      </c>
      <c r="L38" s="8">
        <f t="shared" si="8"/>
        <v>185881.63703512569</v>
      </c>
      <c r="M38" s="8">
        <f t="shared" si="9"/>
        <v>361941.21121133538</v>
      </c>
      <c r="N38" s="8">
        <f t="shared" si="10"/>
        <v>445143.94578510517</v>
      </c>
      <c r="O38" s="70">
        <f t="shared" si="11"/>
        <v>388907.11172475654</v>
      </c>
      <c r="Q38" s="65">
        <f t="shared" si="12"/>
        <v>0.17160994506236837</v>
      </c>
      <c r="U38" s="10">
        <v>34</v>
      </c>
      <c r="V38" s="10">
        <f>攻城调用!$R$12*攻城调用!W38</f>
        <v>56415.766308039798</v>
      </c>
      <c r="W38" s="10">
        <f>攻城调用!$R$12*攻城调用!X38</f>
        <v>58706.556786965702</v>
      </c>
      <c r="X38" s="10">
        <f>攻城调用!$R$12*攻城调用!Y38</f>
        <v>62112.711371784331</v>
      </c>
      <c r="Y38" s="10">
        <f>攻城调用!$R$12*攻城调用!Z38</f>
        <v>65598.825466710725</v>
      </c>
      <c r="Z38" s="10">
        <f>攻城调用!$R$12*攻城调用!AA38</f>
        <v>66218.123701888006</v>
      </c>
      <c r="AD38" s="10">
        <v>34</v>
      </c>
      <c r="AE38" s="8">
        <f>求节点(攻城效率!$AQ$5:$AQ$122,攻城效率!AR$5:AR$122,节奏总纲!P37)</f>
        <v>6739.8018093353212</v>
      </c>
      <c r="AF38" s="8">
        <f>求节点(攻城效率!$AQ$5:$AQ$122,攻城效率!AS$5:AS$122,节奏总纲!Q37)</f>
        <v>9294.0818517562839</v>
      </c>
      <c r="AG38" s="8">
        <f>求节点(攻城效率!$AQ$5:$AQ$122,攻城效率!AT$5:AT$122,节奏总纲!R37)</f>
        <v>18097.06056056677</v>
      </c>
      <c r="AH38" s="8">
        <f>求节点(攻城效率!$AQ$5:$AQ$122,攻城效率!AU$5:AU$122,节奏总纲!S37)</f>
        <v>22257.197289255259</v>
      </c>
      <c r="AI38" s="8">
        <f>求节点(攻城效率!$AQ$5:$AQ$122,攻城效率!AV$5:AV$122,节奏总纲!T37)</f>
        <v>19445.355586237827</v>
      </c>
      <c r="AK38" s="13">
        <v>34</v>
      </c>
      <c r="AL38" s="8">
        <f>求节点(攻城调用!$D$9:$D$15,攻城调用!$G$9:$G$15,AK38)</f>
        <v>347.85714285714283</v>
      </c>
      <c r="AM38" s="8">
        <f>其他调用!AM38/攻城效率!AL38</f>
        <v>1.5221801089255649</v>
      </c>
      <c r="AN38" s="8">
        <f>求节点(攻城调用!$D$21:$D$27,攻城调用!$G$21:$G$27,AK38)</f>
        <v>55.721033017601862</v>
      </c>
      <c r="AO38" s="62">
        <f>INDEX([4]中r将兵属性验证!$AM$7:$AM$106,INT(AN38))*6</f>
        <v>32237.316849466009</v>
      </c>
      <c r="AQ38" s="13">
        <v>34</v>
      </c>
      <c r="AR38" s="8">
        <f>(1-(MAX(($AM38-其他调用!AH38),0)/$AM38)^0.5)*$AO38</f>
        <v>13355.837028329806</v>
      </c>
      <c r="AS38" s="8">
        <f>(1-(MAX(($AM38-其他调用!AI38),0)/$AM38)^0.5)*$AO38</f>
        <v>18398.547792037258</v>
      </c>
      <c r="AT38" s="8">
        <f>(1-(MAX(($AM38-其他调用!AJ38),0)/$AM38)^0.5)*$AO38</f>
        <v>32237.316849466009</v>
      </c>
      <c r="AU38" s="8">
        <f>(1-(MAX(($AM38-其他调用!AK38),0)/$AM38)^0.5)*$AO38</f>
        <v>32237.316849466009</v>
      </c>
      <c r="AV38" s="8">
        <f>(1-(MAX(($AM38-其他调用!AL38),0)/$AM38)^0.5)*$AO38</f>
        <v>32237.316849466009</v>
      </c>
    </row>
    <row r="39" spans="5:48" ht="11.25" customHeight="1" x14ac:dyDescent="0.15">
      <c r="E39" s="10">
        <v>35</v>
      </c>
      <c r="F39" s="8">
        <f t="shared" si="2"/>
        <v>58252.995072395381</v>
      </c>
      <c r="G39" s="8">
        <f t="shared" si="3"/>
        <v>60574.399247617606</v>
      </c>
      <c r="H39" s="8">
        <f t="shared" si="4"/>
        <v>63539.48877141752</v>
      </c>
      <c r="I39" s="8">
        <f t="shared" si="5"/>
        <v>66985.423301006944</v>
      </c>
      <c r="J39" s="8">
        <f t="shared" si="6"/>
        <v>67814.176243042748</v>
      </c>
      <c r="K39" s="8">
        <f t="shared" si="7"/>
        <v>142110.99489167938</v>
      </c>
      <c r="L39" s="8">
        <f t="shared" si="8"/>
        <v>195274.01529246586</v>
      </c>
      <c r="M39" s="8">
        <f t="shared" si="9"/>
        <v>384025.2290004181</v>
      </c>
      <c r="N39" s="8">
        <f t="shared" si="10"/>
        <v>451775.94845281105</v>
      </c>
      <c r="O39" s="70">
        <f t="shared" si="11"/>
        <v>396713.54643573525</v>
      </c>
      <c r="Q39" s="65">
        <f t="shared" si="12"/>
        <v>0.16545654809400126</v>
      </c>
      <c r="U39" s="10">
        <v>35</v>
      </c>
      <c r="V39" s="10">
        <f>攻城调用!$R$12*攻城调用!W39</f>
        <v>58252.995072395381</v>
      </c>
      <c r="W39" s="10">
        <f>攻城调用!$R$12*攻城调用!X39</f>
        <v>60574.399247617606</v>
      </c>
      <c r="X39" s="10">
        <f>攻城调用!$R$12*攻城调用!Y39</f>
        <v>63539.48877141752</v>
      </c>
      <c r="Y39" s="10">
        <f>攻城调用!$R$12*攻城调用!Z39</f>
        <v>66985.423301006944</v>
      </c>
      <c r="Z39" s="10">
        <f>攻城调用!$R$12*攻城调用!AA39</f>
        <v>67814.176243042748</v>
      </c>
      <c r="AD39" s="10">
        <v>35</v>
      </c>
      <c r="AE39" s="8">
        <f>求节点(攻城效率!$AQ$5:$AQ$122,攻城效率!AR$5:AR$122,节奏总纲!P38)</f>
        <v>7105.5497445839692</v>
      </c>
      <c r="AF39" s="8">
        <f>求节点(攻城效率!$AQ$5:$AQ$122,攻城效率!AS$5:AS$122,节奏总纲!Q38)</f>
        <v>9763.7007646232923</v>
      </c>
      <c r="AG39" s="8">
        <f>求节点(攻城效率!$AQ$5:$AQ$122,攻城效率!AT$5:AT$122,节奏总纲!R38)</f>
        <v>19201.261450020906</v>
      </c>
      <c r="AH39" s="8">
        <f>求节点(攻城效率!$AQ$5:$AQ$122,攻城效率!AU$5:AU$122,节奏总纲!S38)</f>
        <v>22588.797422640553</v>
      </c>
      <c r="AI39" s="8">
        <f>求节点(攻城效率!$AQ$5:$AQ$122,攻城效率!AV$5:AV$122,节奏总纲!T38)</f>
        <v>19835.677321786763</v>
      </c>
      <c r="AK39" s="13">
        <v>35</v>
      </c>
      <c r="AL39" s="8">
        <f>求节点(攻城调用!$D$9:$D$15,攻城调用!$G$9:$G$15,AK39)</f>
        <v>367.14285714285711</v>
      </c>
      <c r="AM39" s="8">
        <f>其他调用!AM39/攻城效率!AL39</f>
        <v>1.4488681551472644</v>
      </c>
      <c r="AN39" s="8">
        <f>求节点(攻城调用!$D$21:$D$27,攻城调用!$G$21:$G$27,AK39)</f>
        <v>56.216687736177974</v>
      </c>
      <c r="AO39" s="62">
        <f>INDEX([4]中r将兵属性验证!$AM$7:$AM$106,INT(AN39))*6</f>
        <v>32611.45608212733</v>
      </c>
      <c r="AQ39" s="13">
        <v>35</v>
      </c>
      <c r="AR39" s="8">
        <f>(1-(MAX(($AM39-其他调用!AH39),0)/$AM39)^0.5)*$AO39</f>
        <v>14459.84597353698</v>
      </c>
      <c r="AS39" s="8">
        <f>(1-(MAX(($AM39-其他调用!AI39),0)/$AM39)^0.5)*$AO39</f>
        <v>20275.319442331336</v>
      </c>
      <c r="AT39" s="8">
        <f>(1-(MAX(($AM39-其他调用!AJ39),0)/$AM39)^0.5)*$AO39</f>
        <v>32611.45608212733</v>
      </c>
      <c r="AU39" s="8">
        <f>(1-(MAX(($AM39-其他调用!AK39),0)/$AM39)^0.5)*$AO39</f>
        <v>32611.45608212733</v>
      </c>
      <c r="AV39" s="8">
        <f>(1-(MAX(($AM39-其他调用!AL39),0)/$AM39)^0.5)*$AO39</f>
        <v>32611.45608212733</v>
      </c>
    </row>
    <row r="40" spans="5:48" ht="11.25" customHeight="1" x14ac:dyDescent="0.15">
      <c r="E40" s="10">
        <v>36</v>
      </c>
      <c r="F40" s="8">
        <f t="shared" si="2"/>
        <v>60649.085977150535</v>
      </c>
      <c r="G40" s="8">
        <f t="shared" si="3"/>
        <v>62621.861450414217</v>
      </c>
      <c r="H40" s="8">
        <f t="shared" si="4"/>
        <v>64995.729856956554</v>
      </c>
      <c r="I40" s="8">
        <f t="shared" si="5"/>
        <v>68396.060923925601</v>
      </c>
      <c r="J40" s="8">
        <f t="shared" si="6"/>
        <v>69421.274605787883</v>
      </c>
      <c r="K40" s="8">
        <f t="shared" si="7"/>
        <v>150933.41496907827</v>
      </c>
      <c r="L40" s="8">
        <f t="shared" si="8"/>
        <v>208014.90345972421</v>
      </c>
      <c r="M40" s="8">
        <f t="shared" si="9"/>
        <v>405723.93215081515</v>
      </c>
      <c r="N40" s="8">
        <f t="shared" si="10"/>
        <v>458693.96591903729</v>
      </c>
      <c r="O40" s="70">
        <f t="shared" si="11"/>
        <v>402401.5775434419</v>
      </c>
      <c r="Q40" s="65">
        <f t="shared" si="12"/>
        <v>0.16019693369430429</v>
      </c>
      <c r="U40" s="10">
        <v>36</v>
      </c>
      <c r="V40" s="10">
        <f>攻城调用!$R$12*攻城调用!W40</f>
        <v>60649.085977150535</v>
      </c>
      <c r="W40" s="10">
        <f>攻城调用!$R$12*攻城调用!X40</f>
        <v>62621.861450414217</v>
      </c>
      <c r="X40" s="10">
        <f>攻城调用!$R$12*攻城调用!Y40</f>
        <v>64995.729856956554</v>
      </c>
      <c r="Y40" s="10">
        <f>攻城调用!$R$12*攻城调用!Z40</f>
        <v>68396.060923925601</v>
      </c>
      <c r="Z40" s="10">
        <f>攻城调用!$R$12*攻城调用!AA40</f>
        <v>69421.274605787883</v>
      </c>
      <c r="AD40" s="10">
        <v>36</v>
      </c>
      <c r="AE40" s="8">
        <f>求节点(攻城效率!$AQ$5:$AQ$122,攻城效率!AR$5:AR$122,节奏总纲!P39)</f>
        <v>7546.6707484539129</v>
      </c>
      <c r="AF40" s="8">
        <f>求节点(攻城效率!$AQ$5:$AQ$122,攻城效率!AS$5:AS$122,节奏总纲!Q39)</f>
        <v>10400.745172986211</v>
      </c>
      <c r="AG40" s="8">
        <f>求节点(攻城效率!$AQ$5:$AQ$122,攻城效率!AT$5:AT$122,节奏总纲!R39)</f>
        <v>20286.196607540758</v>
      </c>
      <c r="AH40" s="8">
        <f>求节点(攻城效率!$AQ$5:$AQ$122,攻城效率!AU$5:AU$122,节奏总纲!S39)</f>
        <v>22934.698295951865</v>
      </c>
      <c r="AI40" s="8">
        <f>求节点(攻城效率!$AQ$5:$AQ$122,攻城效率!AV$5:AV$122,节奏总纲!T39)</f>
        <v>20120.078877172095</v>
      </c>
      <c r="AK40" s="13">
        <v>36</v>
      </c>
      <c r="AL40" s="8">
        <f>求节点(攻城调用!$D$9:$D$15,攻城调用!$G$9:$G$15,AK40)</f>
        <v>386.42857142857144</v>
      </c>
      <c r="AM40" s="8">
        <f>其他调用!AM40/攻城效率!AL40</f>
        <v>1.3828802038630705</v>
      </c>
      <c r="AN40" s="8">
        <f>求节点(攻城调用!$D$21:$D$27,攻城调用!$G$21:$G$27,AK40)</f>
        <v>56.712342454754094</v>
      </c>
      <c r="AO40" s="62">
        <f>INDEX([4]中r将兵属性验证!$AM$7:$AM$106,INT(AN40))*6</f>
        <v>32611.45608212733</v>
      </c>
      <c r="AQ40" s="13">
        <v>36</v>
      </c>
      <c r="AR40" s="8">
        <f>(1-(MAX(($AM40-其他调用!AH40),0)/$AM40)^0.5)*$AO40</f>
        <v>15451.76889346116</v>
      </c>
      <c r="AS40" s="8">
        <f>(1-(MAX(($AM40-其他调用!AI40),0)/$AM40)^0.5)*$AO40</f>
        <v>22181.759556843554</v>
      </c>
      <c r="AT40" s="8">
        <f>(1-(MAX(($AM40-其他调用!AJ40),0)/$AM40)^0.5)*$AO40</f>
        <v>32611.45608212733</v>
      </c>
      <c r="AU40" s="8">
        <f>(1-(MAX(($AM40-其他调用!AK40),0)/$AM40)^0.5)*$AO40</f>
        <v>32611.45608212733</v>
      </c>
      <c r="AV40" s="8">
        <f>(1-(MAX(($AM40-其他调用!AL40),0)/$AM40)^0.5)*$AO40</f>
        <v>32611.45608212733</v>
      </c>
    </row>
    <row r="41" spans="5:48" ht="11.25" customHeight="1" x14ac:dyDescent="0.15">
      <c r="E41" s="10">
        <v>37</v>
      </c>
      <c r="F41" s="8">
        <f t="shared" si="2"/>
        <v>62882.07231361515</v>
      </c>
      <c r="G41" s="8">
        <f t="shared" si="3"/>
        <v>64731.915606338385</v>
      </c>
      <c r="H41" s="8">
        <f t="shared" si="4"/>
        <v>66482.23335192191</v>
      </c>
      <c r="I41" s="8">
        <f t="shared" si="5"/>
        <v>69823.019675703865</v>
      </c>
      <c r="J41" s="8">
        <f t="shared" si="6"/>
        <v>71049.331565252127</v>
      </c>
      <c r="K41" s="8">
        <f t="shared" si="7"/>
        <v>162469.0886393371</v>
      </c>
      <c r="L41" s="8">
        <f t="shared" si="8"/>
        <v>219477.26271014742</v>
      </c>
      <c r="M41" s="8">
        <f t="shared" si="9"/>
        <v>441903.96367608284</v>
      </c>
      <c r="N41" s="8">
        <f t="shared" si="10"/>
        <v>468980.65576958342</v>
      </c>
      <c r="O41" s="70">
        <f t="shared" si="11"/>
        <v>408911.11652495695</v>
      </c>
      <c r="Q41" s="65">
        <f t="shared" si="12"/>
        <v>0.1504449808480415</v>
      </c>
      <c r="U41" s="10">
        <v>37</v>
      </c>
      <c r="V41" s="10">
        <f>攻城调用!$R$12*攻城调用!W41</f>
        <v>62882.07231361515</v>
      </c>
      <c r="W41" s="10">
        <f>攻城调用!$R$12*攻城调用!X41</f>
        <v>64731.915606338385</v>
      </c>
      <c r="X41" s="10">
        <f>攻城调用!$R$12*攻城调用!Y41</f>
        <v>66482.23335192191</v>
      </c>
      <c r="Y41" s="10">
        <f>攻城调用!$R$12*攻城调用!Z41</f>
        <v>69823.019675703865</v>
      </c>
      <c r="Z41" s="10">
        <f>攻城调用!$R$12*攻城调用!AA41</f>
        <v>71049.331565252127</v>
      </c>
      <c r="AD41" s="10">
        <v>37</v>
      </c>
      <c r="AE41" s="8">
        <f>求节点(攻城效率!$AQ$5:$AQ$122,攻城效率!AR$5:AR$122,节奏总纲!P40)</f>
        <v>8123.4544319668557</v>
      </c>
      <c r="AF41" s="8">
        <f>求节点(攻城效率!$AQ$5:$AQ$122,攻城效率!AS$5:AS$122,节奏总纲!Q40)</f>
        <v>10973.86313550737</v>
      </c>
      <c r="AG41" s="8">
        <f>求节点(攻城效率!$AQ$5:$AQ$122,攻城效率!AT$5:AT$122,节奏总纲!R40)</f>
        <v>22095.198183804143</v>
      </c>
      <c r="AH41" s="8">
        <f>求节点(攻城效率!$AQ$5:$AQ$122,攻城效率!AU$5:AU$122,节奏总纲!S40)</f>
        <v>23449.03278847917</v>
      </c>
      <c r="AI41" s="8">
        <f>求节点(攻城效率!$AQ$5:$AQ$122,攻城效率!AV$5:AV$122,节奏总纲!T40)</f>
        <v>20445.555826247848</v>
      </c>
      <c r="AK41" s="13">
        <v>37</v>
      </c>
      <c r="AL41" s="8">
        <f>求节点(攻城调用!$D$9:$D$15,攻城调用!$G$9:$G$15,AK41)</f>
        <v>405.71428571428572</v>
      </c>
      <c r="AM41" s="8">
        <f>其他调用!AM41/攻城效率!AL41</f>
        <v>1.3243521067189212</v>
      </c>
      <c r="AN41" s="8">
        <f>求节点(攻城调用!$D$21:$D$27,攻城调用!$G$21:$G$27,AK41)</f>
        <v>57.207997173330213</v>
      </c>
      <c r="AO41" s="62">
        <f>INDEX([4]中r将兵属性验证!$AM$7:$AM$106,INT(AN41))*6</f>
        <v>32989.993129295508</v>
      </c>
      <c r="AQ41" s="13">
        <v>37</v>
      </c>
      <c r="AR41" s="8">
        <f>(1-(MAX(($AM41-其他调用!AH41),0)/$AM41)^0.5)*$AO41</f>
        <v>16663.652500411597</v>
      </c>
      <c r="AS41" s="8">
        <f>(1-(MAX(($AM41-其他调用!AI41),0)/$AM41)^0.5)*$AO41</f>
        <v>24834.769816968063</v>
      </c>
      <c r="AT41" s="8">
        <f>(1-(MAX(($AM41-其他调用!AJ41),0)/$AM41)^0.5)*$AO41</f>
        <v>32989.993129295508</v>
      </c>
      <c r="AU41" s="8">
        <f>(1-(MAX(($AM41-其他调用!AK41),0)/$AM41)^0.5)*$AO41</f>
        <v>32989.993129295508</v>
      </c>
      <c r="AV41" s="8">
        <f>(1-(MAX(($AM41-其他调用!AL41),0)/$AM41)^0.5)*$AO41</f>
        <v>32989.993129295508</v>
      </c>
    </row>
    <row r="42" spans="5:48" ht="11.25" customHeight="1" x14ac:dyDescent="0.15">
      <c r="E42" s="10">
        <v>38</v>
      </c>
      <c r="F42" s="8">
        <f t="shared" si="2"/>
        <v>65171.634089052488</v>
      </c>
      <c r="G42" s="8">
        <f t="shared" si="3"/>
        <v>66898.633726378292</v>
      </c>
      <c r="H42" s="8">
        <f t="shared" si="4"/>
        <v>68073.381207520375</v>
      </c>
      <c r="I42" s="8">
        <f t="shared" si="5"/>
        <v>71268.795786764851</v>
      </c>
      <c r="J42" s="8">
        <f t="shared" si="6"/>
        <v>72662.692491497975</v>
      </c>
      <c r="K42" s="8">
        <f t="shared" si="7"/>
        <v>168029.96124373539</v>
      </c>
      <c r="L42" s="8">
        <f t="shared" si="8"/>
        <v>231353.33557572073</v>
      </c>
      <c r="M42" s="8">
        <f t="shared" si="9"/>
        <v>477976.71167330322</v>
      </c>
      <c r="N42" s="8">
        <f t="shared" si="10"/>
        <v>480264.50648189237</v>
      </c>
      <c r="O42" s="70">
        <f t="shared" si="11"/>
        <v>415662.30411232967</v>
      </c>
      <c r="Q42" s="65">
        <f t="shared" si="12"/>
        <v>0.14241987014222671</v>
      </c>
      <c r="U42" s="10">
        <v>38</v>
      </c>
      <c r="V42" s="10">
        <f>攻城调用!$R$12*攻城调用!W42</f>
        <v>65171.634089052488</v>
      </c>
      <c r="W42" s="10">
        <f>攻城调用!$R$12*攻城调用!X42</f>
        <v>66898.633726378292</v>
      </c>
      <c r="X42" s="10">
        <f>攻城调用!$R$12*攻城调用!Y42</f>
        <v>68073.381207520375</v>
      </c>
      <c r="Y42" s="10">
        <f>攻城调用!$R$12*攻城调用!Z42</f>
        <v>71268.795786764851</v>
      </c>
      <c r="Z42" s="10">
        <f>攻城调用!$R$12*攻城调用!AA42</f>
        <v>72662.692491497975</v>
      </c>
      <c r="AD42" s="10">
        <v>38</v>
      </c>
      <c r="AE42" s="8">
        <f>求节点(攻城效率!$AQ$5:$AQ$122,攻城效率!AR$5:AR$122,节奏总纲!P41)</f>
        <v>8401.4980621867689</v>
      </c>
      <c r="AF42" s="8">
        <f>求节点(攻城效率!$AQ$5:$AQ$122,攻城效率!AS$5:AS$122,节奏总纲!Q41)</f>
        <v>11567.666778786037</v>
      </c>
      <c r="AG42" s="8">
        <f>求节点(攻城效率!$AQ$5:$AQ$122,攻城效率!AT$5:AT$122,节奏总纲!R41)</f>
        <v>23898.835583665161</v>
      </c>
      <c r="AH42" s="8">
        <f>求节点(攻城效率!$AQ$5:$AQ$122,攻城效率!AU$5:AU$122,节奏总纲!S41)</f>
        <v>24013.225324094619</v>
      </c>
      <c r="AI42" s="8">
        <f>求节点(攻城效率!$AQ$5:$AQ$122,攻城效率!AV$5:AV$122,节奏总纲!T41)</f>
        <v>20783.115205616483</v>
      </c>
      <c r="AK42" s="13">
        <v>38</v>
      </c>
      <c r="AL42" s="8">
        <f>求节点(攻城调用!$D$9:$D$15,攻城调用!$G$9:$G$15,AK42)</f>
        <v>425</v>
      </c>
      <c r="AM42" s="8">
        <f>其他调用!AM42/攻城效率!AL42</f>
        <v>1.2711743175775201</v>
      </c>
      <c r="AN42" s="8">
        <f>求节点(攻城调用!$D$21:$D$27,攻城调用!$G$21:$G$27,AK42)</f>
        <v>57.600203377669764</v>
      </c>
      <c r="AO42" s="62">
        <f>INDEX([4]中r将兵属性验证!$AM$7:$AM$106,INT(AN42))*6</f>
        <v>32989.993129295508</v>
      </c>
      <c r="AQ42" s="13">
        <v>38</v>
      </c>
      <c r="AR42" s="8">
        <f>(1-(MAX(($AM42-其他调用!AH42),0)/$AM42)^0.5)*$AO42</f>
        <v>17752.835931176247</v>
      </c>
      <c r="AS42" s="8">
        <f>(1-(MAX(($AM42-其他调用!AI42),0)/$AM42)^0.5)*$AO42</f>
        <v>28281.266690550037</v>
      </c>
      <c r="AT42" s="8">
        <f>(1-(MAX(($AM42-其他调用!AJ42),0)/$AM42)^0.5)*$AO42</f>
        <v>32989.993129295508</v>
      </c>
      <c r="AU42" s="8">
        <f>(1-(MAX(($AM42-其他调用!AK42),0)/$AM42)^0.5)*$AO42</f>
        <v>32989.993129295508</v>
      </c>
      <c r="AV42" s="8">
        <f>(1-(MAX(($AM42-其他调用!AL42),0)/$AM42)^0.5)*$AO42</f>
        <v>32989.993129295508</v>
      </c>
    </row>
    <row r="43" spans="5:48" ht="11.25" customHeight="1" x14ac:dyDescent="0.15">
      <c r="E43" s="10">
        <v>39</v>
      </c>
      <c r="F43" s="8">
        <f t="shared" si="2"/>
        <v>67520.157767495752</v>
      </c>
      <c r="G43" s="8">
        <f t="shared" si="3"/>
        <v>68877.837633378134</v>
      </c>
      <c r="H43" s="8">
        <f t="shared" si="4"/>
        <v>69765.63583108809</v>
      </c>
      <c r="I43" s="8">
        <f t="shared" si="5"/>
        <v>72791.445264318158</v>
      </c>
      <c r="J43" s="8">
        <f t="shared" si="6"/>
        <v>74342.105851797896</v>
      </c>
      <c r="K43" s="8">
        <f t="shared" si="7"/>
        <v>175720.59096823161</v>
      </c>
      <c r="L43" s="8">
        <f t="shared" si="8"/>
        <v>243385.69813853723</v>
      </c>
      <c r="M43" s="8">
        <f t="shared" si="9"/>
        <v>514061.27342327486</v>
      </c>
      <c r="N43" s="8">
        <f t="shared" si="10"/>
        <v>486158.21458186442</v>
      </c>
      <c r="O43" s="70">
        <f t="shared" si="11"/>
        <v>422997.52178208146</v>
      </c>
      <c r="Q43" s="65">
        <f t="shared" si="12"/>
        <v>0.13571463060521871</v>
      </c>
      <c r="U43" s="10">
        <v>39</v>
      </c>
      <c r="V43" s="10">
        <f>攻城调用!$R$12*攻城调用!W43</f>
        <v>67520.157767495752</v>
      </c>
      <c r="W43" s="10">
        <f>攻城调用!$R$12*攻城调用!X43</f>
        <v>68877.837633378134</v>
      </c>
      <c r="X43" s="10">
        <f>攻城调用!$R$12*攻城调用!Y43</f>
        <v>69765.63583108809</v>
      </c>
      <c r="Y43" s="10">
        <f>攻城调用!$R$12*攻城调用!Z43</f>
        <v>72791.445264318158</v>
      </c>
      <c r="Z43" s="10">
        <f>攻城调用!$R$12*攻城调用!AA43</f>
        <v>74342.105851797896</v>
      </c>
      <c r="AD43" s="10">
        <v>39</v>
      </c>
      <c r="AE43" s="8">
        <f>求节点(攻城效率!$AQ$5:$AQ$122,攻城效率!AR$5:AR$122,节奏总纲!P42)</f>
        <v>8786.0295484115813</v>
      </c>
      <c r="AF43" s="8">
        <f>求节点(攻城效率!$AQ$5:$AQ$122,攻城效率!AS$5:AS$122,节奏总纲!Q42)</f>
        <v>12169.284906926861</v>
      </c>
      <c r="AG43" s="8">
        <f>求节点(攻城效率!$AQ$5:$AQ$122,攻城效率!AT$5:AT$122,节奏总纲!R42)</f>
        <v>25703.063671163742</v>
      </c>
      <c r="AH43" s="8">
        <f>求节点(攻城效率!$AQ$5:$AQ$122,攻城效率!AU$5:AU$122,节奏总纲!S42)</f>
        <v>24307.910729093222</v>
      </c>
      <c r="AI43" s="8">
        <f>求节点(攻城效率!$AQ$5:$AQ$122,攻城效率!AV$5:AV$122,节奏总纲!T42)</f>
        <v>21149.876089104073</v>
      </c>
      <c r="AK43" s="13">
        <v>39</v>
      </c>
      <c r="AL43" s="8">
        <f>求节点(攻城调用!$D$9:$D$15,攻城调用!$G$9:$G$15,AK43)</f>
        <v>444.28571428571428</v>
      </c>
      <c r="AM43" s="8">
        <f>其他调用!AM43/攻城效率!AL43</f>
        <v>1.2219754621976724</v>
      </c>
      <c r="AN43" s="8">
        <f>求节点(攻城调用!$D$21:$D$27,攻城调用!$G$21:$G$27,AK43)</f>
        <v>57.888961067772748</v>
      </c>
      <c r="AO43" s="62">
        <f>INDEX([4]中r将兵属性验证!$AM$7:$AM$106,INT(AN43))*6</f>
        <v>32989.993129295508</v>
      </c>
      <c r="AQ43" s="13">
        <v>39</v>
      </c>
      <c r="AR43" s="8">
        <f>(1-(MAX(($AM43-其他调用!AH43),0)/$AM43)^0.5)*$AO43</f>
        <v>18929.405642345926</v>
      </c>
      <c r="AS43" s="8">
        <f>(1-(MAX(($AM43-其他调用!AI43),0)/$AM43)^0.5)*$AO43</f>
        <v>32989.993129295508</v>
      </c>
      <c r="AT43" s="8">
        <f>(1-(MAX(($AM43-其他调用!AJ43),0)/$AM43)^0.5)*$AO43</f>
        <v>32989.993129295508</v>
      </c>
      <c r="AU43" s="8">
        <f>(1-(MAX(($AM43-其他调用!AK43),0)/$AM43)^0.5)*$AO43</f>
        <v>32989.993129295508</v>
      </c>
      <c r="AV43" s="8">
        <f>(1-(MAX(($AM43-其他调用!AL43),0)/$AM43)^0.5)*$AO43</f>
        <v>32989.993129295508</v>
      </c>
    </row>
    <row r="44" spans="5:48" ht="11.25" customHeight="1" x14ac:dyDescent="0.15">
      <c r="E44" s="10">
        <v>40</v>
      </c>
      <c r="F44" s="8">
        <f t="shared" si="2"/>
        <v>69930.057961443177</v>
      </c>
      <c r="G44" s="8">
        <f t="shared" si="3"/>
        <v>70533.164614301248</v>
      </c>
      <c r="H44" s="8">
        <f t="shared" si="4"/>
        <v>71338.308841835373</v>
      </c>
      <c r="I44" s="8">
        <f t="shared" si="5"/>
        <v>74528.276048371743</v>
      </c>
      <c r="J44" s="8">
        <f t="shared" si="6"/>
        <v>76082.145965929973</v>
      </c>
      <c r="K44" s="8">
        <f t="shared" si="7"/>
        <v>184776.69012760796</v>
      </c>
      <c r="L44" s="8">
        <f t="shared" si="8"/>
        <v>245601.23811975148</v>
      </c>
      <c r="M44" s="8">
        <f t="shared" si="9"/>
        <v>519923.66353335121</v>
      </c>
      <c r="N44" s="8">
        <f t="shared" si="10"/>
        <v>490938.04659578711</v>
      </c>
      <c r="O44" s="70">
        <f t="shared" si="11"/>
        <v>430975.42678602762</v>
      </c>
      <c r="Q44" s="65">
        <f t="shared" si="12"/>
        <v>0.13720919789845126</v>
      </c>
      <c r="U44" s="10">
        <v>40</v>
      </c>
      <c r="V44" s="10">
        <f>攻城调用!$R$12*攻城调用!W44</f>
        <v>69930.057961443177</v>
      </c>
      <c r="W44" s="10">
        <f>攻城调用!$R$12*攻城调用!X44</f>
        <v>70533.164614301248</v>
      </c>
      <c r="X44" s="10">
        <f>攻城调用!$R$12*攻城调用!Y44</f>
        <v>71338.308841835373</v>
      </c>
      <c r="Y44" s="10">
        <f>攻城调用!$R$12*攻城调用!Z44</f>
        <v>74528.276048371743</v>
      </c>
      <c r="Z44" s="10">
        <f>攻城调用!$R$12*攻城调用!AA44</f>
        <v>76082.145965929973</v>
      </c>
      <c r="AD44" s="10">
        <v>40</v>
      </c>
      <c r="AE44" s="8">
        <f>求节点(攻城效率!$AQ$5:$AQ$122,攻城效率!AR$5:AR$122,节奏总纲!P43)</f>
        <v>9238.8345063803972</v>
      </c>
      <c r="AF44" s="8">
        <f>求节点(攻城效率!$AQ$5:$AQ$122,攻城效率!AS$5:AS$122,节奏总纲!Q43)</f>
        <v>12280.061905987573</v>
      </c>
      <c r="AG44" s="8">
        <f>求节点(攻城效率!$AQ$5:$AQ$122,攻城效率!AT$5:AT$122,节奏总纲!R43)</f>
        <v>25996.18317666756</v>
      </c>
      <c r="AH44" s="8">
        <f>求节点(攻城效率!$AQ$5:$AQ$122,攻城效率!AU$5:AU$122,节奏总纲!S43)</f>
        <v>24546.902329789355</v>
      </c>
      <c r="AI44" s="8">
        <f>求节点(攻城效率!$AQ$5:$AQ$122,攻城效率!AV$5:AV$122,节奏总纲!T43)</f>
        <v>21548.77133930138</v>
      </c>
      <c r="AK44" s="13">
        <v>40</v>
      </c>
      <c r="AL44" s="8">
        <f>求节点(攻城调用!$D$9:$D$15,攻城调用!$G$9:$G$15,AK44)</f>
        <v>463.57142857142856</v>
      </c>
      <c r="AM44" s="8">
        <f>其他调用!AM44/攻城效率!AL44</f>
        <v>1.1764877068641966</v>
      </c>
      <c r="AN44" s="8">
        <f>求节点(攻城调用!$D$21:$D$27,攻城调用!$G$21:$G$27,AK44)</f>
        <v>58.177718757875731</v>
      </c>
      <c r="AO44" s="62">
        <f>INDEX([4]中r将兵属性验证!$AM$7:$AM$106,INT(AN44))*6</f>
        <v>33379.387807298714</v>
      </c>
      <c r="AQ44" s="13">
        <v>40</v>
      </c>
      <c r="AR44" s="8">
        <f>(1-(MAX(($AM44-其他调用!AH44),0)/$AM44)^0.5)*$AO44</f>
        <v>20451.073539259512</v>
      </c>
      <c r="AS44" s="8">
        <f>(1-(MAX(($AM44-其他调用!AI44),0)/$AM44)^0.5)*$AO44</f>
        <v>33379.387807298714</v>
      </c>
      <c r="AT44" s="8">
        <f>(1-(MAX(($AM44-其他调用!AJ44),0)/$AM44)^0.5)*$AO44</f>
        <v>33379.387807298714</v>
      </c>
      <c r="AU44" s="8">
        <f>(1-(MAX(($AM44-其他调用!AK44),0)/$AM44)^0.5)*$AO44</f>
        <v>33379.387807298714</v>
      </c>
      <c r="AV44" s="8">
        <f>(1-(MAX(($AM44-其他调用!AL44),0)/$AM44)^0.5)*$AO44</f>
        <v>33379.387807298714</v>
      </c>
    </row>
    <row r="45" spans="5:48" ht="11.25" customHeight="1" x14ac:dyDescent="0.15">
      <c r="E45" s="10">
        <v>41</v>
      </c>
      <c r="F45" s="8">
        <f t="shared" si="2"/>
        <v>71218.494094976064</v>
      </c>
      <c r="G45" s="8">
        <f t="shared" si="3"/>
        <v>71752.85268987171</v>
      </c>
      <c r="H45" s="8">
        <f t="shared" si="4"/>
        <v>72809.982697901258</v>
      </c>
      <c r="I45" s="8">
        <f t="shared" si="5"/>
        <v>76313.028053535963</v>
      </c>
      <c r="J45" s="8">
        <f t="shared" si="6"/>
        <v>77884.641796067954</v>
      </c>
      <c r="K45" s="8">
        <f t="shared" si="7"/>
        <v>190324.74459791248</v>
      </c>
      <c r="L45" s="8">
        <f t="shared" si="8"/>
        <v>243249.70812346326</v>
      </c>
      <c r="M45" s="8">
        <f t="shared" si="9"/>
        <v>531254.59431808139</v>
      </c>
      <c r="N45" s="8">
        <f t="shared" si="10"/>
        <v>495704.86244959611</v>
      </c>
      <c r="O45" s="70">
        <f t="shared" si="11"/>
        <v>439699.89617006422</v>
      </c>
      <c r="Q45" s="65">
        <f t="shared" si="12"/>
        <v>0.13705289982736088</v>
      </c>
      <c r="U45" s="10">
        <v>41</v>
      </c>
      <c r="V45" s="10">
        <f>攻城调用!$R$12*攻城调用!W45</f>
        <v>71218.494094976064</v>
      </c>
      <c r="W45" s="10">
        <f>攻城调用!$R$12*攻城调用!X45</f>
        <v>71752.85268987171</v>
      </c>
      <c r="X45" s="10">
        <f>攻城调用!$R$12*攻城调用!Y45</f>
        <v>72809.982697901258</v>
      </c>
      <c r="Y45" s="10">
        <f>攻城调用!$R$12*攻城调用!Z45</f>
        <v>76313.028053535963</v>
      </c>
      <c r="Z45" s="10">
        <f>攻城调用!$R$12*攻城调用!AA45</f>
        <v>77884.641796067954</v>
      </c>
      <c r="AD45" s="10">
        <v>41</v>
      </c>
      <c r="AE45" s="8">
        <f>求节点(攻城效率!$AQ$5:$AQ$122,攻城效率!AR$5:AR$122,节奏总纲!P44)</f>
        <v>9516.2372298956234</v>
      </c>
      <c r="AF45" s="8">
        <f>求节点(攻城效率!$AQ$5:$AQ$122,攻城效率!AS$5:AS$122,节奏总纲!Q44)</f>
        <v>12162.485406173164</v>
      </c>
      <c r="AG45" s="8">
        <f>求节点(攻城效率!$AQ$5:$AQ$122,攻城效率!AT$5:AT$122,节奏总纲!R44)</f>
        <v>26562.729715904072</v>
      </c>
      <c r="AH45" s="8">
        <f>求节点(攻城效率!$AQ$5:$AQ$122,攻城效率!AU$5:AU$122,节奏总纲!S44)</f>
        <v>24785.243122479806</v>
      </c>
      <c r="AI45" s="8">
        <f>求节点(攻城效率!$AQ$5:$AQ$122,攻城效率!AV$5:AV$122,节奏总纲!T44)</f>
        <v>21984.994808503212</v>
      </c>
      <c r="AK45" s="13">
        <v>41</v>
      </c>
      <c r="AL45" s="8">
        <f>求节点(攻城调用!$D$9:$D$15,攻城调用!$G$9:$G$15,AK45)</f>
        <v>482.85714285714283</v>
      </c>
      <c r="AM45" s="8">
        <f>其他调用!AM45/攻城效率!AL45</f>
        <v>1.1346565168319453</v>
      </c>
      <c r="AN45" s="8">
        <f>求节点(攻城调用!$D$21:$D$27,攻城调用!$G$21:$G$27,AK45)</f>
        <v>58.466476447978714</v>
      </c>
      <c r="AO45" s="62">
        <f>INDEX([4]中r将兵属性验证!$AM$7:$AM$106,INT(AN45))*6</f>
        <v>33379.387807298714</v>
      </c>
      <c r="AQ45" s="13">
        <v>41</v>
      </c>
      <c r="AR45" s="8">
        <f>(1-(MAX(($AM45-其他调用!AH45),0)/$AM45)^0.5)*$AO45</f>
        <v>21880.393749931329</v>
      </c>
      <c r="AS45" s="8">
        <f>(1-(MAX(($AM45-其他调用!AI45),0)/$AM45)^0.5)*$AO45</f>
        <v>33379.387807298714</v>
      </c>
      <c r="AT45" s="8">
        <f>(1-(MAX(($AM45-其他调用!AJ45),0)/$AM45)^0.5)*$AO45</f>
        <v>33379.387807298714</v>
      </c>
      <c r="AU45" s="8">
        <f>(1-(MAX(($AM45-其他调用!AK45),0)/$AM45)^0.5)*$AO45</f>
        <v>33379.387807298714</v>
      </c>
      <c r="AV45" s="8">
        <f>(1-(MAX(($AM45-其他调用!AL45),0)/$AM45)^0.5)*$AO45</f>
        <v>33379.387807298714</v>
      </c>
    </row>
    <row r="46" spans="5:48" ht="11.25" customHeight="1" x14ac:dyDescent="0.15">
      <c r="E46" s="10">
        <v>42</v>
      </c>
      <c r="F46" s="8">
        <f t="shared" si="2"/>
        <v>72641.213393096317</v>
      </c>
      <c r="G46" s="8">
        <f t="shared" si="3"/>
        <v>73010.344724634517</v>
      </c>
      <c r="H46" s="8">
        <f t="shared" si="4"/>
        <v>74093.706824448469</v>
      </c>
      <c r="I46" s="8">
        <f t="shared" si="5"/>
        <v>78166.476495711642</v>
      </c>
      <c r="J46" s="8">
        <f t="shared" si="6"/>
        <v>79607.53130422761</v>
      </c>
      <c r="K46" s="8">
        <f t="shared" si="7"/>
        <v>196012.03012582805</v>
      </c>
      <c r="L46" s="8">
        <f t="shared" si="8"/>
        <v>242915.32345560298</v>
      </c>
      <c r="M46" s="8">
        <f t="shared" si="9"/>
        <v>497975.80966798292</v>
      </c>
      <c r="N46" s="8">
        <f t="shared" si="10"/>
        <v>503482.73261581839</v>
      </c>
      <c r="O46" s="70">
        <f t="shared" si="11"/>
        <v>447072.9218499717</v>
      </c>
      <c r="Q46" s="65">
        <f t="shared" si="12"/>
        <v>0.14878977128196089</v>
      </c>
      <c r="U46" s="10">
        <v>42</v>
      </c>
      <c r="V46" s="10">
        <f>攻城调用!$R$12*攻城调用!W46</f>
        <v>72641.213393096317</v>
      </c>
      <c r="W46" s="10">
        <f>攻城调用!$R$12*攻城调用!X46</f>
        <v>73010.344724634517</v>
      </c>
      <c r="X46" s="10">
        <f>攻城调用!$R$12*攻城调用!Y46</f>
        <v>74093.706824448469</v>
      </c>
      <c r="Y46" s="10">
        <f>攻城调用!$R$12*攻城调用!Z46</f>
        <v>78166.476495711642</v>
      </c>
      <c r="Z46" s="10">
        <f>攻城调用!$R$12*攻城调用!AA46</f>
        <v>79607.53130422761</v>
      </c>
      <c r="AD46" s="10">
        <v>42</v>
      </c>
      <c r="AE46" s="8">
        <f>求节点(攻城效率!$AQ$5:$AQ$122,攻城效率!AR$5:AR$122,节奏总纲!P45)</f>
        <v>9800.601506291403</v>
      </c>
      <c r="AF46" s="8">
        <f>求节点(攻城效率!$AQ$5:$AQ$122,攻城效率!AS$5:AS$122,节奏总纲!Q45)</f>
        <v>12145.76617278015</v>
      </c>
      <c r="AG46" s="8">
        <f>求节点(攻城效率!$AQ$5:$AQ$122,攻城效率!AT$5:AT$122,节奏总纲!R45)</f>
        <v>24898.790483399145</v>
      </c>
      <c r="AH46" s="8">
        <f>求节点(攻城效率!$AQ$5:$AQ$122,攻城效率!AU$5:AU$122,节奏总纲!S45)</f>
        <v>25174.136630790919</v>
      </c>
      <c r="AI46" s="8">
        <f>求节点(攻城效率!$AQ$5:$AQ$122,攻城效率!AV$5:AV$122,节奏总纲!T45)</f>
        <v>22353.646092498584</v>
      </c>
      <c r="AK46" s="13">
        <v>42</v>
      </c>
      <c r="AL46" s="8">
        <f>求节点(攻城调用!$D$9:$D$15,攻城调用!$G$9:$G$15,AK46)</f>
        <v>502.14285714285711</v>
      </c>
      <c r="AM46" s="8">
        <f>其他调用!AM46/攻城效率!AL46</f>
        <v>1.0951086685245721</v>
      </c>
      <c r="AN46" s="8">
        <f>求节点(攻城调用!$D$21:$D$27,攻城调用!$G$21:$G$27,AK46)</f>
        <v>58.75523413808169</v>
      </c>
      <c r="AO46" s="62">
        <f>INDEX([4]中r将兵属性验证!$AM$7:$AM$106,INT(AN46))*6</f>
        <v>33379.387807298714</v>
      </c>
      <c r="AQ46" s="13">
        <v>42</v>
      </c>
      <c r="AR46" s="8">
        <f>(1-(MAX(($AM46-其他调用!AH46),0)/$AM46)^0.5)*$AO46</f>
        <v>23542.452623339199</v>
      </c>
      <c r="AS46" s="8">
        <f>(1-(MAX(($AM46-其他调用!AI46),0)/$AM46)^0.5)*$AO46</f>
        <v>33379.387807298714</v>
      </c>
      <c r="AT46" s="8">
        <f>(1-(MAX(($AM46-其他调用!AJ46),0)/$AM46)^0.5)*$AO46</f>
        <v>33379.387807298714</v>
      </c>
      <c r="AU46" s="8">
        <f>(1-(MAX(($AM46-其他调用!AK46),0)/$AM46)^0.5)*$AO46</f>
        <v>33379.387807298714</v>
      </c>
      <c r="AV46" s="8">
        <f>(1-(MAX(($AM46-其他调用!AL46),0)/$AM46)^0.5)*$AO46</f>
        <v>33379.387807298714</v>
      </c>
    </row>
    <row r="47" spans="5:48" ht="11.25" customHeight="1" x14ac:dyDescent="0.15">
      <c r="E47" s="10">
        <v>43</v>
      </c>
      <c r="F47" s="8">
        <f t="shared" si="2"/>
        <v>74236.685196974126</v>
      </c>
      <c r="G47" s="8">
        <f t="shared" si="3"/>
        <v>74289.411236656146</v>
      </c>
      <c r="H47" s="8">
        <f t="shared" si="4"/>
        <v>75395.881814544715</v>
      </c>
      <c r="I47" s="8">
        <f t="shared" si="5"/>
        <v>79954.099844260403</v>
      </c>
      <c r="J47" s="8">
        <f t="shared" si="6"/>
        <v>81121.708876792967</v>
      </c>
      <c r="K47" s="8">
        <f t="shared" si="7"/>
        <v>202087.13961837665</v>
      </c>
      <c r="L47" s="8">
        <f t="shared" si="8"/>
        <v>250074.53982992505</v>
      </c>
      <c r="M47" s="8">
        <f t="shared" si="9"/>
        <v>455662.81859664718</v>
      </c>
      <c r="N47" s="8">
        <f t="shared" si="10"/>
        <v>514095.10305468488</v>
      </c>
      <c r="O47" s="70">
        <f t="shared" si="11"/>
        <v>453368.56105039478</v>
      </c>
      <c r="Q47" s="65">
        <f t="shared" si="12"/>
        <v>0.16546419575498691</v>
      </c>
      <c r="U47" s="10">
        <v>43</v>
      </c>
      <c r="V47" s="10">
        <f>攻城调用!$R$12*攻城调用!W47</f>
        <v>74236.685196974126</v>
      </c>
      <c r="W47" s="10">
        <f>攻城调用!$R$12*攻城调用!X47</f>
        <v>74289.411236656146</v>
      </c>
      <c r="X47" s="10">
        <f>攻城调用!$R$12*攻城调用!Y47</f>
        <v>75395.881814544715</v>
      </c>
      <c r="Y47" s="10">
        <f>攻城调用!$R$12*攻城调用!Z47</f>
        <v>79954.099844260403</v>
      </c>
      <c r="Z47" s="10">
        <f>攻城调用!$R$12*攻城调用!AA47</f>
        <v>81121.708876792967</v>
      </c>
      <c r="AD47" s="10">
        <v>43</v>
      </c>
      <c r="AE47" s="8">
        <f>求节点(攻城效率!$AQ$5:$AQ$122,攻城效率!AR$5:AR$122,节奏总纲!P46)</f>
        <v>10104.356980918832</v>
      </c>
      <c r="AF47" s="8">
        <f>求节点(攻城效率!$AQ$5:$AQ$122,攻城效率!AS$5:AS$122,节奏总纲!Q46)</f>
        <v>12503.726991496253</v>
      </c>
      <c r="AG47" s="8">
        <f>求节点(攻城效率!$AQ$5:$AQ$122,攻城效率!AT$5:AT$122,节奏总纲!R46)</f>
        <v>22783.14092983236</v>
      </c>
      <c r="AH47" s="8">
        <f>求节点(攻城效率!$AQ$5:$AQ$122,攻城效率!AU$5:AU$122,节奏总纲!S46)</f>
        <v>25704.755152734244</v>
      </c>
      <c r="AI47" s="8">
        <f>求节点(攻城效率!$AQ$5:$AQ$122,攻城效率!AV$5:AV$122,节奏总纲!T46)</f>
        <v>22668.428052519739</v>
      </c>
      <c r="AK47" s="13">
        <v>43</v>
      </c>
      <c r="AL47" s="8">
        <f>求节点(攻城调用!$D$9:$D$15,攻城调用!$G$9:$G$15,AK47)</f>
        <v>521.42857142857144</v>
      </c>
      <c r="AM47" s="8">
        <f>其他调用!AM47/攻城效率!AL47</f>
        <v>1.0588467158635884</v>
      </c>
      <c r="AN47" s="8">
        <f>求节点(攻城调用!$D$21:$D$27,攻城调用!$G$21:$G$27,AK47)</f>
        <v>59.043991828184673</v>
      </c>
      <c r="AO47" s="62">
        <f>INDEX([4]中r将兵属性验证!$AM$7:$AM$106,INT(AN47))*6</f>
        <v>33774.071239698183</v>
      </c>
      <c r="AQ47" s="13">
        <v>43</v>
      </c>
      <c r="AR47" s="8">
        <f>(1-(MAX(($AM47-其他调用!AH47),0)/$AM47)^0.5)*$AO47</f>
        <v>25811.9647197048</v>
      </c>
      <c r="AS47" s="8">
        <f>(1-(MAX(($AM47-其他调用!AI47),0)/$AM47)^0.5)*$AO47</f>
        <v>33774.071239698183</v>
      </c>
      <c r="AT47" s="8">
        <f>(1-(MAX(($AM47-其他调用!AJ47),0)/$AM47)^0.5)*$AO47</f>
        <v>33774.071239698183</v>
      </c>
      <c r="AU47" s="8">
        <f>(1-(MAX(($AM47-其他调用!AK47),0)/$AM47)^0.5)*$AO47</f>
        <v>33774.071239698183</v>
      </c>
      <c r="AV47" s="8">
        <f>(1-(MAX(($AM47-其他调用!AL47),0)/$AM47)^0.5)*$AO47</f>
        <v>33774.071239698183</v>
      </c>
    </row>
    <row r="48" spans="5:48" ht="11.25" customHeight="1" x14ac:dyDescent="0.15">
      <c r="E48" s="10">
        <v>44</v>
      </c>
      <c r="F48" s="8">
        <f t="shared" si="2"/>
        <v>75897.175821349287</v>
      </c>
      <c r="G48" s="8">
        <f t="shared" si="3"/>
        <v>75801.054893517663</v>
      </c>
      <c r="H48" s="8">
        <f t="shared" si="4"/>
        <v>76909.584679094958</v>
      </c>
      <c r="I48" s="8">
        <f t="shared" si="5"/>
        <v>81745.619354524999</v>
      </c>
      <c r="J48" s="8">
        <f t="shared" si="6"/>
        <v>82868.214262356341</v>
      </c>
      <c r="K48" s="8">
        <f t="shared" si="7"/>
        <v>208667.319138547</v>
      </c>
      <c r="L48" s="8">
        <f t="shared" si="8"/>
        <v>258191.88249759865</v>
      </c>
      <c r="M48" s="8">
        <f t="shared" si="9"/>
        <v>448142.34318294417</v>
      </c>
      <c r="N48" s="8">
        <f t="shared" si="10"/>
        <v>519816.76665215846</v>
      </c>
      <c r="O48" s="70">
        <f t="shared" si="11"/>
        <v>460440.78965156362</v>
      </c>
      <c r="Q48" s="65">
        <f t="shared" si="12"/>
        <v>0.17161865163832182</v>
      </c>
      <c r="U48" s="10">
        <v>44</v>
      </c>
      <c r="V48" s="10">
        <f>攻城调用!$R$12*攻城调用!W48</f>
        <v>75897.175821349287</v>
      </c>
      <c r="W48" s="10">
        <f>攻城调用!$R$12*攻城调用!X48</f>
        <v>75801.054893517663</v>
      </c>
      <c r="X48" s="10">
        <f>攻城调用!$R$12*攻城调用!Y48</f>
        <v>76909.584679094958</v>
      </c>
      <c r="Y48" s="10">
        <f>攻城调用!$R$12*攻城调用!Z48</f>
        <v>81745.619354524999</v>
      </c>
      <c r="Z48" s="10">
        <f>攻城调用!$R$12*攻城调用!AA48</f>
        <v>82868.214262356341</v>
      </c>
      <c r="AD48" s="10">
        <v>44</v>
      </c>
      <c r="AE48" s="8">
        <f>求节点(攻城效率!$AQ$5:$AQ$122,攻城效率!AR$5:AR$122,节奏总纲!P47)</f>
        <v>10433.36595692735</v>
      </c>
      <c r="AF48" s="8">
        <f>求节点(攻城效率!$AQ$5:$AQ$122,攻城效率!AS$5:AS$122,节奏总纲!Q47)</f>
        <v>12909.594124879932</v>
      </c>
      <c r="AG48" s="8">
        <f>求节点(攻城效率!$AQ$5:$AQ$122,攻城效率!AT$5:AT$122,节奏总纲!R47)</f>
        <v>22407.117159147208</v>
      </c>
      <c r="AH48" s="8">
        <f>求节点(攻城效率!$AQ$5:$AQ$122,攻城效率!AU$5:AU$122,节奏总纲!S47)</f>
        <v>25990.838332607924</v>
      </c>
      <c r="AI48" s="8">
        <f>求节点(攻城效率!$AQ$5:$AQ$122,攻城效率!AV$5:AV$122,节奏总纲!T47)</f>
        <v>23022.03948257818</v>
      </c>
      <c r="AK48" s="13">
        <v>44</v>
      </c>
      <c r="AL48" s="8">
        <f>求节点(攻城调用!$D$9:$D$15,攻城调用!$G$9:$G$15,AK48)</f>
        <v>540.71428571428567</v>
      </c>
      <c r="AM48" s="8">
        <f>其他调用!AM48/攻城效率!AL48</f>
        <v>1.0251771514836816</v>
      </c>
      <c r="AN48" s="8">
        <f>求节点(攻城调用!$D$21:$D$27,攻城调用!$G$21:$G$27,AK48)</f>
        <v>59.332749518287656</v>
      </c>
      <c r="AO48" s="62">
        <f>INDEX([4]中r将兵属性验证!$AM$7:$AM$106,INT(AN48))*6</f>
        <v>33774.071239698183</v>
      </c>
      <c r="AQ48" s="13">
        <v>44</v>
      </c>
      <c r="AR48" s="8">
        <f>(1-(MAX(($AM48-其他调用!AH48),0)/$AM48)^0.5)*$AO48</f>
        <v>28481.249682263558</v>
      </c>
      <c r="AS48" s="8">
        <f>(1-(MAX(($AM48-其他调用!AI48),0)/$AM48)^0.5)*$AO48</f>
        <v>33774.071239698183</v>
      </c>
      <c r="AT48" s="8">
        <f>(1-(MAX(($AM48-其他调用!AJ48),0)/$AM48)^0.5)*$AO48</f>
        <v>33774.071239698183</v>
      </c>
      <c r="AU48" s="8">
        <f>(1-(MAX(($AM48-其他调用!AK48),0)/$AM48)^0.5)*$AO48</f>
        <v>33774.071239698183</v>
      </c>
      <c r="AV48" s="8">
        <f>(1-(MAX(($AM48-其他调用!AL48),0)/$AM48)^0.5)*$AO48</f>
        <v>33774.071239698183</v>
      </c>
    </row>
    <row r="49" spans="5:48" ht="11.25" customHeight="1" x14ac:dyDescent="0.15">
      <c r="E49" s="10">
        <v>45</v>
      </c>
      <c r="F49" s="8">
        <f t="shared" si="2"/>
        <v>79241.571296559167</v>
      </c>
      <c r="G49" s="8">
        <f t="shared" si="3"/>
        <v>79505.879603398673</v>
      </c>
      <c r="H49" s="8">
        <f t="shared" si="4"/>
        <v>80542.28649471236</v>
      </c>
      <c r="I49" s="8">
        <f t="shared" si="5"/>
        <v>86209.716732118657</v>
      </c>
      <c r="J49" s="8">
        <f t="shared" si="6"/>
        <v>87224.822880761261</v>
      </c>
      <c r="K49" s="8">
        <f t="shared" si="7"/>
        <v>213197.10608379589</v>
      </c>
      <c r="L49" s="8">
        <f t="shared" si="8"/>
        <v>267893.6304004062</v>
      </c>
      <c r="M49" s="8">
        <f t="shared" si="9"/>
        <v>468029.09879113734</v>
      </c>
      <c r="N49" s="8">
        <f t="shared" si="10"/>
        <v>530490.97520467394</v>
      </c>
      <c r="O49" s="70">
        <f t="shared" si="11"/>
        <v>470918.56076351192</v>
      </c>
      <c r="Q49" s="65">
        <f t="shared" si="12"/>
        <v>0.17208820285478693</v>
      </c>
      <c r="U49" s="10">
        <v>45</v>
      </c>
      <c r="V49" s="10">
        <f>攻城调用!$R$12*攻城调用!W49</f>
        <v>79241.571296559167</v>
      </c>
      <c r="W49" s="10">
        <f>攻城调用!$R$12*攻城调用!X49</f>
        <v>79505.879603398673</v>
      </c>
      <c r="X49" s="10">
        <f>攻城调用!$R$12*攻城调用!Y49</f>
        <v>80542.28649471236</v>
      </c>
      <c r="Y49" s="10">
        <f>攻城调用!$R$12*攻城调用!Z49</f>
        <v>86209.716732118657</v>
      </c>
      <c r="Z49" s="10">
        <f>攻城调用!$R$12*攻城调用!AA49</f>
        <v>87224.822880761261</v>
      </c>
      <c r="AD49" s="10">
        <v>45</v>
      </c>
      <c r="AE49" s="8">
        <f>求节点(攻城效率!$AQ$5:$AQ$122,攻城效率!AR$5:AR$122,节奏总纲!P48)</f>
        <v>10659.855304189794</v>
      </c>
      <c r="AF49" s="8">
        <f>求节点(攻城效率!$AQ$5:$AQ$122,攻城效率!AS$5:AS$122,节奏总纲!Q48)</f>
        <v>13394.681520020309</v>
      </c>
      <c r="AG49" s="8">
        <f>求节点(攻城效率!$AQ$5:$AQ$122,攻城效率!AT$5:AT$122,节奏总纲!R48)</f>
        <v>23401.454939556868</v>
      </c>
      <c r="AH49" s="8">
        <f>求节点(攻城效率!$AQ$5:$AQ$122,攻城效率!AU$5:AU$122,节奏总纲!S48)</f>
        <v>26524.548760233698</v>
      </c>
      <c r="AI49" s="8">
        <f>求节点(攻城效率!$AQ$5:$AQ$122,攻城效率!AV$5:AV$122,节奏总纲!T48)</f>
        <v>23545.928038175596</v>
      </c>
      <c r="AK49" s="13">
        <v>45</v>
      </c>
      <c r="AL49" s="8">
        <f>求节点(攻城调用!$D$9:$D$15,攻城调用!$G$9:$G$15,AK49)</f>
        <v>560</v>
      </c>
      <c r="AM49" s="8">
        <f>其他调用!AM49/攻城效率!AL49</f>
        <v>0.99404393124004453</v>
      </c>
      <c r="AN49" s="8">
        <f>求节点(攻城调用!$D$21:$D$27,攻城调用!$G$21:$G$27,AK49)</f>
        <v>59.621507208390639</v>
      </c>
      <c r="AO49" s="62">
        <f>INDEX([4]中r将兵属性验证!$AM$7:$AM$106,INT(AN49))*6</f>
        <v>33774.071239698183</v>
      </c>
      <c r="AQ49" s="13">
        <v>45</v>
      </c>
      <c r="AR49" s="8">
        <f>(1-(MAX(($AM49-其他调用!AH49),0)/$AM49)^0.5)*$AO49</f>
        <v>33774.071239698183</v>
      </c>
      <c r="AS49" s="8">
        <f>(1-(MAX(($AM49-其他调用!AI49),0)/$AM49)^0.5)*$AO49</f>
        <v>33774.071239698183</v>
      </c>
      <c r="AT49" s="8">
        <f>(1-(MAX(($AM49-其他调用!AJ49),0)/$AM49)^0.5)*$AO49</f>
        <v>33774.071239698183</v>
      </c>
      <c r="AU49" s="8">
        <f>(1-(MAX(($AM49-其他调用!AK49),0)/$AM49)^0.5)*$AO49</f>
        <v>33774.071239698183</v>
      </c>
      <c r="AV49" s="8">
        <f>(1-(MAX(($AM49-其他调用!AL49),0)/$AM49)^0.5)*$AO49</f>
        <v>33774.071239698183</v>
      </c>
    </row>
    <row r="50" spans="5:48" ht="11.25" customHeight="1" x14ac:dyDescent="0.15">
      <c r="E50" s="10">
        <v>46</v>
      </c>
      <c r="F50" s="8">
        <f t="shared" si="2"/>
        <v>80746.312302815728</v>
      </c>
      <c r="G50" s="8">
        <f t="shared" si="3"/>
        <v>81345.347088524431</v>
      </c>
      <c r="H50" s="8">
        <f t="shared" si="4"/>
        <v>82443.081127265439</v>
      </c>
      <c r="I50" s="8">
        <f t="shared" si="5"/>
        <v>88151.36504971025</v>
      </c>
      <c r="J50" s="8">
        <f t="shared" si="6"/>
        <v>89065.218023821159</v>
      </c>
      <c r="K50" s="8">
        <f t="shared" si="7"/>
        <v>213779.96829897509</v>
      </c>
      <c r="L50" s="8">
        <f t="shared" si="8"/>
        <v>278474.23224841797</v>
      </c>
      <c r="M50" s="8">
        <f t="shared" si="9"/>
        <v>507196.79405430169</v>
      </c>
      <c r="N50" s="8">
        <f t="shared" si="10"/>
        <v>540563.05202271475</v>
      </c>
      <c r="O50" s="70">
        <f t="shared" si="11"/>
        <v>481636.00392379775</v>
      </c>
      <c r="Q50" s="65">
        <f t="shared" si="12"/>
        <v>0.16254653439003972</v>
      </c>
      <c r="U50" s="10">
        <v>46</v>
      </c>
      <c r="V50" s="10">
        <f>攻城调用!$R$12*攻城调用!W50</f>
        <v>80746.312302815728</v>
      </c>
      <c r="W50" s="10">
        <f>攻城调用!$R$12*攻城调用!X50</f>
        <v>81345.347088524431</v>
      </c>
      <c r="X50" s="10">
        <f>攻城调用!$R$12*攻城调用!Y50</f>
        <v>82443.081127265439</v>
      </c>
      <c r="Y50" s="10">
        <f>攻城调用!$R$12*攻城调用!Z50</f>
        <v>88151.36504971025</v>
      </c>
      <c r="Z50" s="10">
        <f>攻城调用!$R$12*攻城调用!AA50</f>
        <v>89065.218023821159</v>
      </c>
      <c r="AD50" s="10">
        <v>46</v>
      </c>
      <c r="AE50" s="8">
        <f>求节点(攻城效率!$AQ$5:$AQ$122,攻城效率!AR$5:AR$122,节奏总纲!P49)</f>
        <v>10688.998414948754</v>
      </c>
      <c r="AF50" s="8">
        <f>求节点(攻城效率!$AQ$5:$AQ$122,攻城效率!AS$5:AS$122,节奏总纲!Q49)</f>
        <v>13923.711612420899</v>
      </c>
      <c r="AG50" s="8">
        <f>求节点(攻城效率!$AQ$5:$AQ$122,攻城效率!AT$5:AT$122,节奏总纲!R49)</f>
        <v>25359.839702715086</v>
      </c>
      <c r="AH50" s="8">
        <f>求节点(攻城效率!$AQ$5:$AQ$122,攻城效率!AU$5:AU$122,节奏总纲!S49)</f>
        <v>27028.152601135738</v>
      </c>
      <c r="AI50" s="8">
        <f>求节点(攻城效率!$AQ$5:$AQ$122,攻城效率!AV$5:AV$122,节奏总纲!T49)</f>
        <v>24081.800196189888</v>
      </c>
      <c r="AK50" s="13">
        <v>46</v>
      </c>
      <c r="AL50" s="8">
        <f>求节点(攻城调用!$D$9:$D$15,攻城调用!$G$9:$G$15,AK50)</f>
        <v>560</v>
      </c>
      <c r="AM50" s="8">
        <f>其他调用!AM50/攻城效率!AL50</f>
        <v>0.99830451689798338</v>
      </c>
      <c r="AN50" s="8">
        <f>求节点(攻城调用!$D$21:$D$27,攻城调用!$G$21:$G$27,AK50)</f>
        <v>59.910264898493622</v>
      </c>
      <c r="AO50" s="62">
        <f>INDEX([4]中r将兵属性验证!$AM$7:$AM$106,INT(AN50))*6</f>
        <v>33774.071239698183</v>
      </c>
      <c r="AQ50" s="13">
        <v>46</v>
      </c>
      <c r="AR50" s="8">
        <f>(1-(MAX(($AM50-其他调用!AH50),0)/$AM50)^0.5)*$AO50</f>
        <v>33774.071239698183</v>
      </c>
      <c r="AS50" s="8">
        <f>(1-(MAX(($AM50-其他调用!AI50),0)/$AM50)^0.5)*$AO50</f>
        <v>33774.071239698183</v>
      </c>
      <c r="AT50" s="8">
        <f>(1-(MAX(($AM50-其他调用!AJ50),0)/$AM50)^0.5)*$AO50</f>
        <v>33774.071239698183</v>
      </c>
      <c r="AU50" s="8">
        <f>(1-(MAX(($AM50-其他调用!AK50),0)/$AM50)^0.5)*$AO50</f>
        <v>33774.071239698183</v>
      </c>
      <c r="AV50" s="8">
        <f>(1-(MAX(($AM50-其他调用!AL50),0)/$AM50)^0.5)*$AO50</f>
        <v>33774.071239698183</v>
      </c>
    </row>
    <row r="51" spans="5:48" ht="11.25" customHeight="1" x14ac:dyDescent="0.15">
      <c r="E51" s="10">
        <v>47</v>
      </c>
      <c r="F51" s="8">
        <f t="shared" si="2"/>
        <v>82291.327709147503</v>
      </c>
      <c r="G51" s="8">
        <f t="shared" si="3"/>
        <v>83141.820868031224</v>
      </c>
      <c r="H51" s="8">
        <f t="shared" si="4"/>
        <v>84565.132595735849</v>
      </c>
      <c r="I51" s="8">
        <f t="shared" si="5"/>
        <v>90099.042752879381</v>
      </c>
      <c r="J51" s="8">
        <f t="shared" si="6"/>
        <v>90935.701663559346</v>
      </c>
      <c r="K51" s="8">
        <f t="shared" si="7"/>
        <v>214100.3126391652</v>
      </c>
      <c r="L51" s="8">
        <f t="shared" si="8"/>
        <v>283703.99420810427</v>
      </c>
      <c r="M51" s="8">
        <f t="shared" si="9"/>
        <v>575825.53779551189</v>
      </c>
      <c r="N51" s="8">
        <f t="shared" si="10"/>
        <v>547776.83344537171</v>
      </c>
      <c r="O51" s="70">
        <f t="shared" si="11"/>
        <v>486346.65965991066</v>
      </c>
      <c r="Q51" s="65">
        <f t="shared" si="12"/>
        <v>0.14685894779777336</v>
      </c>
      <c r="U51" s="10">
        <v>47</v>
      </c>
      <c r="V51" s="10">
        <f>攻城调用!$R$12*攻城调用!W51</f>
        <v>82291.327709147503</v>
      </c>
      <c r="W51" s="10">
        <f>攻城调用!$R$12*攻城调用!X51</f>
        <v>83141.820868031224</v>
      </c>
      <c r="X51" s="10">
        <f>攻城调用!$R$12*攻城调用!Y51</f>
        <v>84565.132595735849</v>
      </c>
      <c r="Y51" s="10">
        <f>攻城调用!$R$12*攻城调用!Z51</f>
        <v>90099.042752879381</v>
      </c>
      <c r="Z51" s="10">
        <f>攻城调用!$R$12*攻城调用!AA51</f>
        <v>90935.701663559346</v>
      </c>
      <c r="AD51" s="10">
        <v>47</v>
      </c>
      <c r="AE51" s="8">
        <f>求节点(攻城效率!$AQ$5:$AQ$122,攻城效率!AR$5:AR$122,节奏总纲!P50)</f>
        <v>10705.01563195826</v>
      </c>
      <c r="AF51" s="8">
        <f>求节点(攻城效率!$AQ$5:$AQ$122,攻城效率!AS$5:AS$122,节奏总纲!Q50)</f>
        <v>14185.199710405213</v>
      </c>
      <c r="AG51" s="8">
        <f>求节点(攻城效率!$AQ$5:$AQ$122,攻城效率!AT$5:AT$122,节奏总纲!R50)</f>
        <v>28791.276889775596</v>
      </c>
      <c r="AH51" s="8">
        <f>求节点(攻城效率!$AQ$5:$AQ$122,攻城效率!AU$5:AU$122,节奏总纲!S50)</f>
        <v>27388.841672268583</v>
      </c>
      <c r="AI51" s="8">
        <f>求节点(攻城效率!$AQ$5:$AQ$122,攻城效率!AV$5:AV$122,节奏总纲!T50)</f>
        <v>24317.332982995533</v>
      </c>
      <c r="AK51" s="13">
        <v>47</v>
      </c>
      <c r="AL51" s="8">
        <f>求节点(攻城调用!$D$9:$D$15,攻城调用!$G$9:$G$15,AK51)</f>
        <v>560</v>
      </c>
      <c r="AM51" s="8">
        <f>其他调用!AM51/攻城效率!AL51</f>
        <v>1.0024477606050644</v>
      </c>
      <c r="AN51" s="8">
        <f>求节点(攻城调用!$D$21:$D$27,攻城调用!$G$21:$G$27,AK51)</f>
        <v>60.199022588596605</v>
      </c>
      <c r="AO51" s="62">
        <f>INDEX([4]中r将兵属性验证!$AM$7:$AM$106,INT(AN51))*6</f>
        <v>34179.499892029096</v>
      </c>
      <c r="AQ51" s="13">
        <v>47</v>
      </c>
      <c r="AR51" s="8">
        <f>(1-(MAX(($AM51-其他调用!AH51),0)/$AM51)^0.5)*$AO51</f>
        <v>32490.540144274826</v>
      </c>
      <c r="AS51" s="8">
        <f>(1-(MAX(($AM51-其他调用!AI51),0)/$AM51)^0.5)*$AO51</f>
        <v>34179.499892029096</v>
      </c>
      <c r="AT51" s="8">
        <f>(1-(MAX(($AM51-其他调用!AJ51),0)/$AM51)^0.5)*$AO51</f>
        <v>34179.499892029096</v>
      </c>
      <c r="AU51" s="8">
        <f>(1-(MAX(($AM51-其他调用!AK51),0)/$AM51)^0.5)*$AO51</f>
        <v>34179.499892029096</v>
      </c>
      <c r="AV51" s="8">
        <f>(1-(MAX(($AM51-其他调用!AL51),0)/$AM51)^0.5)*$AO51</f>
        <v>34179.499892029096</v>
      </c>
    </row>
    <row r="52" spans="5:48" ht="11.25" customHeight="1" x14ac:dyDescent="0.15">
      <c r="E52" s="10">
        <v>48</v>
      </c>
      <c r="F52" s="8">
        <f t="shared" si="2"/>
        <v>84133.116223167759</v>
      </c>
      <c r="G52" s="8">
        <f t="shared" si="3"/>
        <v>85034.059793118984</v>
      </c>
      <c r="H52" s="8">
        <f t="shared" si="4"/>
        <v>86870.72494478841</v>
      </c>
      <c r="I52" s="8">
        <f t="shared" si="5"/>
        <v>92078.98368826558</v>
      </c>
      <c r="J52" s="8">
        <f t="shared" si="6"/>
        <v>92828.41262664138</v>
      </c>
      <c r="K52" s="8">
        <f t="shared" si="7"/>
        <v>213497.40580323237</v>
      </c>
      <c r="L52" s="8">
        <f t="shared" si="8"/>
        <v>283120.64414987108</v>
      </c>
      <c r="M52" s="8">
        <f t="shared" si="9"/>
        <v>586085.08316377201</v>
      </c>
      <c r="N52" s="8">
        <f t="shared" si="10"/>
        <v>552872.92159087793</v>
      </c>
      <c r="O52" s="70">
        <f t="shared" si="11"/>
        <v>490606.41664844501</v>
      </c>
      <c r="Q52" s="65">
        <f t="shared" si="12"/>
        <v>0.14822203710739007</v>
      </c>
      <c r="U52" s="10">
        <v>48</v>
      </c>
      <c r="V52" s="10">
        <f>攻城调用!$R$12*攻城调用!W52</f>
        <v>84133.116223167759</v>
      </c>
      <c r="W52" s="10">
        <f>攻城调用!$R$12*攻城调用!X52</f>
        <v>85034.059793118984</v>
      </c>
      <c r="X52" s="10">
        <f>攻城调用!$R$12*攻城调用!Y52</f>
        <v>86870.72494478841</v>
      </c>
      <c r="Y52" s="10">
        <f>攻城调用!$R$12*攻城调用!Z52</f>
        <v>92078.98368826558</v>
      </c>
      <c r="Z52" s="10">
        <f>攻城调用!$R$12*攻城调用!AA52</f>
        <v>92828.41262664138</v>
      </c>
      <c r="AD52" s="10">
        <v>48</v>
      </c>
      <c r="AE52" s="8">
        <f>求节点(攻城效率!$AQ$5:$AQ$122,攻城效率!AR$5:AR$122,节奏总纲!P51)</f>
        <v>10674.870290161618</v>
      </c>
      <c r="AF52" s="8">
        <f>求节点(攻城效率!$AQ$5:$AQ$122,攻城效率!AS$5:AS$122,节奏总纲!Q51)</f>
        <v>14156.032207493554</v>
      </c>
      <c r="AG52" s="8">
        <f>求节点(攻城效率!$AQ$5:$AQ$122,攻城效率!AT$5:AT$122,节奏总纲!R51)</f>
        <v>29304.254158188603</v>
      </c>
      <c r="AH52" s="8">
        <f>求节点(攻城效率!$AQ$5:$AQ$122,攻城效率!AU$5:AU$122,节奏总纲!S51)</f>
        <v>27643.646079543898</v>
      </c>
      <c r="AI52" s="8">
        <f>求节点(攻城效率!$AQ$5:$AQ$122,攻城效率!AV$5:AV$122,节奏总纲!T51)</f>
        <v>24530.320832422251</v>
      </c>
      <c r="AK52" s="13">
        <v>48</v>
      </c>
      <c r="AL52" s="8">
        <f>求节点(攻城调用!$D$9:$D$15,攻城调用!$G$9:$G$15,AK52)</f>
        <v>560</v>
      </c>
      <c r="AM52" s="8">
        <f>其他调用!AM52/攻城效率!AL52</f>
        <v>1.0064084829729518</v>
      </c>
      <c r="AN52" s="8">
        <f>求节点(攻城调用!$D$21:$D$27,攻城调用!$G$21:$G$27,AK52)</f>
        <v>60.487780278699589</v>
      </c>
      <c r="AO52" s="62">
        <f>INDEX([4]中r将兵属性验证!$AM$7:$AM$106,INT(AN52))*6</f>
        <v>34179.499892029096</v>
      </c>
      <c r="AQ52" s="13">
        <v>48</v>
      </c>
      <c r="AR52" s="8">
        <f>(1-(MAX(($AM52-其他调用!AH52),0)/$AM52)^0.5)*$AO52</f>
        <v>31452.053791238242</v>
      </c>
      <c r="AS52" s="8">
        <f>(1-(MAX(($AM52-其他调用!AI52),0)/$AM52)^0.5)*$AO52</f>
        <v>34179.499892029096</v>
      </c>
      <c r="AT52" s="8">
        <f>(1-(MAX(($AM52-其他调用!AJ52),0)/$AM52)^0.5)*$AO52</f>
        <v>34179.499892029096</v>
      </c>
      <c r="AU52" s="8">
        <f>(1-(MAX(($AM52-其他调用!AK52),0)/$AM52)^0.5)*$AO52</f>
        <v>34179.499892029096</v>
      </c>
      <c r="AV52" s="8">
        <f>(1-(MAX(($AM52-其他调用!AL52),0)/$AM52)^0.5)*$AO52</f>
        <v>34179.499892029096</v>
      </c>
    </row>
    <row r="53" spans="5:48" ht="11.25" customHeight="1" x14ac:dyDescent="0.15">
      <c r="E53" s="10">
        <v>49</v>
      </c>
      <c r="F53" s="8">
        <f t="shared" si="2"/>
        <v>86295.254872101359</v>
      </c>
      <c r="G53" s="8">
        <f t="shared" si="3"/>
        <v>86968.985637586607</v>
      </c>
      <c r="H53" s="8">
        <f t="shared" si="4"/>
        <v>89238.619860240025</v>
      </c>
      <c r="I53" s="8">
        <f t="shared" si="5"/>
        <v>94086.089688028311</v>
      </c>
      <c r="J53" s="8">
        <f t="shared" si="6"/>
        <v>94741.957357638123</v>
      </c>
      <c r="K53" s="8">
        <f t="shared" si="7"/>
        <v>211798.50368656078</v>
      </c>
      <c r="L53" s="8">
        <f t="shared" si="8"/>
        <v>281748.80654217681</v>
      </c>
      <c r="M53" s="8">
        <f t="shared" si="9"/>
        <v>596687.90268890886</v>
      </c>
      <c r="N53" s="8">
        <f t="shared" si="10"/>
        <v>554987.74189686507</v>
      </c>
      <c r="O53" s="70">
        <f t="shared" si="11"/>
        <v>495081.37038301828</v>
      </c>
      <c r="Q53" s="65">
        <f t="shared" si="12"/>
        <v>0.14955660984259264</v>
      </c>
      <c r="U53" s="10">
        <v>49</v>
      </c>
      <c r="V53" s="10">
        <f>攻城调用!$R$12*攻城调用!W53</f>
        <v>86295.254872101359</v>
      </c>
      <c r="W53" s="10">
        <f>攻城调用!$R$12*攻城调用!X53</f>
        <v>86968.985637586607</v>
      </c>
      <c r="X53" s="10">
        <f>攻城调用!$R$12*攻城调用!Y53</f>
        <v>89238.619860240025</v>
      </c>
      <c r="Y53" s="10">
        <f>攻城调用!$R$12*攻城调用!Z53</f>
        <v>94086.089688028311</v>
      </c>
      <c r="Z53" s="10">
        <f>攻城调用!$R$12*攻城调用!AA53</f>
        <v>94741.957357638123</v>
      </c>
      <c r="AD53" s="10">
        <v>49</v>
      </c>
      <c r="AE53" s="8">
        <f>求节点(攻城效率!$AQ$5:$AQ$122,攻城效率!AR$5:AR$122,节奏总纲!P52)</f>
        <v>10589.92518432804</v>
      </c>
      <c r="AF53" s="8">
        <f>求节点(攻城效率!$AQ$5:$AQ$122,攻城效率!AS$5:AS$122,节奏总纲!Q52)</f>
        <v>14087.440327108839</v>
      </c>
      <c r="AG53" s="8">
        <f>求节点(攻城效率!$AQ$5:$AQ$122,攻城效率!AT$5:AT$122,节奏总纲!R52)</f>
        <v>29834.395134445444</v>
      </c>
      <c r="AH53" s="8">
        <f>求节点(攻城效率!$AQ$5:$AQ$122,攻城效率!AU$5:AU$122,节奏总纲!S52)</f>
        <v>27749.387094843256</v>
      </c>
      <c r="AI53" s="8">
        <f>求节点(攻城效率!$AQ$5:$AQ$122,攻城效率!AV$5:AV$122,节奏总纲!T52)</f>
        <v>24754.068519150915</v>
      </c>
      <c r="AK53" s="13">
        <v>49</v>
      </c>
      <c r="AL53" s="8">
        <f>求节点(攻城调用!$D$9:$D$15,攻城调用!$G$9:$G$15,AK53)</f>
        <v>560</v>
      </c>
      <c r="AM53" s="8">
        <f>其他调用!AM53/攻城效率!AL53</f>
        <v>1.0102873135475854</v>
      </c>
      <c r="AN53" s="8">
        <f>求节点(攻城调用!$D$21:$D$27,攻城调用!$G$21:$G$27,AK53)</f>
        <v>60.776537968802572</v>
      </c>
      <c r="AO53" s="62">
        <f>INDEX([4]中r将兵属性验证!$AM$7:$AM$106,INT(AN53))*6</f>
        <v>34179.499892029096</v>
      </c>
      <c r="AQ53" s="13">
        <v>49</v>
      </c>
      <c r="AR53" s="8">
        <f>(1-(MAX(($AM53-其他调用!AH53),0)/$AM53)^0.5)*$AO53</f>
        <v>30730.491567021243</v>
      </c>
      <c r="AS53" s="8">
        <f>(1-(MAX(($AM53-其他调用!AI53),0)/$AM53)^0.5)*$AO53</f>
        <v>34179.499892029096</v>
      </c>
      <c r="AT53" s="8">
        <f>(1-(MAX(($AM53-其他调用!AJ53),0)/$AM53)^0.5)*$AO53</f>
        <v>34179.499892029096</v>
      </c>
      <c r="AU53" s="8">
        <f>(1-(MAX(($AM53-其他调用!AK53),0)/$AM53)^0.5)*$AO53</f>
        <v>34179.499892029096</v>
      </c>
      <c r="AV53" s="8">
        <f>(1-(MAX(($AM53-其他调用!AL53),0)/$AM53)^0.5)*$AO53</f>
        <v>34179.499892029096</v>
      </c>
    </row>
    <row r="54" spans="5:48" ht="11.25" customHeight="1" x14ac:dyDescent="0.15">
      <c r="E54" s="10">
        <v>50</v>
      </c>
      <c r="F54" s="8">
        <f t="shared" si="2"/>
        <v>88986.453640397114</v>
      </c>
      <c r="G54" s="8">
        <f t="shared" si="3"/>
        <v>89145.688809277635</v>
      </c>
      <c r="H54" s="8">
        <f t="shared" si="4"/>
        <v>91257.36528704346</v>
      </c>
      <c r="I54" s="8">
        <f t="shared" si="5"/>
        <v>96166.985295633363</v>
      </c>
      <c r="J54" s="8">
        <f t="shared" si="6"/>
        <v>96778.950122947543</v>
      </c>
      <c r="K54" s="8">
        <f t="shared" si="7"/>
        <v>211358.23387404793</v>
      </c>
      <c r="L54" s="8">
        <f t="shared" si="8"/>
        <v>281369.28334541107</v>
      </c>
      <c r="M54" s="8">
        <f t="shared" si="9"/>
        <v>600337.37334657006</v>
      </c>
      <c r="N54" s="8">
        <f t="shared" si="10"/>
        <v>563643.03976754658</v>
      </c>
      <c r="O54" s="70">
        <f t="shared" si="11"/>
        <v>501418.87986503664</v>
      </c>
      <c r="Q54" s="65">
        <f t="shared" si="12"/>
        <v>0.15201013519836504</v>
      </c>
      <c r="U54" s="10">
        <v>50</v>
      </c>
      <c r="V54" s="10">
        <f>攻城调用!$R$12*攻城调用!W54</f>
        <v>88986.453640397114</v>
      </c>
      <c r="W54" s="10">
        <f>攻城调用!$R$12*攻城调用!X54</f>
        <v>89145.688809277635</v>
      </c>
      <c r="X54" s="10">
        <f>攻城调用!$R$12*攻城调用!Y54</f>
        <v>91257.36528704346</v>
      </c>
      <c r="Y54" s="10">
        <f>攻城调用!$R$12*攻城调用!Z54</f>
        <v>96166.985295633363</v>
      </c>
      <c r="Z54" s="10">
        <f>攻城调用!$R$12*攻城调用!AA54</f>
        <v>96778.950122947543</v>
      </c>
      <c r="AD54" s="10">
        <v>50</v>
      </c>
      <c r="AE54" s="8">
        <f>求节点(攻城效率!$AQ$5:$AQ$122,攻城效率!AR$5:AR$122,节奏总纲!P53)</f>
        <v>10567.911693702397</v>
      </c>
      <c r="AF54" s="8">
        <f>求节点(攻城效率!$AQ$5:$AQ$122,攻城效率!AS$5:AS$122,节奏总纲!Q53)</f>
        <v>14068.464167270555</v>
      </c>
      <c r="AG54" s="8">
        <f>求节点(攻城效率!$AQ$5:$AQ$122,攻城效率!AT$5:AT$122,节奏总纲!R53)</f>
        <v>30016.868667328505</v>
      </c>
      <c r="AH54" s="8">
        <f>求节点(攻城效率!$AQ$5:$AQ$122,攻城效率!AU$5:AU$122,节奏总纲!S53)</f>
        <v>28182.151988377329</v>
      </c>
      <c r="AI54" s="8">
        <f>求节点(攻城效率!$AQ$5:$AQ$122,攻城效率!AV$5:AV$122,节奏总纲!T53)</f>
        <v>25070.943993251833</v>
      </c>
      <c r="AK54" s="13">
        <v>50</v>
      </c>
      <c r="AL54" s="8">
        <f>求节点(攻城调用!$D$9:$D$15,攻城调用!$G$9:$G$15,AK54)</f>
        <v>560</v>
      </c>
      <c r="AM54" s="8">
        <f>其他调用!AM54/攻城效率!AL54</f>
        <v>1.0141887764184014</v>
      </c>
      <c r="AN54" s="8">
        <f>求节点(攻城调用!$D$21:$D$27,攻城调用!$G$21:$G$27,AK54)</f>
        <v>61.065295658905555</v>
      </c>
      <c r="AO54" s="62">
        <f>INDEX([4]中r将兵属性验证!$AM$7:$AM$106,INT(AN54))*6</f>
        <v>34573.935811922041</v>
      </c>
      <c r="AQ54" s="13">
        <v>50</v>
      </c>
      <c r="AR54" s="8">
        <f>(1-(MAX(($AM54-其他调用!AH54),0)/$AM54)^0.5)*$AO54</f>
        <v>30484.514142112555</v>
      </c>
      <c r="AS54" s="8">
        <f>(1-(MAX(($AM54-其他调用!AI54),0)/$AM54)^0.5)*$AO54</f>
        <v>34573.935811922041</v>
      </c>
      <c r="AT54" s="8">
        <f>(1-(MAX(($AM54-其他调用!AJ54),0)/$AM54)^0.5)*$AO54</f>
        <v>34573.935811922041</v>
      </c>
      <c r="AU54" s="8">
        <f>(1-(MAX(($AM54-其他调用!AK54),0)/$AM54)^0.5)*$AO54</f>
        <v>34573.935811922041</v>
      </c>
      <c r="AV54" s="8">
        <f>(1-(MAX(($AM54-其他调用!AL54),0)/$AM54)^0.5)*$AO54</f>
        <v>34573.935811922041</v>
      </c>
    </row>
    <row r="55" spans="5:48" ht="11.25" customHeight="1" x14ac:dyDescent="0.15">
      <c r="E55" s="10">
        <v>51</v>
      </c>
      <c r="F55" s="8">
        <f t="shared" si="2"/>
        <v>92122.501648003585</v>
      </c>
      <c r="G55" s="8">
        <f t="shared" si="3"/>
        <v>92081.671289579535</v>
      </c>
      <c r="H55" s="8">
        <f t="shared" si="4"/>
        <v>93940.5279133398</v>
      </c>
      <c r="I55" s="8">
        <f t="shared" si="5"/>
        <v>98906.935869706824</v>
      </c>
      <c r="J55" s="8">
        <f t="shared" si="6"/>
        <v>99583.42512077</v>
      </c>
      <c r="K55" s="8">
        <f t="shared" si="7"/>
        <v>254279.43392757766</v>
      </c>
      <c r="L55" s="8">
        <f t="shared" si="8"/>
        <v>282604.50102418679</v>
      </c>
      <c r="M55" s="8">
        <f t="shared" si="9"/>
        <v>606272.78875678475</v>
      </c>
      <c r="N55" s="8">
        <f t="shared" si="10"/>
        <v>572801.56428214256</v>
      </c>
      <c r="O55" s="70">
        <f t="shared" si="11"/>
        <v>511560.82560806588</v>
      </c>
      <c r="Q55" s="65">
        <f t="shared" si="12"/>
        <v>0.15494762366949216</v>
      </c>
      <c r="U55" s="10">
        <v>51</v>
      </c>
      <c r="V55" s="10">
        <f>攻城调用!$R$12*攻城调用!W55</f>
        <v>92122.501648003585</v>
      </c>
      <c r="W55" s="10">
        <f>攻城调用!$R$12*攻城调用!X55</f>
        <v>92081.671289579535</v>
      </c>
      <c r="X55" s="10">
        <f>攻城调用!$R$12*攻城调用!Y55</f>
        <v>93940.5279133398</v>
      </c>
      <c r="Y55" s="10">
        <f>攻城调用!$R$12*攻城调用!Z55</f>
        <v>98906.935869706824</v>
      </c>
      <c r="Z55" s="10">
        <f>攻城调用!$R$12*攻城调用!AA55</f>
        <v>99583.42512077</v>
      </c>
      <c r="AD55" s="10">
        <v>51</v>
      </c>
      <c r="AE55" s="8">
        <f>求节点(攻城效率!$AQ$5:$AQ$122,攻城效率!AR$5:AR$122,节奏总纲!P54)</f>
        <v>12713.971696378883</v>
      </c>
      <c r="AF55" s="8">
        <f>求节点(攻城效率!$AQ$5:$AQ$122,攻城效率!AS$5:AS$122,节奏总纲!Q54)</f>
        <v>14130.22505120934</v>
      </c>
      <c r="AG55" s="8">
        <f>求节点(攻城效率!$AQ$5:$AQ$122,攻城效率!AT$5:AT$122,节奏总纲!R54)</f>
        <v>30313.63943783924</v>
      </c>
      <c r="AH55" s="8">
        <f>求节点(攻城效率!$AQ$5:$AQ$122,攻城效率!AU$5:AU$122,节奏总纲!S54)</f>
        <v>28640.078214107125</v>
      </c>
      <c r="AI55" s="8">
        <f>求节点(攻城效率!$AQ$5:$AQ$122,攻城效率!AV$5:AV$122,节奏总纲!T54)</f>
        <v>25578.041280403293</v>
      </c>
      <c r="AK55" s="13">
        <v>51</v>
      </c>
      <c r="AL55" s="8">
        <f>求节点(攻城调用!$D$9:$D$15,攻城调用!$G$9:$G$15,AK55)</f>
        <v>560</v>
      </c>
      <c r="AM55" s="8">
        <f>其他调用!AM55/攻城效率!AL55</f>
        <v>1.018209692996741</v>
      </c>
      <c r="AN55" s="8">
        <f>求节点(攻城调用!$D$21:$D$27,攻城调用!$G$21:$G$27,AK55)</f>
        <v>61.354053349008531</v>
      </c>
      <c r="AO55" s="62">
        <f>INDEX([4]中r将兵属性验证!$AM$7:$AM$106,INT(AN55))*6</f>
        <v>34573.935811922041</v>
      </c>
      <c r="AQ55" s="13">
        <v>51</v>
      </c>
      <c r="AR55" s="8">
        <f>(1-(MAX(($AM55-其他调用!AH55),0)/$AM55)^0.5)*$AO55</f>
        <v>29950.322346991328</v>
      </c>
      <c r="AS55" s="8">
        <f>(1-(MAX(($AM55-其他调用!AI55),0)/$AM55)^0.5)*$AO55</f>
        <v>34573.935811922041</v>
      </c>
      <c r="AT55" s="8">
        <f>(1-(MAX(($AM55-其他调用!AJ55),0)/$AM55)^0.5)*$AO55</f>
        <v>34573.935811922041</v>
      </c>
      <c r="AU55" s="8">
        <f>(1-(MAX(($AM55-其他调用!AK55),0)/$AM55)^0.5)*$AO55</f>
        <v>34573.935811922041</v>
      </c>
      <c r="AV55" s="8">
        <f>(1-(MAX(($AM55-其他调用!AL55),0)/$AM55)^0.5)*$AO55</f>
        <v>34573.935811922041</v>
      </c>
    </row>
    <row r="56" spans="5:48" ht="11.25" customHeight="1" x14ac:dyDescent="0.15">
      <c r="E56" s="10">
        <v>52</v>
      </c>
      <c r="F56" s="8">
        <f t="shared" si="2"/>
        <v>95372.601674260353</v>
      </c>
      <c r="G56" s="8">
        <f t="shared" si="3"/>
        <v>95332.778488515265</v>
      </c>
      <c r="H56" s="8">
        <f t="shared" si="4"/>
        <v>96803.827969755352</v>
      </c>
      <c r="I56" s="8">
        <f t="shared" si="5"/>
        <v>102066.96051324405</v>
      </c>
      <c r="J56" s="8">
        <f t="shared" si="6"/>
        <v>102548.98606715686</v>
      </c>
      <c r="K56" s="8">
        <f t="shared" si="7"/>
        <v>304241.36202181724</v>
      </c>
      <c r="L56" s="8">
        <f t="shared" si="8"/>
        <v>285652.08900322393</v>
      </c>
      <c r="M56" s="8">
        <f t="shared" si="9"/>
        <v>613932.7011813405</v>
      </c>
      <c r="N56" s="8">
        <f t="shared" si="10"/>
        <v>583018.03506240435</v>
      </c>
      <c r="O56" s="70">
        <f t="shared" si="11"/>
        <v>518302.44684193574</v>
      </c>
      <c r="Q56" s="65">
        <f t="shared" si="12"/>
        <v>0.15767824027533256</v>
      </c>
      <c r="U56" s="10">
        <v>52</v>
      </c>
      <c r="V56" s="10">
        <f>攻城调用!$R$12*攻城调用!W56</f>
        <v>95372.601674260353</v>
      </c>
      <c r="W56" s="10">
        <f>攻城调用!$R$12*攻城调用!X56</f>
        <v>95332.778488515265</v>
      </c>
      <c r="X56" s="10">
        <f>攻城调用!$R$12*攻城调用!Y56</f>
        <v>96803.827969755352</v>
      </c>
      <c r="Y56" s="10">
        <f>攻城调用!$R$12*攻城调用!Z56</f>
        <v>102066.96051324405</v>
      </c>
      <c r="Z56" s="10">
        <f>攻城调用!$R$12*攻城调用!AA56</f>
        <v>102548.98606715686</v>
      </c>
      <c r="AD56" s="10">
        <v>52</v>
      </c>
      <c r="AE56" s="8">
        <f>求节点(攻城效率!$AQ$5:$AQ$122,攻城效率!AR$5:AR$122,节奏总纲!P55)</f>
        <v>15212.068101090863</v>
      </c>
      <c r="AF56" s="8">
        <f>求节点(攻城效率!$AQ$5:$AQ$122,攻城效率!AS$5:AS$122,节奏总纲!Q55)</f>
        <v>14282.604450161196</v>
      </c>
      <c r="AG56" s="8">
        <f>求节点(攻城效率!$AQ$5:$AQ$122,攻城效率!AT$5:AT$122,节奏总纲!R55)</f>
        <v>30696.635059067026</v>
      </c>
      <c r="AH56" s="8">
        <f>求节点(攻城效率!$AQ$5:$AQ$122,攻城效率!AU$5:AU$122,节奏总纲!S55)</f>
        <v>29150.901753120219</v>
      </c>
      <c r="AI56" s="8">
        <f>求节点(攻城效率!$AQ$5:$AQ$122,攻城效率!AV$5:AV$122,节奏总纲!T55)</f>
        <v>25915.122342096787</v>
      </c>
      <c r="AK56" s="13">
        <v>52</v>
      </c>
      <c r="AL56" s="8">
        <f>求节点(攻城调用!$D$9:$D$15,攻城调用!$G$9:$G$15,AK56)</f>
        <v>560</v>
      </c>
      <c r="AM56" s="8">
        <f>其他调用!AM56/攻城效率!AL56</f>
        <v>1.0236098655561694</v>
      </c>
      <c r="AN56" s="8">
        <f>求节点(攻城调用!$D$21:$D$27,攻城调用!$G$21:$G$27,AK56)</f>
        <v>61.642811039111514</v>
      </c>
      <c r="AO56" s="62">
        <f>INDEX([4]中r将兵属性验证!$AM$7:$AM$106,INT(AN56))*6</f>
        <v>34573.935811922041</v>
      </c>
      <c r="AQ56" s="13">
        <v>52</v>
      </c>
      <c r="AR56" s="8">
        <f>(1-(MAX(($AM56-其他调用!AH56),0)/$AM56)^0.5)*$AO56</f>
        <v>29323.101108206523</v>
      </c>
      <c r="AS56" s="8">
        <f>(1-(MAX(($AM56-其他调用!AI56),0)/$AM56)^0.5)*$AO56</f>
        <v>34573.935811922041</v>
      </c>
      <c r="AT56" s="8">
        <f>(1-(MAX(($AM56-其他调用!AJ56),0)/$AM56)^0.5)*$AO56</f>
        <v>34573.935811922041</v>
      </c>
      <c r="AU56" s="8">
        <f>(1-(MAX(($AM56-其他调用!AK56),0)/$AM56)^0.5)*$AO56</f>
        <v>34573.935811922041</v>
      </c>
      <c r="AV56" s="8">
        <f>(1-(MAX(($AM56-其他调用!AL56),0)/$AM56)^0.5)*$AO56</f>
        <v>34573.935811922041</v>
      </c>
    </row>
    <row r="57" spans="5:48" ht="11.25" customHeight="1" x14ac:dyDescent="0.15">
      <c r="E57" s="10">
        <v>53</v>
      </c>
      <c r="F57" s="8">
        <f t="shared" si="2"/>
        <v>98712.780323999963</v>
      </c>
      <c r="G57" s="8">
        <f t="shared" si="3"/>
        <v>98733.635715633005</v>
      </c>
      <c r="H57" s="8">
        <f t="shared" si="4"/>
        <v>99752.20494892211</v>
      </c>
      <c r="I57" s="8">
        <f t="shared" si="5"/>
        <v>105213.10644989266</v>
      </c>
      <c r="J57" s="8">
        <f t="shared" si="6"/>
        <v>105444.18641112748</v>
      </c>
      <c r="K57" s="8">
        <f t="shared" si="7"/>
        <v>364389.76907430595</v>
      </c>
      <c r="L57" s="8">
        <f t="shared" si="8"/>
        <v>351167.05270088167</v>
      </c>
      <c r="M57" s="8">
        <f t="shared" si="9"/>
        <v>603348.66008262325</v>
      </c>
      <c r="N57" s="8">
        <f t="shared" si="10"/>
        <v>593672.62987687858</v>
      </c>
      <c r="O57" s="70">
        <f t="shared" si="11"/>
        <v>526851.00504087994</v>
      </c>
      <c r="Q57" s="65">
        <f t="shared" si="12"/>
        <v>0.1653309463474435</v>
      </c>
      <c r="U57" s="10">
        <v>53</v>
      </c>
      <c r="V57" s="10">
        <f>攻城调用!$R$12*攻城调用!W57</f>
        <v>98712.780323999963</v>
      </c>
      <c r="W57" s="10">
        <f>攻城调用!$R$12*攻城调用!X57</f>
        <v>98733.635715633005</v>
      </c>
      <c r="X57" s="10">
        <f>攻城调用!$R$12*攻城调用!Y57</f>
        <v>99752.20494892211</v>
      </c>
      <c r="Y57" s="10">
        <f>攻城调用!$R$12*攻城调用!Z57</f>
        <v>105213.10644989266</v>
      </c>
      <c r="Z57" s="10">
        <f>攻城调用!$R$12*攻城调用!AA57</f>
        <v>105444.18641112748</v>
      </c>
      <c r="AD57" s="10">
        <v>53</v>
      </c>
      <c r="AE57" s="8">
        <f>求节点(攻城效率!$AQ$5:$AQ$122,攻城效率!AR$5:AR$122,节奏总纲!P56)</f>
        <v>18219.488453715298</v>
      </c>
      <c r="AF57" s="8">
        <f>求节点(攻城效率!$AQ$5:$AQ$122,攻城效率!AS$5:AS$122,节奏总纲!Q56)</f>
        <v>17558.352635044084</v>
      </c>
      <c r="AG57" s="8">
        <f>求节点(攻城效率!$AQ$5:$AQ$122,攻城效率!AT$5:AT$122,节奏总纲!R56)</f>
        <v>30167.433004131162</v>
      </c>
      <c r="AH57" s="8">
        <f>求节点(攻城效率!$AQ$5:$AQ$122,攻城效率!AU$5:AU$122,节奏总纲!S56)</f>
        <v>29683.631493843932</v>
      </c>
      <c r="AI57" s="8">
        <f>求节点(攻城效率!$AQ$5:$AQ$122,攻城效率!AV$5:AV$122,节奏总纲!T56)</f>
        <v>26342.550252043995</v>
      </c>
      <c r="AK57" s="13">
        <v>53</v>
      </c>
      <c r="AL57" s="8">
        <f>求节点(攻城调用!$D$9:$D$15,攻城调用!$G$9:$G$15,AK57)</f>
        <v>560</v>
      </c>
      <c r="AM57" s="8">
        <f>其他调用!AM57/攻城效率!AL57</f>
        <v>1.0289986685941845</v>
      </c>
      <c r="AN57" s="8">
        <f>求节点(攻城调用!$D$21:$D$27,攻城调用!$G$21:$G$27,AK57)</f>
        <v>61.931568729214497</v>
      </c>
      <c r="AO57" s="62">
        <f>INDEX([4]中r将兵属性验证!$AM$7:$AM$106,INT(AN57))*6</f>
        <v>34573.935811922041</v>
      </c>
      <c r="AQ57" s="13">
        <v>53</v>
      </c>
      <c r="AR57" s="8">
        <f>(1-(MAX(($AM57-其他调用!AH57),0)/$AM57)^0.5)*$AO57</f>
        <v>28769.895177083894</v>
      </c>
      <c r="AS57" s="8">
        <f>(1-(MAX(($AM57-其他调用!AI57),0)/$AM57)^0.5)*$AO57</f>
        <v>34573.935811922041</v>
      </c>
      <c r="AT57" s="8">
        <f>(1-(MAX(($AM57-其他调用!AJ57),0)/$AM57)^0.5)*$AO57</f>
        <v>34573.935811922041</v>
      </c>
      <c r="AU57" s="8">
        <f>(1-(MAX(($AM57-其他调用!AK57),0)/$AM57)^0.5)*$AO57</f>
        <v>34573.935811922041</v>
      </c>
      <c r="AV57" s="8">
        <f>(1-(MAX(($AM57-其他调用!AL57),0)/$AM57)^0.5)*$AO57</f>
        <v>34573.935811922041</v>
      </c>
    </row>
    <row r="58" spans="5:48" ht="11.25" customHeight="1" x14ac:dyDescent="0.15">
      <c r="E58" s="10">
        <v>54</v>
      </c>
      <c r="F58" s="8">
        <f t="shared" si="2"/>
        <v>102138.85914256434</v>
      </c>
      <c r="G58" s="8">
        <f t="shared" si="3"/>
        <v>102031.8822807031</v>
      </c>
      <c r="H58" s="8">
        <f t="shared" si="4"/>
        <v>102695.51565915458</v>
      </c>
      <c r="I58" s="8">
        <f t="shared" si="5"/>
        <v>107945.6589254334</v>
      </c>
      <c r="J58" s="8">
        <f t="shared" si="6"/>
        <v>108084.73522001323</v>
      </c>
      <c r="K58" s="8">
        <f t="shared" si="7"/>
        <v>445062.31358047581</v>
      </c>
      <c r="L58" s="8">
        <f t="shared" si="8"/>
        <v>441635.28749860113</v>
      </c>
      <c r="M58" s="8">
        <f t="shared" si="9"/>
        <v>569519.08611109271</v>
      </c>
      <c r="N58" s="8">
        <f t="shared" si="10"/>
        <v>598804.03902705701</v>
      </c>
      <c r="O58" s="70">
        <f t="shared" si="11"/>
        <v>538028.73894144141</v>
      </c>
      <c r="Q58" s="65">
        <f t="shared" si="12"/>
        <v>0.18031970861661759</v>
      </c>
      <c r="U58" s="10">
        <v>54</v>
      </c>
      <c r="V58" s="10">
        <f>攻城调用!$R$12*攻城调用!W58</f>
        <v>102138.85914256434</v>
      </c>
      <c r="W58" s="10">
        <f>攻城调用!$R$12*攻城调用!X58</f>
        <v>102031.8822807031</v>
      </c>
      <c r="X58" s="10">
        <f>攻城调用!$R$12*攻城调用!Y58</f>
        <v>102695.51565915458</v>
      </c>
      <c r="Y58" s="10">
        <f>攻城调用!$R$12*攻城调用!Z58</f>
        <v>107945.6589254334</v>
      </c>
      <c r="Z58" s="10">
        <f>攻城调用!$R$12*攻城调用!AA58</f>
        <v>108084.73522001323</v>
      </c>
      <c r="AD58" s="10">
        <v>54</v>
      </c>
      <c r="AE58" s="8">
        <f>求节点(攻城效率!$AQ$5:$AQ$122,攻城效率!AR$5:AR$122,节奏总纲!P57)</f>
        <v>22253.115679023791</v>
      </c>
      <c r="AF58" s="8">
        <f>求节点(攻城效率!$AQ$5:$AQ$122,攻城效率!AS$5:AS$122,节奏总纲!Q57)</f>
        <v>22081.764374930055</v>
      </c>
      <c r="AG58" s="8">
        <f>求节点(攻城效率!$AQ$5:$AQ$122,攻城效率!AT$5:AT$122,节奏总纲!R57)</f>
        <v>28475.954305554638</v>
      </c>
      <c r="AH58" s="8">
        <f>求节点(攻城效率!$AQ$5:$AQ$122,攻城效率!AU$5:AU$122,节奏总纲!S57)</f>
        <v>29940.20195135285</v>
      </c>
      <c r="AI58" s="8">
        <f>求节点(攻城效率!$AQ$5:$AQ$122,攻城效率!AV$5:AV$122,节奏总纲!T57)</f>
        <v>26901.43694707207</v>
      </c>
      <c r="AK58" s="13">
        <v>54</v>
      </c>
      <c r="AL58" s="8">
        <f>求节点(攻城调用!$D$9:$D$15,攻城调用!$G$9:$G$15,AK58)</f>
        <v>560</v>
      </c>
      <c r="AM58" s="8">
        <f>其他调用!AM58/攻城效率!AL58</f>
        <v>1.0340942464132197</v>
      </c>
      <c r="AN58" s="8">
        <f>求节点(攻城调用!$D$21:$D$27,攻城调用!$G$21:$G$27,AK58)</f>
        <v>62.22032641931748</v>
      </c>
      <c r="AO58" s="62">
        <f>INDEX([4]中r将兵属性验证!$AM$7:$AM$106,INT(AN58))*6</f>
        <v>34989.592466558708</v>
      </c>
      <c r="AQ58" s="13">
        <v>54</v>
      </c>
      <c r="AR58" s="8">
        <f>(1-(MAX(($AM58-其他调用!AH58),0)/$AM58)^0.5)*$AO58</f>
        <v>28636.292348113991</v>
      </c>
      <c r="AS58" s="8">
        <f>(1-(MAX(($AM58-其他调用!AI58),0)/$AM58)^0.5)*$AO58</f>
        <v>34989.592466558708</v>
      </c>
      <c r="AT58" s="8">
        <f>(1-(MAX(($AM58-其他调用!AJ58),0)/$AM58)^0.5)*$AO58</f>
        <v>34989.592466558708</v>
      </c>
      <c r="AU58" s="8">
        <f>(1-(MAX(($AM58-其他调用!AK58),0)/$AM58)^0.5)*$AO58</f>
        <v>34989.592466558708</v>
      </c>
      <c r="AV58" s="8">
        <f>(1-(MAX(($AM58-其他调用!AL58),0)/$AM58)^0.5)*$AO58</f>
        <v>34989.592466558708</v>
      </c>
    </row>
    <row r="59" spans="5:48" ht="11.25" customHeight="1" x14ac:dyDescent="0.15">
      <c r="E59" s="10">
        <v>55</v>
      </c>
      <c r="F59" s="8">
        <f t="shared" si="2"/>
        <v>105594.01293260974</v>
      </c>
      <c r="G59" s="8">
        <f t="shared" si="3"/>
        <v>105334.44608544088</v>
      </c>
      <c r="H59" s="8">
        <f t="shared" si="4"/>
        <v>105789.51335778311</v>
      </c>
      <c r="I59" s="8">
        <f t="shared" si="5"/>
        <v>110510.24926032858</v>
      </c>
      <c r="J59" s="8">
        <f t="shared" si="6"/>
        <v>110507.08908033733</v>
      </c>
      <c r="K59" s="8">
        <f t="shared" si="7"/>
        <v>596600.8109907388</v>
      </c>
      <c r="L59" s="8">
        <f t="shared" si="8"/>
        <v>615790.59475482779</v>
      </c>
      <c r="M59" s="8">
        <f t="shared" si="9"/>
        <v>613373.46402912121</v>
      </c>
      <c r="N59" s="8">
        <f t="shared" si="10"/>
        <v>606272.78875678475</v>
      </c>
      <c r="O59" s="70">
        <f t="shared" si="11"/>
        <v>544752.94718109048</v>
      </c>
      <c r="Q59" s="65">
        <f t="shared" si="12"/>
        <v>0.1724716173126794</v>
      </c>
      <c r="U59" s="10">
        <v>55</v>
      </c>
      <c r="V59" s="10">
        <f>攻城调用!$R$12*攻城调用!W59</f>
        <v>105594.01293260974</v>
      </c>
      <c r="W59" s="10">
        <f>攻城调用!$R$12*攻城调用!X59</f>
        <v>105334.44608544088</v>
      </c>
      <c r="X59" s="10">
        <f>攻城调用!$R$12*攻城调用!Y59</f>
        <v>105789.51335778311</v>
      </c>
      <c r="Y59" s="10">
        <f>攻城调用!$R$12*攻城调用!Z59</f>
        <v>110510.24926032858</v>
      </c>
      <c r="Z59" s="10">
        <f>攻城调用!$R$12*攻城调用!AA59</f>
        <v>110507.08908033733</v>
      </c>
      <c r="AD59" s="10">
        <v>55</v>
      </c>
      <c r="AE59" s="8">
        <f>求节点(攻城效率!$AQ$5:$AQ$122,攻城效率!AR$5:AR$122,节奏总纲!P58)</f>
        <v>29830.040549536941</v>
      </c>
      <c r="AF59" s="8">
        <f>求节点(攻城效率!$AQ$5:$AQ$122,攻城效率!AS$5:AS$122,节奏总纲!Q58)</f>
        <v>30789.529737741388</v>
      </c>
      <c r="AG59" s="8">
        <f>求节点(攻城效率!$AQ$5:$AQ$122,攻城效率!AT$5:AT$122,节奏总纲!R58)</f>
        <v>30668.673201456062</v>
      </c>
      <c r="AH59" s="8">
        <f>求节点(攻城效率!$AQ$5:$AQ$122,攻城效率!AU$5:AU$122,节奏总纲!S58)</f>
        <v>30313.63943783924</v>
      </c>
      <c r="AI59" s="8">
        <f>求节点(攻城效率!$AQ$5:$AQ$122,攻城效率!AV$5:AV$122,节奏总纲!T58)</f>
        <v>27237.647359054521</v>
      </c>
      <c r="AK59" s="13">
        <v>55</v>
      </c>
      <c r="AL59" s="8">
        <f>求节点(攻城调用!$D$9:$D$15,攻城调用!$G$9:$G$15,AK59)</f>
        <v>560</v>
      </c>
      <c r="AM59" s="8">
        <f>其他调用!AM59/攻城效率!AL59</f>
        <v>1.0394402668949312</v>
      </c>
      <c r="AN59" s="8">
        <f>求节点(攻城调用!$D$21:$D$27,攻城调用!$G$21:$G$27,AK59)</f>
        <v>62.509084109420463</v>
      </c>
      <c r="AO59" s="62">
        <f>INDEX([4]中r将兵属性验证!$AM$7:$AM$106,INT(AN59))*6</f>
        <v>34989.592466558708</v>
      </c>
      <c r="AQ59" s="13">
        <v>55</v>
      </c>
      <c r="AR59" s="8">
        <f>(1-(MAX(($AM59-其他调用!AH59),0)/$AM59)^0.5)*$AO59</f>
        <v>28173.914876962492</v>
      </c>
      <c r="AS59" s="8">
        <f>(1-(MAX(($AM59-其他调用!AI59),0)/$AM59)^0.5)*$AO59</f>
        <v>34989.592466558708</v>
      </c>
      <c r="AT59" s="8">
        <f>(1-(MAX(($AM59-其他调用!AJ59),0)/$AM59)^0.5)*$AO59</f>
        <v>34989.592466558708</v>
      </c>
      <c r="AU59" s="8">
        <f>(1-(MAX(($AM59-其他调用!AK59),0)/$AM59)^0.5)*$AO59</f>
        <v>34989.592466558708</v>
      </c>
      <c r="AV59" s="8">
        <f>(1-(MAX(($AM59-其他调用!AL59),0)/$AM59)^0.5)*$AO59</f>
        <v>34989.592466558708</v>
      </c>
    </row>
    <row r="60" spans="5:48" ht="11.25" customHeight="1" x14ac:dyDescent="0.15">
      <c r="E60" s="10">
        <v>56</v>
      </c>
      <c r="F60" s="8">
        <f t="shared" si="2"/>
        <v>108950.76602276719</v>
      </c>
      <c r="G60" s="8">
        <f t="shared" si="3"/>
        <v>108756.14299771053</v>
      </c>
      <c r="H60" s="8">
        <f t="shared" si="4"/>
        <v>108998.46913190949</v>
      </c>
      <c r="I60" s="8">
        <f t="shared" si="5"/>
        <v>113137.34366055153</v>
      </c>
      <c r="J60" s="8">
        <f t="shared" si="6"/>
        <v>112970.15487235559</v>
      </c>
      <c r="K60" s="8">
        <f t="shared" si="7"/>
        <v>639365.08138940716</v>
      </c>
      <c r="L60" s="8">
        <f t="shared" si="8"/>
        <v>667587.75614597427</v>
      </c>
      <c r="M60" s="8">
        <f t="shared" si="9"/>
        <v>644746.33698932023</v>
      </c>
      <c r="N60" s="8">
        <f t="shared" si="10"/>
        <v>613247.41906036134</v>
      </c>
      <c r="O60" s="70">
        <f t="shared" si="11"/>
        <v>551626.98376607185</v>
      </c>
      <c r="Q60" s="65">
        <f t="shared" si="12"/>
        <v>0.16905636042987704</v>
      </c>
      <c r="U60" s="10">
        <v>56</v>
      </c>
      <c r="V60" s="10">
        <f>攻城调用!$R$12*攻城调用!W60</f>
        <v>108950.76602276719</v>
      </c>
      <c r="W60" s="10">
        <f>攻城调用!$R$12*攻城调用!X60</f>
        <v>108756.14299771053</v>
      </c>
      <c r="X60" s="10">
        <f>攻城调用!$R$12*攻城调用!Y60</f>
        <v>108998.46913190949</v>
      </c>
      <c r="Y60" s="10">
        <f>攻城调用!$R$12*攻城调用!Z60</f>
        <v>113137.34366055153</v>
      </c>
      <c r="Z60" s="10">
        <f>攻城调用!$R$12*攻城调用!AA60</f>
        <v>112970.15487235559</v>
      </c>
      <c r="AD60" s="10">
        <v>56</v>
      </c>
      <c r="AE60" s="8">
        <f>求节点(攻城效率!$AQ$5:$AQ$122,攻城效率!AR$5:AR$122,节奏总纲!P59)</f>
        <v>31968.254069470357</v>
      </c>
      <c r="AF60" s="8">
        <f>求节点(攻城效率!$AQ$5:$AQ$122,攻城效率!AS$5:AS$122,节奏总纲!Q59)</f>
        <v>33379.387807298714</v>
      </c>
      <c r="AG60" s="8">
        <f>求节点(攻城效率!$AQ$5:$AQ$122,攻城效率!AT$5:AT$122,节奏总纲!R59)</f>
        <v>32237.316849466009</v>
      </c>
      <c r="AH60" s="8">
        <f>求节点(攻城效率!$AQ$5:$AQ$122,攻城效率!AU$5:AU$122,节奏总纲!S59)</f>
        <v>30662.370953018064</v>
      </c>
      <c r="AI60" s="8">
        <f>求节点(攻城效率!$AQ$5:$AQ$122,攻城效率!AV$5:AV$122,节奏总纲!T59)</f>
        <v>27581.349188303593</v>
      </c>
      <c r="AK60" s="13">
        <v>56</v>
      </c>
      <c r="AL60" s="8">
        <f>求节点(攻城调用!$D$9:$D$15,攻城调用!$G$9:$G$15,AK60)</f>
        <v>560</v>
      </c>
      <c r="AM60" s="8">
        <f>其他调用!AM60/攻城效率!AL60</f>
        <v>1.0451524632784073</v>
      </c>
      <c r="AN60" s="8">
        <f>求节点(攻城调用!$D$21:$D$27,攻城调用!$G$21:$G$27,AK60)</f>
        <v>62.797841799523447</v>
      </c>
      <c r="AO60" s="62">
        <f>INDEX([4]中r将兵属性验证!$AM$7:$AM$106,INT(AN60))*6</f>
        <v>34989.592466558708</v>
      </c>
      <c r="AQ60" s="13">
        <v>56</v>
      </c>
      <c r="AR60" s="8">
        <f>(1-(MAX(($AM60-其他调用!AH60),0)/$AM60)^0.5)*$AO60</f>
        <v>27716.9910872984</v>
      </c>
      <c r="AS60" s="8">
        <f>(1-(MAX(($AM60-其他调用!AI60),0)/$AM60)^0.5)*$AO60</f>
        <v>34989.592466558708</v>
      </c>
      <c r="AT60" s="8">
        <f>(1-(MAX(($AM60-其他调用!AJ60),0)/$AM60)^0.5)*$AO60</f>
        <v>34989.592466558708</v>
      </c>
      <c r="AU60" s="8">
        <f>(1-(MAX(($AM60-其他调用!AK60),0)/$AM60)^0.5)*$AO60</f>
        <v>34989.592466558708</v>
      </c>
      <c r="AV60" s="8">
        <f>(1-(MAX(($AM60-其他调用!AL60),0)/$AM60)^0.5)*$AO60</f>
        <v>34989.592466558708</v>
      </c>
    </row>
    <row r="61" spans="5:48" ht="11.25" customHeight="1" x14ac:dyDescent="0.15">
      <c r="E61" s="10">
        <v>57</v>
      </c>
      <c r="F61" s="8">
        <f t="shared" si="2"/>
        <v>112030.52269469351</v>
      </c>
      <c r="G61" s="8">
        <f t="shared" si="3"/>
        <v>112282.82769683584</v>
      </c>
      <c r="H61" s="8">
        <f t="shared" si="4"/>
        <v>112316.77583502507</v>
      </c>
      <c r="I61" s="8">
        <f t="shared" si="5"/>
        <v>115845.06121233692</v>
      </c>
      <c r="J61" s="8">
        <f t="shared" si="6"/>
        <v>115477.63584118863</v>
      </c>
      <c r="K61" s="8">
        <f t="shared" si="7"/>
        <v>599175.74976855109</v>
      </c>
      <c r="L61" s="8">
        <f t="shared" si="8"/>
        <v>675481.42479396367</v>
      </c>
      <c r="M61" s="8">
        <f t="shared" si="9"/>
        <v>654621.56998467352</v>
      </c>
      <c r="N61" s="8">
        <f t="shared" si="10"/>
        <v>619059.21801054396</v>
      </c>
      <c r="O61" s="70">
        <f t="shared" si="11"/>
        <v>552872.92159087793</v>
      </c>
      <c r="Q61" s="65">
        <f t="shared" si="12"/>
        <v>0.17157512215439938</v>
      </c>
      <c r="U61" s="10">
        <v>57</v>
      </c>
      <c r="V61" s="10">
        <f>攻城调用!$R$12*攻城调用!W61</f>
        <v>112030.52269469351</v>
      </c>
      <c r="W61" s="10">
        <f>攻城调用!$R$12*攻城调用!X61</f>
        <v>112282.82769683584</v>
      </c>
      <c r="X61" s="10">
        <f>攻城调用!$R$12*攻城调用!Y61</f>
        <v>112316.77583502507</v>
      </c>
      <c r="Y61" s="10">
        <f>攻城调用!$R$12*攻城调用!Z61</f>
        <v>115845.06121233692</v>
      </c>
      <c r="Z61" s="10">
        <f>攻城调用!$R$12*攻城调用!AA61</f>
        <v>115477.63584118863</v>
      </c>
      <c r="AD61" s="10">
        <v>57</v>
      </c>
      <c r="AE61" s="8">
        <f>求节点(攻城效率!$AQ$5:$AQ$122,攻城效率!AR$5:AR$122,节奏总纲!P60)</f>
        <v>29958.787488427555</v>
      </c>
      <c r="AF61" s="8">
        <f>求节点(攻城效率!$AQ$5:$AQ$122,攻城效率!AS$5:AS$122,节奏总纲!Q60)</f>
        <v>33774.071239698183</v>
      </c>
      <c r="AG61" s="8">
        <f>求节点(攻城效率!$AQ$5:$AQ$122,攻城效率!AT$5:AT$122,节奏总纲!R60)</f>
        <v>32731.078499233674</v>
      </c>
      <c r="AH61" s="8">
        <f>求节点(攻城效率!$AQ$5:$AQ$122,攻城效率!AU$5:AU$122,节奏总纲!S60)</f>
        <v>30952.9609005272</v>
      </c>
      <c r="AI61" s="8">
        <f>求节点(攻城效率!$AQ$5:$AQ$122,攻城效率!AV$5:AV$122,节奏总纲!T60)</f>
        <v>27643.646079543898</v>
      </c>
      <c r="AK61" s="13">
        <v>57</v>
      </c>
      <c r="AL61" s="8">
        <f>求节点(攻城调用!$D$9:$D$15,攻城调用!$G$9:$G$15,AK61)</f>
        <v>560</v>
      </c>
      <c r="AM61" s="8">
        <f>其他调用!AM61/攻城效率!AL61</f>
        <v>1.0508620130319792</v>
      </c>
      <c r="AN61" s="8">
        <f>求节点(攻城调用!$D$21:$D$27,攻城调用!$G$21:$G$27,AK61)</f>
        <v>63.08659948962643</v>
      </c>
      <c r="AO61" s="62">
        <f>INDEX([4]中r将兵属性验证!$AM$7:$AM$106,INT(AN61))*6</f>
        <v>35383.397490420328</v>
      </c>
      <c r="AQ61" s="13">
        <v>57</v>
      </c>
      <c r="AR61" s="8">
        <f>(1-(MAX(($AM61-其他调用!AH61),0)/$AM61)^0.5)*$AO61</f>
        <v>27599.027727887453</v>
      </c>
      <c r="AS61" s="8">
        <f>(1-(MAX(($AM61-其他调用!AI61),0)/$AM61)^0.5)*$AO61</f>
        <v>35383.397490420328</v>
      </c>
      <c r="AT61" s="8">
        <f>(1-(MAX(($AM61-其他调用!AJ61),0)/$AM61)^0.5)*$AO61</f>
        <v>35383.397490420328</v>
      </c>
      <c r="AU61" s="8">
        <f>(1-(MAX(($AM61-其他调用!AK61),0)/$AM61)^0.5)*$AO61</f>
        <v>35383.397490420328</v>
      </c>
      <c r="AV61" s="8">
        <f>(1-(MAX(($AM61-其他调用!AL61),0)/$AM61)^0.5)*$AO61</f>
        <v>35383.397490420328</v>
      </c>
    </row>
    <row r="62" spans="5:48" ht="11.25" customHeight="1" x14ac:dyDescent="0.15">
      <c r="E62" s="10">
        <v>58</v>
      </c>
      <c r="F62" s="8">
        <f t="shared" si="2"/>
        <v>115205.95488948956</v>
      </c>
      <c r="G62" s="8">
        <f t="shared" si="3"/>
        <v>115820.44519936896</v>
      </c>
      <c r="H62" s="8">
        <f t="shared" si="4"/>
        <v>115728.13952352028</v>
      </c>
      <c r="I62" s="8">
        <f t="shared" si="5"/>
        <v>118589.44456761556</v>
      </c>
      <c r="J62" s="8">
        <f t="shared" si="6"/>
        <v>118032.66735269036</v>
      </c>
      <c r="K62" s="8">
        <f t="shared" si="7"/>
        <v>566111.66623196914</v>
      </c>
      <c r="L62" s="8">
        <f t="shared" si="8"/>
        <v>683589.99784058193</v>
      </c>
      <c r="M62" s="8">
        <f t="shared" si="9"/>
        <v>659799.86258591013</v>
      </c>
      <c r="N62" s="8">
        <f t="shared" si="10"/>
        <v>626310.82112601248</v>
      </c>
      <c r="O62" s="70">
        <f t="shared" si="11"/>
        <v>559624.71578767267</v>
      </c>
      <c r="Q62" s="65">
        <f t="shared" si="12"/>
        <v>0.17539885363109142</v>
      </c>
      <c r="U62" s="10">
        <v>58</v>
      </c>
      <c r="V62" s="10">
        <f>攻城调用!$R$12*攻城调用!W62</f>
        <v>115205.95488948956</v>
      </c>
      <c r="W62" s="10">
        <f>攻城调用!$R$12*攻城调用!X62</f>
        <v>115820.44519936896</v>
      </c>
      <c r="X62" s="10">
        <f>攻城调用!$R$12*攻城调用!Y62</f>
        <v>115728.13952352028</v>
      </c>
      <c r="Y62" s="10">
        <f>攻城调用!$R$12*攻城调用!Z62</f>
        <v>118589.44456761556</v>
      </c>
      <c r="Z62" s="10">
        <f>攻城调用!$R$12*攻城调用!AA62</f>
        <v>118032.66735269036</v>
      </c>
      <c r="AD62" s="10">
        <v>58</v>
      </c>
      <c r="AE62" s="8">
        <f>求节点(攻城效率!$AQ$5:$AQ$122,攻城效率!AR$5:AR$122,节奏总纲!P61)</f>
        <v>28305.583311598457</v>
      </c>
      <c r="AF62" s="8">
        <f>求节点(攻城效率!$AQ$5:$AQ$122,攻城效率!AS$5:AS$122,节奏总纲!Q61)</f>
        <v>34179.499892029096</v>
      </c>
      <c r="AG62" s="8">
        <f>求节点(攻城效率!$AQ$5:$AQ$122,攻城效率!AT$5:AT$122,节奏总纲!R61)</f>
        <v>32989.993129295508</v>
      </c>
      <c r="AH62" s="8">
        <f>求节点(攻城效率!$AQ$5:$AQ$122,攻城效率!AU$5:AU$122,节奏总纲!S61)</f>
        <v>31315.541056300623</v>
      </c>
      <c r="AI62" s="8">
        <f>求节点(攻城效率!$AQ$5:$AQ$122,攻城效率!AV$5:AV$122,节奏总纲!T61)</f>
        <v>27981.235789383634</v>
      </c>
      <c r="AK62" s="13">
        <v>58</v>
      </c>
      <c r="AL62" s="8">
        <f>求节点(攻城调用!$D$9:$D$15,攻城调用!$G$9:$G$15,AK62)</f>
        <v>560</v>
      </c>
      <c r="AM62" s="8">
        <f>其他调用!AM62/攻城效率!AL62</f>
        <v>1.0565383479303474</v>
      </c>
      <c r="AN62" s="8">
        <f>求节点(攻城调用!$D$21:$D$27,攻城调用!$G$21:$G$27,AK62)</f>
        <v>63.375357179729413</v>
      </c>
      <c r="AO62" s="62">
        <f>INDEX([4]中r将兵属性验证!$AM$7:$AM$106,INT(AN62))*6</f>
        <v>35383.397490420328</v>
      </c>
      <c r="AQ62" s="13">
        <v>58</v>
      </c>
      <c r="AR62" s="8">
        <f>(1-(MAX(($AM62-其他调用!AH62),0)/$AM62)^0.5)*$AO62</f>
        <v>27198.213315497509</v>
      </c>
      <c r="AS62" s="8">
        <f>(1-(MAX(($AM62-其他调用!AI62),0)/$AM62)^0.5)*$AO62</f>
        <v>35383.397490420328</v>
      </c>
      <c r="AT62" s="8">
        <f>(1-(MAX(($AM62-其他调用!AJ62),0)/$AM62)^0.5)*$AO62</f>
        <v>35383.397490420328</v>
      </c>
      <c r="AU62" s="8">
        <f>(1-(MAX(($AM62-其他调用!AK62),0)/$AM62)^0.5)*$AO62</f>
        <v>35383.397490420328</v>
      </c>
      <c r="AV62" s="8">
        <f>(1-(MAX(($AM62-其他调用!AL62),0)/$AM62)^0.5)*$AO62</f>
        <v>35383.397490420328</v>
      </c>
    </row>
    <row r="63" spans="5:48" ht="11.25" customHeight="1" x14ac:dyDescent="0.15">
      <c r="E63" s="10">
        <v>59</v>
      </c>
      <c r="F63" s="8">
        <f t="shared" si="2"/>
        <v>118462.89505297766</v>
      </c>
      <c r="G63" s="8">
        <f t="shared" si="3"/>
        <v>118943.14321166198</v>
      </c>
      <c r="H63" s="8">
        <f t="shared" si="4"/>
        <v>119238.32041440837</v>
      </c>
      <c r="I63" s="8">
        <f t="shared" si="5"/>
        <v>121786.21175010402</v>
      </c>
      <c r="J63" s="8">
        <f t="shared" si="6"/>
        <v>120593.68687096048</v>
      </c>
      <c r="K63" s="8">
        <f t="shared" si="7"/>
        <v>538899.59594675107</v>
      </c>
      <c r="L63" s="8">
        <f t="shared" si="8"/>
        <v>691478.71623844083</v>
      </c>
      <c r="M63" s="8">
        <f t="shared" si="9"/>
        <v>667587.75614597427</v>
      </c>
      <c r="N63" s="8">
        <f t="shared" si="10"/>
        <v>634261.37604607025</v>
      </c>
      <c r="O63" s="70">
        <f t="shared" si="11"/>
        <v>568251.63844838191</v>
      </c>
      <c r="Q63" s="65">
        <f t="shared" si="12"/>
        <v>0.1786107059583876</v>
      </c>
      <c r="U63" s="10">
        <v>59</v>
      </c>
      <c r="V63" s="10">
        <f>攻城调用!$R$12*攻城调用!W63</f>
        <v>118462.89505297766</v>
      </c>
      <c r="W63" s="10">
        <f>攻城调用!$R$12*攻城调用!X63</f>
        <v>118943.14321166198</v>
      </c>
      <c r="X63" s="10">
        <f>攻城调用!$R$12*攻城调用!Y63</f>
        <v>119238.32041440837</v>
      </c>
      <c r="Y63" s="10">
        <f>攻城调用!$R$12*攻城调用!Z63</f>
        <v>121786.21175010402</v>
      </c>
      <c r="Z63" s="10">
        <f>攻城调用!$R$12*攻城调用!AA63</f>
        <v>120593.68687096048</v>
      </c>
      <c r="AD63" s="10">
        <v>59</v>
      </c>
      <c r="AE63" s="8">
        <f>求节点(攻城效率!$AQ$5:$AQ$122,攻城效率!AR$5:AR$122,节奏总纲!P62)</f>
        <v>26944.979797337553</v>
      </c>
      <c r="AF63" s="8">
        <f>求节点(攻城效率!$AQ$5:$AQ$122,攻城效率!AS$5:AS$122,节奏总纲!Q62)</f>
        <v>34573.935811922041</v>
      </c>
      <c r="AG63" s="8">
        <f>求节点(攻城效率!$AQ$5:$AQ$122,攻城效率!AT$5:AT$122,节奏总纲!R62)</f>
        <v>33379.387807298714</v>
      </c>
      <c r="AH63" s="8">
        <f>求节点(攻城效率!$AQ$5:$AQ$122,攻城效率!AU$5:AU$122,节奏总纲!S62)</f>
        <v>31713.068802303511</v>
      </c>
      <c r="AI63" s="8">
        <f>求节点(攻城效率!$AQ$5:$AQ$122,攻城效率!AV$5:AV$122,节奏总纲!T62)</f>
        <v>28412.581922419096</v>
      </c>
      <c r="AK63" s="13">
        <v>59</v>
      </c>
      <c r="AL63" s="8">
        <f>求节点(攻城调用!$D$9:$D$15,攻城调用!$G$9:$G$15,AK63)</f>
        <v>560</v>
      </c>
      <c r="AM63" s="8">
        <f>其他调用!AM63/攻城效率!AL63</f>
        <v>1.0618529582201608</v>
      </c>
      <c r="AN63" s="8">
        <f>求节点(攻城调用!$D$21:$D$27,攻城调用!$G$21:$G$27,AK63)</f>
        <v>63.664114869832389</v>
      </c>
      <c r="AO63" s="62">
        <f>INDEX([4]中r将兵属性验证!$AM$7:$AM$106,INT(AN63))*6</f>
        <v>35383.397490420328</v>
      </c>
      <c r="AQ63" s="13">
        <v>59</v>
      </c>
      <c r="AR63" s="8">
        <f>(1-(MAX(($AM63-其他调用!AH63),0)/$AM63)^0.5)*$AO63</f>
        <v>26843.599879181776</v>
      </c>
      <c r="AS63" s="8">
        <f>(1-(MAX(($AM63-其他调用!AI63),0)/$AM63)^0.5)*$AO63</f>
        <v>35383.397490420328</v>
      </c>
      <c r="AT63" s="8">
        <f>(1-(MAX(($AM63-其他调用!AJ63),0)/$AM63)^0.5)*$AO63</f>
        <v>35383.397490420328</v>
      </c>
      <c r="AU63" s="8">
        <f>(1-(MAX(($AM63-其他调用!AK63),0)/$AM63)^0.5)*$AO63</f>
        <v>35383.397490420328</v>
      </c>
      <c r="AV63" s="8">
        <f>(1-(MAX(($AM63-其他调用!AL63),0)/$AM63)^0.5)*$AO63</f>
        <v>35383.397490420328</v>
      </c>
    </row>
    <row r="64" spans="5:48" ht="11.25" customHeight="1" x14ac:dyDescent="0.15">
      <c r="E64" s="10">
        <v>60</v>
      </c>
      <c r="F64" s="8">
        <f t="shared" si="2"/>
        <v>121904.49807874439</v>
      </c>
      <c r="G64" s="8">
        <f t="shared" si="3"/>
        <v>122391.39016498595</v>
      </c>
      <c r="H64" s="8">
        <f t="shared" si="4"/>
        <v>123008.85520900965</v>
      </c>
      <c r="I64" s="8">
        <f t="shared" si="5"/>
        <v>125299.35919621568</v>
      </c>
      <c r="J64" s="8">
        <f t="shared" si="6"/>
        <v>123250.17434733354</v>
      </c>
      <c r="K64" s="8">
        <f t="shared" si="7"/>
        <v>523602.64952887659</v>
      </c>
      <c r="L64" s="8">
        <f t="shared" si="8"/>
        <v>699791.84933117416</v>
      </c>
      <c r="M64" s="8">
        <f t="shared" si="9"/>
        <v>675481.42479396367</v>
      </c>
      <c r="N64" s="8">
        <f t="shared" si="10"/>
        <v>643304.79674730089</v>
      </c>
      <c r="O64" s="70">
        <f t="shared" si="11"/>
        <v>578096.64224262012</v>
      </c>
      <c r="Q64" s="65">
        <f t="shared" si="12"/>
        <v>0.18210545944550582</v>
      </c>
      <c r="U64" s="10">
        <v>60</v>
      </c>
      <c r="V64" s="10">
        <f>攻城调用!$R$12*攻城调用!W64</f>
        <v>121904.49807874439</v>
      </c>
      <c r="W64" s="10">
        <f>攻城调用!$R$12*攻城调用!X64</f>
        <v>122391.39016498595</v>
      </c>
      <c r="X64" s="10">
        <f>攻城调用!$R$12*攻城调用!Y64</f>
        <v>123008.85520900965</v>
      </c>
      <c r="Y64" s="10">
        <f>攻城调用!$R$12*攻城调用!Z64</f>
        <v>125299.35919621568</v>
      </c>
      <c r="Z64" s="10">
        <f>攻城调用!$R$12*攻城调用!AA64</f>
        <v>123250.17434733354</v>
      </c>
      <c r="AD64" s="10">
        <v>60</v>
      </c>
      <c r="AE64" s="8">
        <f>求节点(攻城效率!$AQ$5:$AQ$122,攻城效率!AR$5:AR$122,节奏总纲!P63)</f>
        <v>26180.132476443829</v>
      </c>
      <c r="AF64" s="8">
        <f>求节点(攻城效率!$AQ$5:$AQ$122,攻城效率!AS$5:AS$122,节奏总纲!Q63)</f>
        <v>34989.592466558708</v>
      </c>
      <c r="AG64" s="8">
        <f>求节点(攻城效率!$AQ$5:$AQ$122,攻城效率!AT$5:AT$122,节奏总纲!R63)</f>
        <v>33774.071239698183</v>
      </c>
      <c r="AH64" s="8">
        <f>求节点(攻城效率!$AQ$5:$AQ$122,攻城效率!AU$5:AU$122,节奏总纲!S63)</f>
        <v>32165.239837365047</v>
      </c>
      <c r="AI64" s="8">
        <f>求节点(攻城效率!$AQ$5:$AQ$122,攻城效率!AV$5:AV$122,节奏总纲!T63)</f>
        <v>28904.832112131007</v>
      </c>
      <c r="AK64" s="13">
        <v>60</v>
      </c>
      <c r="AL64" s="8">
        <f>求节点(攻城调用!$D$9:$D$15,攻城调用!$G$9:$G$15,AK64)</f>
        <v>560</v>
      </c>
      <c r="AM64" s="8">
        <f>其他调用!AM64/攻城效率!AL64</f>
        <v>1.066172013922867</v>
      </c>
      <c r="AN64" s="8">
        <f>求节点(攻城调用!$D$21:$D$27,攻城调用!$G$21:$G$27,AK64)</f>
        <v>63.952872559935372</v>
      </c>
      <c r="AO64" s="62">
        <f>INDEX([4]中r将兵属性验证!$AM$7:$AM$106,INT(AN64))*6</f>
        <v>35383.397490420328</v>
      </c>
      <c r="AQ64" s="13">
        <v>60</v>
      </c>
      <c r="AR64" s="8">
        <f>(1-(MAX(($AM64-其他调用!AH64),0)/$AM64)^0.5)*$AO64</f>
        <v>26568.382235182806</v>
      </c>
      <c r="AS64" s="8">
        <f>(1-(MAX(($AM64-其他调用!AI64),0)/$AM64)^0.5)*$AO64</f>
        <v>35383.397490420328</v>
      </c>
      <c r="AT64" s="8">
        <f>(1-(MAX(($AM64-其他调用!AJ64),0)/$AM64)^0.5)*$AO64</f>
        <v>35383.397490420328</v>
      </c>
      <c r="AU64" s="8">
        <f>(1-(MAX(($AM64-其他调用!AK64),0)/$AM64)^0.5)*$AO64</f>
        <v>35383.397490420328</v>
      </c>
      <c r="AV64" s="8">
        <f>(1-(MAX(($AM64-其他调用!AL64),0)/$AM64)^0.5)*$AO64</f>
        <v>35383.397490420328</v>
      </c>
    </row>
    <row r="65" spans="5:48" ht="11.25" customHeight="1" x14ac:dyDescent="0.15">
      <c r="E65" s="10">
        <v>61</v>
      </c>
      <c r="F65" s="8">
        <f t="shared" si="2"/>
        <v>125516.43262604678</v>
      </c>
      <c r="G65" s="8">
        <f t="shared" si="3"/>
        <v>126045.31138870676</v>
      </c>
      <c r="H65" s="8">
        <f t="shared" si="4"/>
        <v>126938.05012674539</v>
      </c>
      <c r="I65" s="8">
        <f t="shared" si="5"/>
        <v>128949.40152656869</v>
      </c>
      <c r="J65" s="8">
        <f t="shared" si="6"/>
        <v>126351.76824446232</v>
      </c>
      <c r="K65" s="8">
        <f t="shared" si="7"/>
        <v>512323.85935855971</v>
      </c>
      <c r="L65" s="8">
        <f t="shared" si="8"/>
        <v>707667.94980840653</v>
      </c>
      <c r="M65" s="8">
        <f t="shared" si="9"/>
        <v>683589.99784058193</v>
      </c>
      <c r="N65" s="8">
        <f t="shared" si="10"/>
        <v>652229.12164254661</v>
      </c>
      <c r="O65" s="70">
        <f t="shared" si="11"/>
        <v>588190.87587031641</v>
      </c>
      <c r="Q65" s="65">
        <f t="shared" si="12"/>
        <v>0.18569325257498612</v>
      </c>
      <c r="U65" s="10">
        <v>61</v>
      </c>
      <c r="V65" s="10">
        <f>攻城调用!$R$12*攻城调用!W65</f>
        <v>125516.43262604678</v>
      </c>
      <c r="W65" s="10">
        <f>攻城调用!$R$12*攻城调用!X65</f>
        <v>126045.31138870676</v>
      </c>
      <c r="X65" s="10">
        <f>攻城调用!$R$12*攻城调用!Y65</f>
        <v>126938.05012674539</v>
      </c>
      <c r="Y65" s="10">
        <f>攻城调用!$R$12*攻城调用!Z65</f>
        <v>128949.40152656869</v>
      </c>
      <c r="Z65" s="10">
        <f>攻城调用!$R$12*攻城调用!AA65</f>
        <v>126351.76824446232</v>
      </c>
      <c r="AD65" s="10">
        <v>61</v>
      </c>
      <c r="AE65" s="8">
        <f>求节点(攻城效率!$AQ$5:$AQ$122,攻城效率!AR$5:AR$122,节奏总纲!P64)</f>
        <v>25616.192967927986</v>
      </c>
      <c r="AF65" s="8">
        <f>求节点(攻城效率!$AQ$5:$AQ$122,攻城效率!AS$5:AS$122,节奏总纲!Q64)</f>
        <v>35383.397490420328</v>
      </c>
      <c r="AG65" s="8">
        <f>求节点(攻城效率!$AQ$5:$AQ$122,攻城效率!AT$5:AT$122,节奏总纲!R64)</f>
        <v>34179.499892029096</v>
      </c>
      <c r="AH65" s="8">
        <f>求节点(攻城效率!$AQ$5:$AQ$122,攻城效率!AU$5:AU$122,节奏总纲!S64)</f>
        <v>32611.45608212733</v>
      </c>
      <c r="AI65" s="8">
        <f>求节点(攻城效率!$AQ$5:$AQ$122,攻城效率!AV$5:AV$122,节奏总纲!T64)</f>
        <v>29409.543793515822</v>
      </c>
      <c r="AK65" s="13">
        <v>61</v>
      </c>
      <c r="AL65" s="8">
        <f>求节点(攻城调用!$D$9:$D$15,攻城调用!$G$9:$G$15,AK65)</f>
        <v>560</v>
      </c>
      <c r="AM65" s="8">
        <f>其他调用!AM65/攻城效率!AL65</f>
        <v>1.0701569259882511</v>
      </c>
      <c r="AN65" s="8">
        <f>求节点(攻城调用!$D$21:$D$27,攻城调用!$G$21:$G$27,AK65)</f>
        <v>64.241630250038355</v>
      </c>
      <c r="AO65" s="62">
        <f>INDEX([4]中r将兵属性验证!$AM$7:$AM$106,INT(AN65))*6</f>
        <v>35800.008489358705</v>
      </c>
      <c r="AQ65" s="13">
        <v>61</v>
      </c>
      <c r="AR65" s="8">
        <f>(1-(MAX(($AM65-其他调用!AH65),0)/$AM65)^0.5)*$AO65</f>
        <v>26633.695716279242</v>
      </c>
      <c r="AS65" s="8">
        <f>(1-(MAX(($AM65-其他调用!AI65),0)/$AM65)^0.5)*$AO65</f>
        <v>35800.008489358705</v>
      </c>
      <c r="AT65" s="8">
        <f>(1-(MAX(($AM65-其他调用!AJ65),0)/$AM65)^0.5)*$AO65</f>
        <v>35800.008489358705</v>
      </c>
      <c r="AU65" s="8">
        <f>(1-(MAX(($AM65-其他调用!AK65),0)/$AM65)^0.5)*$AO65</f>
        <v>35800.008489358705</v>
      </c>
      <c r="AV65" s="8">
        <f>(1-(MAX(($AM65-其他调用!AL65),0)/$AM65)^0.5)*$AO65</f>
        <v>35800.008489358705</v>
      </c>
    </row>
    <row r="66" spans="5:48" ht="11.25" customHeight="1" x14ac:dyDescent="0.15">
      <c r="E66" s="10">
        <v>62</v>
      </c>
      <c r="F66" s="8">
        <f t="shared" si="2"/>
        <v>128751.78525406161</v>
      </c>
      <c r="G66" s="8">
        <f t="shared" si="3"/>
        <v>129749.74675503442</v>
      </c>
      <c r="H66" s="8">
        <f t="shared" si="4"/>
        <v>130371.67504519522</v>
      </c>
      <c r="I66" s="8">
        <f t="shared" si="5"/>
        <v>132722.58474398698</v>
      </c>
      <c r="J66" s="8">
        <f t="shared" si="6"/>
        <v>129573.26432239813</v>
      </c>
      <c r="K66" s="8">
        <f t="shared" si="7"/>
        <v>500512.47494899371</v>
      </c>
      <c r="L66" s="8">
        <f t="shared" si="8"/>
        <v>716000.16978717409</v>
      </c>
      <c r="M66" s="8">
        <f t="shared" si="9"/>
        <v>691478.71623844083</v>
      </c>
      <c r="N66" s="8">
        <f t="shared" si="10"/>
        <v>659799.86258591013</v>
      </c>
      <c r="O66" s="70">
        <f t="shared" si="11"/>
        <v>598804.03902705701</v>
      </c>
      <c r="Q66" s="65">
        <f t="shared" si="12"/>
        <v>0.18854040187151544</v>
      </c>
      <c r="U66" s="10">
        <v>62</v>
      </c>
      <c r="V66" s="10">
        <f>攻城调用!$R$12*攻城调用!W66</f>
        <v>128751.78525406161</v>
      </c>
      <c r="W66" s="10">
        <f>攻城调用!$R$12*攻城调用!X66</f>
        <v>129749.74675503442</v>
      </c>
      <c r="X66" s="10">
        <f>攻城调用!$R$12*攻城调用!Y66</f>
        <v>130371.67504519522</v>
      </c>
      <c r="Y66" s="10">
        <f>攻城调用!$R$12*攻城调用!Z66</f>
        <v>132722.58474398698</v>
      </c>
      <c r="Z66" s="10">
        <f>攻城调用!$R$12*攻城调用!AA66</f>
        <v>129573.26432239813</v>
      </c>
      <c r="AD66" s="10">
        <v>62</v>
      </c>
      <c r="AE66" s="8">
        <f>求节点(攻城效率!$AQ$5:$AQ$122,攻城效率!AR$5:AR$122,节奏总纲!P65)</f>
        <v>25025.623747449685</v>
      </c>
      <c r="AF66" s="8">
        <f>求节点(攻城效率!$AQ$5:$AQ$122,攻城效率!AS$5:AS$122,节奏总纲!Q65)</f>
        <v>35800.008489358705</v>
      </c>
      <c r="AG66" s="8">
        <f>求节点(攻城效率!$AQ$5:$AQ$122,攻城效率!AT$5:AT$122,节奏总纲!R65)</f>
        <v>34573.935811922041</v>
      </c>
      <c r="AH66" s="8">
        <f>求节点(攻城效率!$AQ$5:$AQ$122,攻城效率!AU$5:AU$122,节奏总纲!S65)</f>
        <v>32989.993129295508</v>
      </c>
      <c r="AI66" s="8">
        <f>求节点(攻城效率!$AQ$5:$AQ$122,攻城效率!AV$5:AV$122,节奏总纲!T65)</f>
        <v>29940.20195135285</v>
      </c>
      <c r="AK66" s="13">
        <v>62</v>
      </c>
      <c r="AL66" s="8">
        <f>求节点(攻城调用!$D$9:$D$15,攻城调用!$G$9:$G$15,AK66)</f>
        <v>560</v>
      </c>
      <c r="AM66" s="8">
        <f>其他调用!AM66/攻城效率!AL66</f>
        <v>1.0740235233743338</v>
      </c>
      <c r="AN66" s="8">
        <f>求节点(攻城调用!$D$21:$D$27,攻城调用!$G$21:$G$27,AK66)</f>
        <v>64.530387940141338</v>
      </c>
      <c r="AO66" s="62">
        <f>INDEX([4]中r将兵属性验证!$AM$7:$AM$106,INT(AN66))*6</f>
        <v>35800.008489358705</v>
      </c>
      <c r="AQ66" s="13">
        <v>62</v>
      </c>
      <c r="AR66" s="8">
        <f>(1-(MAX(($AM66-其他调用!AH66),0)/$AM66)^0.5)*$AO66</f>
        <v>26401.453011518526</v>
      </c>
      <c r="AS66" s="8">
        <f>(1-(MAX(($AM66-其他调用!AI66),0)/$AM66)^0.5)*$AO66</f>
        <v>35800.008489358705</v>
      </c>
      <c r="AT66" s="8">
        <f>(1-(MAX(($AM66-其他调用!AJ66),0)/$AM66)^0.5)*$AO66</f>
        <v>35800.008489358705</v>
      </c>
      <c r="AU66" s="8">
        <f>(1-(MAX(($AM66-其他调用!AK66),0)/$AM66)^0.5)*$AO66</f>
        <v>35800.008489358705</v>
      </c>
      <c r="AV66" s="8">
        <f>(1-(MAX(($AM66-其他调用!AL66),0)/$AM66)^0.5)*$AO66</f>
        <v>35800.008489358705</v>
      </c>
    </row>
    <row r="67" spans="5:48" ht="11.25" customHeight="1" x14ac:dyDescent="0.15">
      <c r="E67" s="10">
        <v>63</v>
      </c>
      <c r="F67" s="8">
        <f t="shared" si="2"/>
        <v>131685.92120563809</v>
      </c>
      <c r="G67" s="8">
        <f t="shared" si="3"/>
        <v>133575.18088307997</v>
      </c>
      <c r="H67" s="8">
        <f t="shared" si="4"/>
        <v>133910.81611155646</v>
      </c>
      <c r="I67" s="8">
        <f t="shared" si="5"/>
        <v>136625.2699130259</v>
      </c>
      <c r="J67" s="8">
        <f t="shared" si="6"/>
        <v>132503.72702716311</v>
      </c>
      <c r="K67" s="8">
        <f t="shared" si="7"/>
        <v>488627.21746384678</v>
      </c>
      <c r="L67" s="8">
        <f t="shared" si="8"/>
        <v>716000.16978717409</v>
      </c>
      <c r="M67" s="8">
        <f t="shared" si="9"/>
        <v>699791.84933117416</v>
      </c>
      <c r="N67" s="8">
        <f t="shared" si="10"/>
        <v>667587.75614597427</v>
      </c>
      <c r="O67" s="70">
        <f t="shared" si="11"/>
        <v>604032.67281896225</v>
      </c>
      <c r="Q67" s="65">
        <f t="shared" si="12"/>
        <v>0.19135806774477537</v>
      </c>
      <c r="U67" s="10">
        <v>63</v>
      </c>
      <c r="V67" s="10">
        <f>攻城调用!$R$12*攻城调用!W67</f>
        <v>131685.92120563809</v>
      </c>
      <c r="W67" s="10">
        <f>攻城调用!$R$12*攻城调用!X67</f>
        <v>133575.18088307997</v>
      </c>
      <c r="X67" s="10">
        <f>攻城调用!$R$12*攻城调用!Y67</f>
        <v>133910.81611155646</v>
      </c>
      <c r="Y67" s="10">
        <f>攻城调用!$R$12*攻城调用!Z67</f>
        <v>136625.2699130259</v>
      </c>
      <c r="Z67" s="10">
        <f>攻城调用!$R$12*攻城调用!AA67</f>
        <v>132503.72702716311</v>
      </c>
      <c r="AD67" s="10">
        <v>63</v>
      </c>
      <c r="AE67" s="8">
        <f>求节点(攻城效率!$AQ$5:$AQ$122,攻城效率!AR$5:AR$122,节奏总纲!P66)</f>
        <v>24431.360873192338</v>
      </c>
      <c r="AF67" s="8">
        <f>求节点(攻城效率!$AQ$5:$AQ$122,攻城效率!AS$5:AS$122,节奏总纲!Q66)</f>
        <v>35800.008489358705</v>
      </c>
      <c r="AG67" s="8">
        <f>求节点(攻城效率!$AQ$5:$AQ$122,攻城效率!AT$5:AT$122,节奏总纲!R66)</f>
        <v>34989.592466558708</v>
      </c>
      <c r="AH67" s="8">
        <f>求节点(攻城效率!$AQ$5:$AQ$122,攻城效率!AU$5:AU$122,节奏总纲!S66)</f>
        <v>33379.387807298714</v>
      </c>
      <c r="AI67" s="8">
        <f>求节点(攻城效率!$AQ$5:$AQ$122,攻城效率!AV$5:AV$122,节奏总纲!T66)</f>
        <v>30201.633640948112</v>
      </c>
      <c r="AK67" s="13">
        <v>63</v>
      </c>
      <c r="AL67" s="8">
        <f>求节点(攻城调用!$D$9:$D$15,攻城调用!$G$9:$G$15,AK67)</f>
        <v>560</v>
      </c>
      <c r="AM67" s="8">
        <f>其他调用!AM67/攻城效率!AL67</f>
        <v>1.0778253502464938</v>
      </c>
      <c r="AN67" s="8">
        <f>求节点(攻城调用!$D$21:$D$27,攻城调用!$G$21:$G$27,AK67)</f>
        <v>64.819145630244321</v>
      </c>
      <c r="AO67" s="62">
        <f>INDEX([4]中r将兵属性验证!$AM$7:$AM$106,INT(AN67))*6</f>
        <v>35800.008489358705</v>
      </c>
      <c r="AQ67" s="13">
        <v>63</v>
      </c>
      <c r="AR67" s="8">
        <f>(1-(MAX(($AM67-其他调用!AH67),0)/$AM67)^0.5)*$AO67</f>
        <v>26180.132476443829</v>
      </c>
      <c r="AS67" s="8">
        <f>(1-(MAX(($AM67-其他调用!AI67),0)/$AM67)^0.5)*$AO67</f>
        <v>35800.008489358705</v>
      </c>
      <c r="AT67" s="8">
        <f>(1-(MAX(($AM67-其他调用!AJ67),0)/$AM67)^0.5)*$AO67</f>
        <v>35800.008489358705</v>
      </c>
      <c r="AU67" s="8">
        <f>(1-(MAX(($AM67-其他调用!AK67),0)/$AM67)^0.5)*$AO67</f>
        <v>35800.008489358705</v>
      </c>
      <c r="AV67" s="8">
        <f>(1-(MAX(($AM67-其他调用!AL67),0)/$AM67)^0.5)*$AO67</f>
        <v>35800.008489358705</v>
      </c>
    </row>
    <row r="68" spans="5:48" ht="11.25" customHeight="1" x14ac:dyDescent="0.15">
      <c r="E68" s="10">
        <v>64</v>
      </c>
      <c r="F68" s="8">
        <f t="shared" si="2"/>
        <v>134650.82987285062</v>
      </c>
      <c r="G68" s="8">
        <f t="shared" si="3"/>
        <v>137210.13248903168</v>
      </c>
      <c r="H68" s="8">
        <f t="shared" si="4"/>
        <v>137568.79033654023</v>
      </c>
      <c r="I68" s="8">
        <f t="shared" si="5"/>
        <v>140698.28467699935</v>
      </c>
      <c r="J68" s="8">
        <f t="shared" si="6"/>
        <v>135342.96922824794</v>
      </c>
      <c r="K68" s="8">
        <f t="shared" si="7"/>
        <v>484539.37470878387</v>
      </c>
      <c r="L68" s="8">
        <f t="shared" si="8"/>
        <v>716000.16978717409</v>
      </c>
      <c r="M68" s="8">
        <f t="shared" si="9"/>
        <v>707667.94980840653</v>
      </c>
      <c r="N68" s="8">
        <f t="shared" si="10"/>
        <v>675481.42479396367</v>
      </c>
      <c r="O68" s="70">
        <f t="shared" si="11"/>
        <v>608891.93713249522</v>
      </c>
      <c r="Q68" s="65">
        <f t="shared" si="12"/>
        <v>0.19439737291166781</v>
      </c>
      <c r="U68" s="10">
        <v>64</v>
      </c>
      <c r="V68" s="10">
        <f>攻城调用!$R$12*攻城调用!W68</f>
        <v>134650.82987285062</v>
      </c>
      <c r="W68" s="10">
        <f>攻城调用!$R$12*攻城调用!X68</f>
        <v>137210.13248903168</v>
      </c>
      <c r="X68" s="10">
        <f>攻城调用!$R$12*攻城调用!Y68</f>
        <v>137568.79033654023</v>
      </c>
      <c r="Y68" s="10">
        <f>攻城调用!$R$12*攻城调用!Z68</f>
        <v>140698.28467699935</v>
      </c>
      <c r="Z68" s="10">
        <f>攻城调用!$R$12*攻城调用!AA68</f>
        <v>135342.96922824794</v>
      </c>
      <c r="AD68" s="10">
        <v>64</v>
      </c>
      <c r="AE68" s="8">
        <f>求节点(攻城效率!$AQ$5:$AQ$122,攻城效率!AR$5:AR$122,节奏总纲!P67)</f>
        <v>24226.968735439194</v>
      </c>
      <c r="AF68" s="8">
        <f>求节点(攻城效率!$AQ$5:$AQ$122,攻城效率!AS$5:AS$122,节奏总纲!Q67)</f>
        <v>35800.008489358705</v>
      </c>
      <c r="AG68" s="8">
        <f>求节点(攻城效率!$AQ$5:$AQ$122,攻城效率!AT$5:AT$122,节奏总纲!R67)</f>
        <v>35383.397490420328</v>
      </c>
      <c r="AH68" s="8">
        <f>求节点(攻城效率!$AQ$5:$AQ$122,攻城效率!AU$5:AU$122,节奏总纲!S67)</f>
        <v>33774.071239698183</v>
      </c>
      <c r="AI68" s="8">
        <f>求节点(攻城效率!$AQ$5:$AQ$122,攻城效率!AV$5:AV$122,节奏总纲!T67)</f>
        <v>30444.596856624761</v>
      </c>
      <c r="AK68" s="13">
        <v>64</v>
      </c>
      <c r="AL68" s="8">
        <f>求节点(攻城调用!$D$9:$D$15,攻城调用!$G$9:$G$15,AK68)</f>
        <v>560</v>
      </c>
      <c r="AM68" s="8">
        <f>其他调用!AM68/攻城效率!AL68</f>
        <v>1.0799854663143476</v>
      </c>
      <c r="AN68" s="8">
        <f>求节点(攻城调用!$D$21:$D$27,攻城调用!$G$21:$G$27,AK68)</f>
        <v>64.819145630244321</v>
      </c>
      <c r="AO68" s="62">
        <f>INDEX([4]中r将兵属性验证!$AM$7:$AM$106,INT(AN68))*6</f>
        <v>35800.008489358705</v>
      </c>
      <c r="AQ68" s="13">
        <v>64</v>
      </c>
      <c r="AR68" s="8">
        <f>(1-(MAX(($AM68-其他调用!AH68),0)/$AM68)^0.5)*$AO68</f>
        <v>26057.299857306964</v>
      </c>
      <c r="AS68" s="8">
        <f>(1-(MAX(($AM68-其他调用!AI68),0)/$AM68)^0.5)*$AO68</f>
        <v>35800.008489358705</v>
      </c>
      <c r="AT68" s="8">
        <f>(1-(MAX(($AM68-其他调用!AJ68),0)/$AM68)^0.5)*$AO68</f>
        <v>35800.008489358705</v>
      </c>
      <c r="AU68" s="8">
        <f>(1-(MAX(($AM68-其他调用!AK68),0)/$AM68)^0.5)*$AO68</f>
        <v>35800.008489358705</v>
      </c>
      <c r="AV68" s="8">
        <f>(1-(MAX(($AM68-其他调用!AL68),0)/$AM68)^0.5)*$AO68</f>
        <v>35800.008489358705</v>
      </c>
    </row>
    <row r="69" spans="5:48" ht="11.25" customHeight="1" x14ac:dyDescent="0.15">
      <c r="E69" s="10">
        <v>65</v>
      </c>
      <c r="F69" s="8">
        <f t="shared" si="2"/>
        <v>137648.73792816026</v>
      </c>
      <c r="G69" s="8">
        <f t="shared" si="3"/>
        <v>140147.88980463406</v>
      </c>
      <c r="H69" s="8">
        <f t="shared" si="4"/>
        <v>141282.88992351145</v>
      </c>
      <c r="I69" s="8">
        <f t="shared" si="5"/>
        <v>144877.43258146179</v>
      </c>
      <c r="J69" s="8">
        <f t="shared" si="6"/>
        <v>138179.88692985781</v>
      </c>
      <c r="K69" s="8">
        <f t="shared" si="7"/>
        <v>488258.30525277153</v>
      </c>
      <c r="L69" s="8">
        <f t="shared" si="8"/>
        <v>716000.16978717409</v>
      </c>
      <c r="M69" s="8">
        <f t="shared" si="9"/>
        <v>716000.16978717409</v>
      </c>
      <c r="N69" s="8">
        <f t="shared" si="10"/>
        <v>683021.74035023327</v>
      </c>
      <c r="O69" s="70">
        <f t="shared" si="11"/>
        <v>613932.7011813405</v>
      </c>
      <c r="Q69" s="65">
        <f t="shared" si="12"/>
        <v>0.19732242516856774</v>
      </c>
      <c r="U69" s="10">
        <v>65</v>
      </c>
      <c r="V69" s="10">
        <f>攻城调用!$R$12*攻城调用!W69</f>
        <v>137648.73792816026</v>
      </c>
      <c r="W69" s="10">
        <f>攻城调用!$R$12*攻城调用!X69</f>
        <v>140147.88980463406</v>
      </c>
      <c r="X69" s="10">
        <f>攻城调用!$R$12*攻城调用!Y69</f>
        <v>141282.88992351145</v>
      </c>
      <c r="Y69" s="10">
        <f>攻城调用!$R$12*攻城调用!Z69</f>
        <v>144877.43258146179</v>
      </c>
      <c r="Z69" s="10">
        <f>攻城调用!$R$12*攻城调用!AA69</f>
        <v>138179.88692985781</v>
      </c>
      <c r="AD69" s="10">
        <v>65</v>
      </c>
      <c r="AE69" s="8">
        <f>求节点(攻城效率!$AQ$5:$AQ$122,攻城效率!AR$5:AR$122,节奏总纲!P68)</f>
        <v>24412.915262638577</v>
      </c>
      <c r="AF69" s="8">
        <f>求节点(攻城效率!$AQ$5:$AQ$122,攻城效率!AS$5:AS$122,节奏总纲!Q68)</f>
        <v>35800.008489358705</v>
      </c>
      <c r="AG69" s="8">
        <f>求节点(攻城效率!$AQ$5:$AQ$122,攻城效率!AT$5:AT$122,节奏总纲!R68)</f>
        <v>35800.008489358705</v>
      </c>
      <c r="AH69" s="8">
        <f>求节点(攻城效率!$AQ$5:$AQ$122,攻城效率!AU$5:AU$122,节奏总纲!S68)</f>
        <v>34151.087017511665</v>
      </c>
      <c r="AI69" s="8">
        <f>求节点(攻城效率!$AQ$5:$AQ$122,攻城效率!AV$5:AV$122,节奏总纲!T68)</f>
        <v>30696.635059067026</v>
      </c>
      <c r="AK69" s="13">
        <v>65</v>
      </c>
      <c r="AL69" s="8">
        <f>求节点(攻城调用!$D$9:$D$15,攻城调用!$G$9:$G$15,AK69)</f>
        <v>560</v>
      </c>
      <c r="AM69" s="8">
        <f>其他调用!AM69/攻城效率!AL69</f>
        <v>1.082135839786172</v>
      </c>
      <c r="AN69" s="8">
        <f>求节点(攻城调用!$D$21:$D$27,攻城调用!$G$21:$G$27,AK69)</f>
        <v>64.819145630244321</v>
      </c>
      <c r="AO69" s="62">
        <f>INDEX([4]中r将兵属性验证!$AM$7:$AM$106,INT(AN69))*6</f>
        <v>35800.008489358705</v>
      </c>
      <c r="AQ69" s="13">
        <v>65</v>
      </c>
      <c r="AR69" s="8">
        <f>(1-(MAX(($AM69-其他调用!AH69),0)/$AM69)^0.5)*$AO69</f>
        <v>25937.018549993682</v>
      </c>
      <c r="AS69" s="8">
        <f>(1-(MAX(($AM69-其他调用!AI69),0)/$AM69)^0.5)*$AO69</f>
        <v>35800.008489358705</v>
      </c>
      <c r="AT69" s="8">
        <f>(1-(MAX(($AM69-其他调用!AJ69),0)/$AM69)^0.5)*$AO69</f>
        <v>35800.008489358705</v>
      </c>
      <c r="AU69" s="8">
        <f>(1-(MAX(($AM69-其他调用!AK69),0)/$AM69)^0.5)*$AO69</f>
        <v>35800.008489358705</v>
      </c>
      <c r="AV69" s="8">
        <f>(1-(MAX(($AM69-其他调用!AL69),0)/$AM69)^0.5)*$AO69</f>
        <v>35800.008489358705</v>
      </c>
    </row>
    <row r="70" spans="5:48" ht="11.25" customHeight="1" x14ac:dyDescent="0.15">
      <c r="E70" s="10">
        <v>66</v>
      </c>
      <c r="F70" s="8">
        <f t="shared" ref="F70:F104" si="13">$C$6*V70</f>
        <v>140081.81216414369</v>
      </c>
      <c r="G70" s="8">
        <f t="shared" ref="G70:G104" si="14">$C$6*W70</f>
        <v>142816.06845805346</v>
      </c>
      <c r="H70" s="8">
        <f t="shared" ref="H70:H104" si="15">$C$6*X70</f>
        <v>145069.64892675244</v>
      </c>
      <c r="I70" s="8">
        <f t="shared" ref="I70:I104" si="16">$C$6*Y70</f>
        <v>148518.92184221384</v>
      </c>
      <c r="J70" s="8">
        <f t="shared" ref="J70:J104" si="17">$C$6*Z70</f>
        <v>140887.17229850838</v>
      </c>
      <c r="K70" s="8">
        <f t="shared" ref="K70:K104" si="18">$C$7*AE70</f>
        <v>486428.6604104006</v>
      </c>
      <c r="L70" s="8">
        <f t="shared" ref="L70:L104" si="19">$C$7*AF70</f>
        <v>716000.16978717409</v>
      </c>
      <c r="M70" s="8">
        <f t="shared" ref="M70:M104" si="20">$C$7*AG70</f>
        <v>716000.16978717409</v>
      </c>
      <c r="N70" s="8">
        <f t="shared" ref="N70:N104" si="21">$C$7*AH70</f>
        <v>691478.71623844083</v>
      </c>
      <c r="O70" s="70">
        <f t="shared" ref="O70:O104" si="22">$C$7*AI70</f>
        <v>621645.08670041582</v>
      </c>
      <c r="Q70" s="65">
        <f t="shared" ref="Q70:Q104" si="23">H70/M70</f>
        <v>0.2026111934720258</v>
      </c>
      <c r="U70" s="10">
        <v>66</v>
      </c>
      <c r="V70" s="10">
        <f>攻城调用!$R$12*攻城调用!W70</f>
        <v>140081.81216414369</v>
      </c>
      <c r="W70" s="10">
        <f>攻城调用!$R$12*攻城调用!X70</f>
        <v>142816.06845805346</v>
      </c>
      <c r="X70" s="10">
        <f>攻城调用!$R$12*攻城调用!Y70</f>
        <v>145069.64892675244</v>
      </c>
      <c r="Y70" s="10">
        <f>攻城调用!$R$12*攻城调用!Z70</f>
        <v>148518.92184221384</v>
      </c>
      <c r="Z70" s="10">
        <f>攻城调用!$R$12*攻城调用!AA70</f>
        <v>140887.17229850838</v>
      </c>
      <c r="AD70" s="10">
        <v>66</v>
      </c>
      <c r="AE70" s="8">
        <f>求节点(攻城效率!$AQ$5:$AQ$122,攻城效率!AR$5:AR$122,节奏总纲!P69)</f>
        <v>24321.433020520031</v>
      </c>
      <c r="AF70" s="8">
        <f>求节点(攻城效率!$AQ$5:$AQ$122,攻城效率!AS$5:AS$122,节奏总纲!Q69)</f>
        <v>35800.008489358705</v>
      </c>
      <c r="AG70" s="8">
        <f>求节点(攻城效率!$AQ$5:$AQ$122,攻城效率!AT$5:AT$122,节奏总纲!R69)</f>
        <v>35800.008489358705</v>
      </c>
      <c r="AH70" s="8">
        <f>求节点(攻城效率!$AQ$5:$AQ$122,攻城效率!AU$5:AU$122,节奏总纲!S69)</f>
        <v>34573.935811922041</v>
      </c>
      <c r="AI70" s="8">
        <f>求节点(攻城效率!$AQ$5:$AQ$122,攻城效率!AV$5:AV$122,节奏总纲!T69)</f>
        <v>31082.254335020792</v>
      </c>
      <c r="AK70" s="13">
        <v>66</v>
      </c>
      <c r="AL70" s="8">
        <f>求节点(攻城调用!$D$9:$D$15,攻城调用!$G$9:$G$15,AK70)</f>
        <v>560</v>
      </c>
      <c r="AM70" s="8">
        <f>其他调用!AM70/攻城效率!AL70</f>
        <v>1.0843468170198314</v>
      </c>
      <c r="AN70" s="8">
        <f>求节点(攻城调用!$D$21:$D$27,攻城调用!$G$21:$G$27,AK70)</f>
        <v>64.819145630244321</v>
      </c>
      <c r="AO70" s="62">
        <f>INDEX([4]中r将兵属性验证!$AM$7:$AM$106,INT(AN70))*6</f>
        <v>35800.008489358705</v>
      </c>
      <c r="AQ70" s="13">
        <v>66</v>
      </c>
      <c r="AR70" s="8">
        <f>(1-(MAX(($AM70-其他调用!AH70),0)/$AM70)^0.5)*$AO70</f>
        <v>25815.346338579409</v>
      </c>
      <c r="AS70" s="8">
        <f>(1-(MAX(($AM70-其他调用!AI70),0)/$AM70)^0.5)*$AO70</f>
        <v>35800.008489358705</v>
      </c>
      <c r="AT70" s="8">
        <f>(1-(MAX(($AM70-其他调用!AJ70),0)/$AM70)^0.5)*$AO70</f>
        <v>35800.008489358705</v>
      </c>
      <c r="AU70" s="8">
        <f>(1-(MAX(($AM70-其他调用!AK70),0)/$AM70)^0.5)*$AO70</f>
        <v>35800.008489358705</v>
      </c>
      <c r="AV70" s="8">
        <f>(1-(MAX(($AM70-其他调用!AL70),0)/$AM70)^0.5)*$AO70</f>
        <v>35800.008489358705</v>
      </c>
    </row>
    <row r="71" spans="5:48" ht="11.25" customHeight="1" x14ac:dyDescent="0.15">
      <c r="E71" s="10">
        <v>67</v>
      </c>
      <c r="F71" s="8">
        <f t="shared" si="13"/>
        <v>149671.83378695286</v>
      </c>
      <c r="G71" s="8">
        <f t="shared" si="14"/>
        <v>152940.35670488243</v>
      </c>
      <c r="H71" s="8">
        <f t="shared" si="15"/>
        <v>156394.18716388248</v>
      </c>
      <c r="I71" s="8">
        <f t="shared" si="16"/>
        <v>160303.7771709669</v>
      </c>
      <c r="J71" s="8">
        <f t="shared" si="17"/>
        <v>153183.8092902069</v>
      </c>
      <c r="K71" s="8">
        <f t="shared" si="18"/>
        <v>483583.69876370014</v>
      </c>
      <c r="L71" s="8">
        <f t="shared" si="19"/>
        <v>716000.16978717409</v>
      </c>
      <c r="M71" s="8">
        <f t="shared" si="20"/>
        <v>716000.16978717409</v>
      </c>
      <c r="N71" s="8">
        <f t="shared" si="21"/>
        <v>696681.85758323339</v>
      </c>
      <c r="O71" s="70">
        <f t="shared" si="22"/>
        <v>629797.74242151633</v>
      </c>
      <c r="Q71" s="65">
        <f t="shared" si="23"/>
        <v>0.21842758390737468</v>
      </c>
      <c r="U71" s="10">
        <v>67</v>
      </c>
      <c r="V71" s="10">
        <f>攻城调用!$R$12*攻城调用!W71</f>
        <v>149671.83378695286</v>
      </c>
      <c r="W71" s="10">
        <f>攻城调用!$R$12*攻城调用!X71</f>
        <v>152940.35670488243</v>
      </c>
      <c r="X71" s="10">
        <f>攻城调用!$R$12*攻城调用!Y71</f>
        <v>156394.18716388248</v>
      </c>
      <c r="Y71" s="10">
        <f>攻城调用!$R$12*攻城调用!Z71</f>
        <v>160303.7771709669</v>
      </c>
      <c r="Z71" s="10">
        <f>攻城调用!$R$12*攻城调用!AA71</f>
        <v>153183.8092902069</v>
      </c>
      <c r="AD71" s="10">
        <v>67</v>
      </c>
      <c r="AE71" s="8">
        <f>求节点(攻城效率!$AQ$5:$AQ$122,攻城效率!AR$5:AR$122,节奏总纲!P70)</f>
        <v>24179.184938185008</v>
      </c>
      <c r="AF71" s="8">
        <f>求节点(攻城效率!$AQ$5:$AQ$122,攻城效率!AS$5:AS$122,节奏总纲!Q70)</f>
        <v>35800.008489358705</v>
      </c>
      <c r="AG71" s="8">
        <f>求节点(攻城效率!$AQ$5:$AQ$122,攻城效率!AT$5:AT$122,节奏总纲!R70)</f>
        <v>35800.008489358705</v>
      </c>
      <c r="AH71" s="8">
        <f>求节点(攻城效率!$AQ$5:$AQ$122,攻城效率!AU$5:AU$122,节奏总纲!S70)</f>
        <v>34834.092879161668</v>
      </c>
      <c r="AI71" s="8">
        <f>求节点(攻城效率!$AQ$5:$AQ$122,攻城效率!AV$5:AV$122,节奏总纲!T70)</f>
        <v>31489.887121075815</v>
      </c>
      <c r="AK71" s="13">
        <v>67</v>
      </c>
      <c r="AL71" s="8">
        <f>求节点(攻城调用!$D$9:$D$15,攻城调用!$G$9:$G$15,AK71)</f>
        <v>560</v>
      </c>
      <c r="AM71" s="8">
        <f>其他调用!AM71/攻城效率!AL71</f>
        <v>1.0866690482395558</v>
      </c>
      <c r="AN71" s="8">
        <f>求节点(攻城调用!$D$21:$D$27,攻城调用!$G$21:$G$27,AK71)</f>
        <v>64.819145630244321</v>
      </c>
      <c r="AO71" s="62">
        <f>INDEX([4]中r将兵属性验证!$AM$7:$AM$106,INT(AN71))*6</f>
        <v>35800.008489358705</v>
      </c>
      <c r="AQ71" s="13">
        <v>67</v>
      </c>
      <c r="AR71" s="8">
        <f>(1-(MAX(($AM71-其他调用!AH71),0)/$AM71)^0.5)*$AO71</f>
        <v>25689.651401140152</v>
      </c>
      <c r="AS71" s="8">
        <f>(1-(MAX(($AM71-其他调用!AI71),0)/$AM71)^0.5)*$AO71</f>
        <v>35800.008489358705</v>
      </c>
      <c r="AT71" s="8">
        <f>(1-(MAX(($AM71-其他调用!AJ71),0)/$AM71)^0.5)*$AO71</f>
        <v>35800.008489358705</v>
      </c>
      <c r="AU71" s="8">
        <f>(1-(MAX(($AM71-其他调用!AK71),0)/$AM71)^0.5)*$AO71</f>
        <v>35800.008489358705</v>
      </c>
      <c r="AV71" s="8">
        <f>(1-(MAX(($AM71-其他调用!AL71),0)/$AM71)^0.5)*$AO71</f>
        <v>35800.008489358705</v>
      </c>
    </row>
    <row r="72" spans="5:48" ht="11.25" customHeight="1" x14ac:dyDescent="0.15">
      <c r="E72" s="10">
        <v>68</v>
      </c>
      <c r="F72" s="8">
        <f t="shared" si="13"/>
        <v>152195.06998388417</v>
      </c>
      <c r="G72" s="8">
        <f t="shared" si="14"/>
        <v>155747.99677671617</v>
      </c>
      <c r="H72" s="8">
        <f t="shared" si="15"/>
        <v>159425.86685572038</v>
      </c>
      <c r="I72" s="8">
        <f t="shared" si="16"/>
        <v>164069.47600905548</v>
      </c>
      <c r="J72" s="8">
        <f t="shared" si="17"/>
        <v>157071.2093749872</v>
      </c>
      <c r="K72" s="8">
        <f t="shared" si="18"/>
        <v>482443.82241265534</v>
      </c>
      <c r="L72" s="8">
        <f t="shared" si="19"/>
        <v>716000.16978717409</v>
      </c>
      <c r="M72" s="8">
        <f t="shared" si="20"/>
        <v>716000.16978717409</v>
      </c>
      <c r="N72" s="8">
        <f t="shared" si="21"/>
        <v>707667.94980840653</v>
      </c>
      <c r="O72" s="70">
        <f t="shared" si="22"/>
        <v>637143.27664111729</v>
      </c>
      <c r="Q72" s="65">
        <f t="shared" si="23"/>
        <v>0.22266177241704924</v>
      </c>
      <c r="U72" s="10">
        <v>68</v>
      </c>
      <c r="V72" s="10">
        <f>攻城调用!$R$12*攻城调用!W72</f>
        <v>152195.06998388417</v>
      </c>
      <c r="W72" s="10">
        <f>攻城调用!$R$12*攻城调用!X72</f>
        <v>155747.99677671617</v>
      </c>
      <c r="X72" s="10">
        <f>攻城调用!$R$12*攻城调用!Y72</f>
        <v>159425.86685572038</v>
      </c>
      <c r="Y72" s="10">
        <f>攻城调用!$R$12*攻城调用!Z72</f>
        <v>164069.47600905548</v>
      </c>
      <c r="Z72" s="10">
        <f>攻城调用!$R$12*攻城调用!AA72</f>
        <v>157071.2093749872</v>
      </c>
      <c r="AD72" s="10">
        <v>68</v>
      </c>
      <c r="AE72" s="8">
        <f>求节点(攻城效率!$AQ$5:$AQ$122,攻城效率!AR$5:AR$122,节奏总纲!P71)</f>
        <v>24122.191120632768</v>
      </c>
      <c r="AF72" s="8">
        <f>求节点(攻城效率!$AQ$5:$AQ$122,攻城效率!AS$5:AS$122,节奏总纲!Q71)</f>
        <v>35800.008489358705</v>
      </c>
      <c r="AG72" s="8">
        <f>求节点(攻城效率!$AQ$5:$AQ$122,攻城效率!AT$5:AT$122,节奏总纲!R71)</f>
        <v>35800.008489358705</v>
      </c>
      <c r="AH72" s="8">
        <f>求节点(攻城效率!$AQ$5:$AQ$122,攻城效率!AU$5:AU$122,节奏总纲!S71)</f>
        <v>35383.397490420328</v>
      </c>
      <c r="AI72" s="8">
        <f>求节点(攻城效率!$AQ$5:$AQ$122,攻城效率!AV$5:AV$122,节奏总纲!T71)</f>
        <v>31857.163832055867</v>
      </c>
      <c r="AK72" s="13">
        <v>68</v>
      </c>
      <c r="AL72" s="8">
        <f>求节点(攻城调用!$D$9:$D$15,攻城调用!$G$9:$G$15,AK72)</f>
        <v>560</v>
      </c>
      <c r="AM72" s="8">
        <f>其他调用!AM72/攻城效率!AL72</f>
        <v>1.0889940485710254</v>
      </c>
      <c r="AN72" s="8">
        <f>求节点(攻城调用!$D$21:$D$27,攻城调用!$G$21:$G$27,AK72)</f>
        <v>64.819145630244321</v>
      </c>
      <c r="AO72" s="62">
        <f>INDEX([4]中r将兵属性验证!$AM$7:$AM$106,INT(AN72))*6</f>
        <v>35800.008489358705</v>
      </c>
      <c r="AQ72" s="13">
        <v>68</v>
      </c>
      <c r="AR72" s="8">
        <f>(1-(MAX(($AM72-其他调用!AH72),0)/$AM72)^0.5)*$AO72</f>
        <v>25565.880154483562</v>
      </c>
      <c r="AS72" s="8">
        <f>(1-(MAX(($AM72-其他调用!AI72),0)/$AM72)^0.5)*$AO72</f>
        <v>35800.008489358705</v>
      </c>
      <c r="AT72" s="8">
        <f>(1-(MAX(($AM72-其他调用!AJ72),0)/$AM72)^0.5)*$AO72</f>
        <v>35800.008489358705</v>
      </c>
      <c r="AU72" s="8">
        <f>(1-(MAX(($AM72-其他调用!AK72),0)/$AM72)^0.5)*$AO72</f>
        <v>35800.008489358705</v>
      </c>
      <c r="AV72" s="8">
        <f>(1-(MAX(($AM72-其他调用!AL72),0)/$AM72)^0.5)*$AO72</f>
        <v>35800.008489358705</v>
      </c>
    </row>
    <row r="73" spans="5:48" ht="11.25" customHeight="1" x14ac:dyDescent="0.15">
      <c r="E73" s="10">
        <v>69</v>
      </c>
      <c r="F73" s="8">
        <f t="shared" si="13"/>
        <v>154735.31334647382</v>
      </c>
      <c r="G73" s="8">
        <f t="shared" si="14"/>
        <v>158495.16740731365</v>
      </c>
      <c r="H73" s="8">
        <f t="shared" si="15"/>
        <v>162705.50094124081</v>
      </c>
      <c r="I73" s="8">
        <f t="shared" si="16"/>
        <v>168262.95154727914</v>
      </c>
      <c r="J73" s="8">
        <f t="shared" si="17"/>
        <v>161649.07573585759</v>
      </c>
      <c r="K73" s="8">
        <f t="shared" si="18"/>
        <v>478573.74792619288</v>
      </c>
      <c r="L73" s="8">
        <f t="shared" si="19"/>
        <v>716000.16978717409</v>
      </c>
      <c r="M73" s="8">
        <f t="shared" si="20"/>
        <v>716000.16978717409</v>
      </c>
      <c r="N73" s="8">
        <f t="shared" si="21"/>
        <v>716000.16978717409</v>
      </c>
      <c r="O73" s="70">
        <f t="shared" si="22"/>
        <v>645194.98164165486</v>
      </c>
      <c r="Q73" s="65">
        <f t="shared" si="23"/>
        <v>0.22724226586371321</v>
      </c>
      <c r="U73" s="10">
        <v>69</v>
      </c>
      <c r="V73" s="10">
        <f>攻城调用!$R$12*攻城调用!W73</f>
        <v>154735.31334647382</v>
      </c>
      <c r="W73" s="10">
        <f>攻城调用!$R$12*攻城调用!X73</f>
        <v>158495.16740731365</v>
      </c>
      <c r="X73" s="10">
        <f>攻城调用!$R$12*攻城调用!Y73</f>
        <v>162705.50094124081</v>
      </c>
      <c r="Y73" s="10">
        <f>攻城调用!$R$12*攻城调用!Z73</f>
        <v>168262.95154727914</v>
      </c>
      <c r="Z73" s="10">
        <f>攻城调用!$R$12*攻城调用!AA73</f>
        <v>161649.07573585759</v>
      </c>
      <c r="AD73" s="10">
        <v>69</v>
      </c>
      <c r="AE73" s="8">
        <f>求节点(攻城效率!$AQ$5:$AQ$122,攻城效率!AR$5:AR$122,节奏总纲!P72)</f>
        <v>23928.687396309644</v>
      </c>
      <c r="AF73" s="8">
        <f>求节点(攻城效率!$AQ$5:$AQ$122,攻城效率!AS$5:AS$122,节奏总纲!Q72)</f>
        <v>35800.008489358705</v>
      </c>
      <c r="AG73" s="8">
        <f>求节点(攻城效率!$AQ$5:$AQ$122,攻城效率!AT$5:AT$122,节奏总纲!R72)</f>
        <v>35800.008489358705</v>
      </c>
      <c r="AH73" s="8">
        <f>求节点(攻城效率!$AQ$5:$AQ$122,攻城效率!AU$5:AU$122,节奏总纲!S72)</f>
        <v>35800.008489358705</v>
      </c>
      <c r="AI73" s="8">
        <f>求节点(攻城效率!$AQ$5:$AQ$122,攻城效率!AV$5:AV$122,节奏总纲!T72)</f>
        <v>32259.749082082741</v>
      </c>
      <c r="AK73" s="13">
        <v>69</v>
      </c>
      <c r="AL73" s="8">
        <f>求节点(攻城调用!$D$9:$D$15,攻城调用!$G$9:$G$15,AK73)</f>
        <v>560</v>
      </c>
      <c r="AM73" s="8">
        <f>其他调用!AM73/攻城效率!AL73</f>
        <v>1.0913201596914253</v>
      </c>
      <c r="AN73" s="8">
        <f>求节点(攻城调用!$D$21:$D$27,攻城调用!$G$21:$G$27,AK73)</f>
        <v>64.819145630244321</v>
      </c>
      <c r="AO73" s="62">
        <f>INDEX([4]中r将兵属性验证!$AM$7:$AM$106,INT(AN73))*6</f>
        <v>35800.008489358705</v>
      </c>
      <c r="AQ73" s="13">
        <v>69</v>
      </c>
      <c r="AR73" s="8">
        <f>(1-(MAX(($AM73-其他调用!AH73),0)/$AM73)^0.5)*$AO73</f>
        <v>25444.048310089973</v>
      </c>
      <c r="AS73" s="8">
        <f>(1-(MAX(($AM73-其他调用!AI73),0)/$AM73)^0.5)*$AO73</f>
        <v>35800.008489358705</v>
      </c>
      <c r="AT73" s="8">
        <f>(1-(MAX(($AM73-其他调用!AJ73),0)/$AM73)^0.5)*$AO73</f>
        <v>35800.008489358705</v>
      </c>
      <c r="AU73" s="8">
        <f>(1-(MAX(($AM73-其他调用!AK73),0)/$AM73)^0.5)*$AO73</f>
        <v>35800.008489358705</v>
      </c>
      <c r="AV73" s="8">
        <f>(1-(MAX(($AM73-其他调用!AL73),0)/$AM73)^0.5)*$AO73</f>
        <v>35800.008489358705</v>
      </c>
    </row>
    <row r="74" spans="5:48" ht="11.25" customHeight="1" x14ac:dyDescent="0.15">
      <c r="E74" s="10">
        <v>70</v>
      </c>
      <c r="F74" s="8">
        <f t="shared" si="13"/>
        <v>157311.55289057374</v>
      </c>
      <c r="G74" s="8">
        <f t="shared" si="14"/>
        <v>161221.6102328352</v>
      </c>
      <c r="H74" s="8">
        <f t="shared" si="15"/>
        <v>165636.55368161568</v>
      </c>
      <c r="I74" s="8">
        <f t="shared" si="16"/>
        <v>173189.97732310856</v>
      </c>
      <c r="J74" s="8">
        <f t="shared" si="17"/>
        <v>167102.52837153763</v>
      </c>
      <c r="K74" s="8">
        <f t="shared" si="18"/>
        <v>478573.74792619288</v>
      </c>
      <c r="L74" s="8">
        <f t="shared" si="19"/>
        <v>716000.16978717409</v>
      </c>
      <c r="M74" s="8">
        <f t="shared" si="20"/>
        <v>716000.16978717409</v>
      </c>
      <c r="N74" s="8">
        <f t="shared" si="21"/>
        <v>716000.16978717409</v>
      </c>
      <c r="O74" s="70">
        <f t="shared" si="22"/>
        <v>656012.97796603979</v>
      </c>
      <c r="Q74" s="65">
        <f t="shared" si="23"/>
        <v>0.2313359139717103</v>
      </c>
      <c r="U74" s="10">
        <v>70</v>
      </c>
      <c r="V74" s="10">
        <f>攻城调用!$R$12*攻城调用!W74</f>
        <v>157311.55289057374</v>
      </c>
      <c r="W74" s="10">
        <f>攻城调用!$R$12*攻城调用!X74</f>
        <v>161221.6102328352</v>
      </c>
      <c r="X74" s="10">
        <f>攻城调用!$R$12*攻城调用!Y74</f>
        <v>165636.55368161568</v>
      </c>
      <c r="Y74" s="10">
        <f>攻城调用!$R$12*攻城调用!Z74</f>
        <v>173189.97732310856</v>
      </c>
      <c r="Z74" s="10">
        <f>攻城调用!$R$12*攻城调用!AA74</f>
        <v>167102.52837153763</v>
      </c>
      <c r="AD74" s="10">
        <v>70</v>
      </c>
      <c r="AE74" s="8">
        <f>求节点(攻城效率!$AQ$5:$AQ$122,攻城效率!AR$5:AR$122,节奏总纲!P73)</f>
        <v>23928.687396309644</v>
      </c>
      <c r="AF74" s="8">
        <f>求节点(攻城效率!$AQ$5:$AQ$122,攻城效率!AS$5:AS$122,节奏总纲!Q73)</f>
        <v>35800.008489358705</v>
      </c>
      <c r="AG74" s="8">
        <f>求节点(攻城效率!$AQ$5:$AQ$122,攻城效率!AT$5:AT$122,节奏总纲!R73)</f>
        <v>35800.008489358705</v>
      </c>
      <c r="AH74" s="8">
        <f>求节点(攻城效率!$AQ$5:$AQ$122,攻城效率!AU$5:AU$122,节奏总纲!S73)</f>
        <v>35800.008489358705</v>
      </c>
      <c r="AI74" s="8">
        <f>求节点(攻城效率!$AQ$5:$AQ$122,攻城效率!AV$5:AV$122,节奏总纲!T73)</f>
        <v>32800.648898301988</v>
      </c>
      <c r="AK74" s="13">
        <v>70</v>
      </c>
      <c r="AL74" s="8">
        <f>求节点(攻城调用!$D$9:$D$15,攻城调用!$G$9:$G$15,AK74)</f>
        <v>560</v>
      </c>
      <c r="AM74" s="8">
        <f>其他调用!AM74/攻城效率!AL74</f>
        <v>1.0937353309026694</v>
      </c>
      <c r="AN74" s="8">
        <f>求节点(攻城调用!$D$21:$D$27,攻城调用!$G$21:$G$27,AK74)</f>
        <v>64.819145630244321</v>
      </c>
      <c r="AO74" s="62">
        <f>INDEX([4]中r将兵属性验证!$AM$7:$AM$106,INT(AN74))*6</f>
        <v>35800.008489358705</v>
      </c>
      <c r="AQ74" s="13">
        <v>70</v>
      </c>
      <c r="AR74" s="8">
        <f>(1-(MAX(($AM74-其他调用!AH74),0)/$AM74)^0.5)*$AO74</f>
        <v>25319.588968166652</v>
      </c>
      <c r="AS74" s="8">
        <f>(1-(MAX(($AM74-其他调用!AI74),0)/$AM74)^0.5)*$AO74</f>
        <v>35800.008489358705</v>
      </c>
      <c r="AT74" s="8">
        <f>(1-(MAX(($AM74-其他调用!AJ74),0)/$AM74)^0.5)*$AO74</f>
        <v>35800.008489358705</v>
      </c>
      <c r="AU74" s="8">
        <f>(1-(MAX(($AM74-其他调用!AK74),0)/$AM74)^0.5)*$AO74</f>
        <v>35800.008489358705</v>
      </c>
      <c r="AV74" s="8">
        <f>(1-(MAX(($AM74-其他调用!AL74),0)/$AM74)^0.5)*$AO74</f>
        <v>35800.008489358705</v>
      </c>
    </row>
    <row r="75" spans="5:48" ht="11.25" customHeight="1" x14ac:dyDescent="0.15">
      <c r="E75" s="10">
        <v>71</v>
      </c>
      <c r="F75" s="8">
        <f t="shared" si="13"/>
        <v>160111.51814191736</v>
      </c>
      <c r="G75" s="8">
        <f t="shared" si="14"/>
        <v>164175.75977167184</v>
      </c>
      <c r="H75" s="8">
        <f t="shared" si="15"/>
        <v>168573.95561831733</v>
      </c>
      <c r="I75" s="8">
        <f t="shared" si="16"/>
        <v>178185.11047710464</v>
      </c>
      <c r="J75" s="8">
        <f t="shared" si="17"/>
        <v>172739.36119282915</v>
      </c>
      <c r="K75" s="8">
        <f t="shared" si="18"/>
        <v>478573.74792619288</v>
      </c>
      <c r="L75" s="8">
        <f t="shared" si="19"/>
        <v>716000.16978717409</v>
      </c>
      <c r="M75" s="8">
        <f t="shared" si="20"/>
        <v>716000.16978717409</v>
      </c>
      <c r="N75" s="8">
        <f t="shared" si="21"/>
        <v>716000.16978717409</v>
      </c>
      <c r="O75" s="70">
        <f t="shared" si="22"/>
        <v>660785.23376765847</v>
      </c>
      <c r="Q75" s="65">
        <f t="shared" si="23"/>
        <v>0.23543842967023978</v>
      </c>
      <c r="U75" s="10">
        <v>71</v>
      </c>
      <c r="V75" s="10">
        <f>攻城调用!$R$12*攻城调用!W75</f>
        <v>160111.51814191736</v>
      </c>
      <c r="W75" s="10">
        <f>攻城调用!$R$12*攻城调用!X75</f>
        <v>164175.75977167184</v>
      </c>
      <c r="X75" s="10">
        <f>攻城调用!$R$12*攻城调用!Y75</f>
        <v>168573.95561831733</v>
      </c>
      <c r="Y75" s="10">
        <f>攻城调用!$R$12*攻城调用!Z75</f>
        <v>178185.11047710464</v>
      </c>
      <c r="Z75" s="10">
        <f>攻城调用!$R$12*攻城调用!AA75</f>
        <v>172739.36119282915</v>
      </c>
      <c r="AD75" s="10">
        <v>71</v>
      </c>
      <c r="AE75" s="8">
        <f>求节点(攻城效率!$AQ$5:$AQ$122,攻城效率!AR$5:AR$122,节奏总纲!P74)</f>
        <v>23928.687396309644</v>
      </c>
      <c r="AF75" s="8">
        <f>求节点(攻城效率!$AQ$5:$AQ$122,攻城效率!AS$5:AS$122,节奏总纲!Q74)</f>
        <v>35800.008489358705</v>
      </c>
      <c r="AG75" s="8">
        <f>求节点(攻城效率!$AQ$5:$AQ$122,攻城效率!AT$5:AT$122,节奏总纲!R74)</f>
        <v>35800.008489358705</v>
      </c>
      <c r="AH75" s="8">
        <f>求节点(攻城效率!$AQ$5:$AQ$122,攻城效率!AU$5:AU$122,节奏总纲!S74)</f>
        <v>35800.008489358705</v>
      </c>
      <c r="AI75" s="8">
        <f>求节点(攻城效率!$AQ$5:$AQ$122,攻城效率!AV$5:AV$122,节奏总纲!T74)</f>
        <v>33039.261688382925</v>
      </c>
      <c r="AK75" s="13">
        <v>71</v>
      </c>
      <c r="AL75" s="8">
        <f>求节点(攻城调用!$D$9:$D$15,攻城调用!$G$9:$G$15,AK75)</f>
        <v>560</v>
      </c>
      <c r="AM75" s="8">
        <f>其他调用!AM75/攻城效率!AL75</f>
        <v>1.0961229757533888</v>
      </c>
      <c r="AN75" s="8">
        <f>求节点(攻城调用!$D$21:$D$27,攻城调用!$G$21:$G$27,AK75)</f>
        <v>64.819145630244321</v>
      </c>
      <c r="AO75" s="62">
        <f>INDEX([4]中r将兵属性验证!$AM$7:$AM$106,INT(AN75))*6</f>
        <v>35800.008489358705</v>
      </c>
      <c r="AQ75" s="13">
        <v>71</v>
      </c>
      <c r="AR75" s="8">
        <f>(1-(MAX(($AM75-其他调用!AH75),0)/$AM75)^0.5)*$AO75</f>
        <v>25198.513982249704</v>
      </c>
      <c r="AS75" s="8">
        <f>(1-(MAX(($AM75-其他调用!AI75),0)/$AM75)^0.5)*$AO75</f>
        <v>35800.008489358705</v>
      </c>
      <c r="AT75" s="8">
        <f>(1-(MAX(($AM75-其他调用!AJ75),0)/$AM75)^0.5)*$AO75</f>
        <v>35800.008489358705</v>
      </c>
      <c r="AU75" s="8">
        <f>(1-(MAX(($AM75-其他调用!AK75),0)/$AM75)^0.5)*$AO75</f>
        <v>35800.008489358705</v>
      </c>
      <c r="AV75" s="8">
        <f>(1-(MAX(($AM75-其他调用!AL75),0)/$AM75)^0.5)*$AO75</f>
        <v>35800.008489358705</v>
      </c>
    </row>
    <row r="76" spans="5:48" ht="11.25" customHeight="1" x14ac:dyDescent="0.15">
      <c r="E76" s="10">
        <v>72</v>
      </c>
      <c r="F76" s="8">
        <f t="shared" si="13"/>
        <v>163130.48330198403</v>
      </c>
      <c r="G76" s="8">
        <f t="shared" si="14"/>
        <v>167127.37898563049</v>
      </c>
      <c r="H76" s="8">
        <f t="shared" si="15"/>
        <v>171558.71336180248</v>
      </c>
      <c r="I76" s="8">
        <f t="shared" si="16"/>
        <v>183421.57469826491</v>
      </c>
      <c r="J76" s="8">
        <f t="shared" si="17"/>
        <v>178994.87995061217</v>
      </c>
      <c r="K76" s="8">
        <f t="shared" si="18"/>
        <v>478573.74792619288</v>
      </c>
      <c r="L76" s="8">
        <f t="shared" si="19"/>
        <v>716000.16978717409</v>
      </c>
      <c r="M76" s="8">
        <f t="shared" si="20"/>
        <v>716000.16978717409</v>
      </c>
      <c r="N76" s="8">
        <f t="shared" si="21"/>
        <v>716000.16978717409</v>
      </c>
      <c r="O76" s="70">
        <f t="shared" si="22"/>
        <v>667587.75614597427</v>
      </c>
      <c r="Q76" s="65">
        <f t="shared" si="23"/>
        <v>0.23960708474803447</v>
      </c>
      <c r="U76" s="10">
        <v>72</v>
      </c>
      <c r="V76" s="10">
        <f>攻城调用!$R$12*攻城调用!W76</f>
        <v>163130.48330198403</v>
      </c>
      <c r="W76" s="10">
        <f>攻城调用!$R$12*攻城调用!X76</f>
        <v>167127.37898563049</v>
      </c>
      <c r="X76" s="10">
        <f>攻城调用!$R$12*攻城调用!Y76</f>
        <v>171558.71336180248</v>
      </c>
      <c r="Y76" s="10">
        <f>攻城调用!$R$12*攻城调用!Z76</f>
        <v>183421.57469826491</v>
      </c>
      <c r="Z76" s="10">
        <f>攻城调用!$R$12*攻城调用!AA76</f>
        <v>178994.87995061217</v>
      </c>
      <c r="AD76" s="10">
        <v>72</v>
      </c>
      <c r="AE76" s="8">
        <f>求节点(攻城效率!$AQ$5:$AQ$122,攻城效率!AR$5:AR$122,节奏总纲!P75)</f>
        <v>23928.687396309644</v>
      </c>
      <c r="AF76" s="8">
        <f>求节点(攻城效率!$AQ$5:$AQ$122,攻城效率!AS$5:AS$122,节奏总纲!Q75)</f>
        <v>35800.008489358705</v>
      </c>
      <c r="AG76" s="8">
        <f>求节点(攻城效率!$AQ$5:$AQ$122,攻城效率!AT$5:AT$122,节奏总纲!R75)</f>
        <v>35800.008489358705</v>
      </c>
      <c r="AH76" s="8">
        <f>求节点(攻城效率!$AQ$5:$AQ$122,攻城效率!AU$5:AU$122,节奏总纲!S75)</f>
        <v>35800.008489358705</v>
      </c>
      <c r="AI76" s="8">
        <f>求节点(攻城效率!$AQ$5:$AQ$122,攻城效率!AV$5:AV$122,节奏总纲!T75)</f>
        <v>33379.387807298714</v>
      </c>
      <c r="AK76" s="13">
        <v>72</v>
      </c>
      <c r="AL76" s="8">
        <f>求节点(攻城调用!$D$9:$D$15,攻城调用!$G$9:$G$15,AK76)</f>
        <v>560</v>
      </c>
      <c r="AM76" s="8">
        <f>其他调用!AM76/攻城效率!AL76</f>
        <v>1.0984251949219264</v>
      </c>
      <c r="AN76" s="8">
        <f>求节点(攻城调用!$D$21:$D$27,攻城调用!$G$21:$G$27,AK76)</f>
        <v>64.819145630244321</v>
      </c>
      <c r="AO76" s="62">
        <f>INDEX([4]中r将兵属性验证!$AM$7:$AM$106,INT(AN76))*6</f>
        <v>35800.008489358705</v>
      </c>
      <c r="AQ76" s="13">
        <v>72</v>
      </c>
      <c r="AR76" s="8">
        <f>(1-(MAX(($AM76-其他调用!AH76),0)/$AM76)^0.5)*$AO76</f>
        <v>25083.556356115772</v>
      </c>
      <c r="AS76" s="8">
        <f>(1-(MAX(($AM76-其他调用!AI76),0)/$AM76)^0.5)*$AO76</f>
        <v>35800.008489358705</v>
      </c>
      <c r="AT76" s="8">
        <f>(1-(MAX(($AM76-其他调用!AJ76),0)/$AM76)^0.5)*$AO76</f>
        <v>35800.008489358705</v>
      </c>
      <c r="AU76" s="8">
        <f>(1-(MAX(($AM76-其他调用!AK76),0)/$AM76)^0.5)*$AO76</f>
        <v>35800.008489358705</v>
      </c>
      <c r="AV76" s="8">
        <f>(1-(MAX(($AM76-其他调用!AL76),0)/$AM76)^0.5)*$AO76</f>
        <v>35800.008489358705</v>
      </c>
    </row>
    <row r="77" spans="5:48" ht="11.25" customHeight="1" x14ac:dyDescent="0.15">
      <c r="E77" s="10">
        <v>73</v>
      </c>
      <c r="F77" s="8">
        <f t="shared" si="13"/>
        <v>166085.92454835959</v>
      </c>
      <c r="G77" s="8">
        <f t="shared" si="14"/>
        <v>170369.65626343634</v>
      </c>
      <c r="H77" s="8">
        <f t="shared" si="15"/>
        <v>175652.39141849853</v>
      </c>
      <c r="I77" s="8">
        <f t="shared" si="16"/>
        <v>188709.56270850211</v>
      </c>
      <c r="J77" s="8">
        <f t="shared" si="17"/>
        <v>185510.10680990477</v>
      </c>
      <c r="K77" s="8">
        <f t="shared" si="18"/>
        <v>478573.74792619288</v>
      </c>
      <c r="L77" s="8">
        <f t="shared" si="19"/>
        <v>716000.16978717409</v>
      </c>
      <c r="M77" s="8">
        <f t="shared" si="20"/>
        <v>716000.16978717409</v>
      </c>
      <c r="N77" s="8">
        <f t="shared" si="21"/>
        <v>716000.16978717409</v>
      </c>
      <c r="O77" s="70">
        <f t="shared" si="22"/>
        <v>675481.42479396367</v>
      </c>
      <c r="Q77" s="65">
        <f t="shared" si="23"/>
        <v>0.24532451084573059</v>
      </c>
      <c r="U77" s="10">
        <v>73</v>
      </c>
      <c r="V77" s="10">
        <f>攻城调用!$R$12*攻城调用!W77</f>
        <v>166085.92454835959</v>
      </c>
      <c r="W77" s="10">
        <f>攻城调用!$R$12*攻城调用!X77</f>
        <v>170369.65626343634</v>
      </c>
      <c r="X77" s="10">
        <f>攻城调用!$R$12*攻城调用!Y77</f>
        <v>175652.39141849853</v>
      </c>
      <c r="Y77" s="10">
        <f>攻城调用!$R$12*攻城调用!Z77</f>
        <v>188709.56270850211</v>
      </c>
      <c r="Z77" s="10">
        <f>攻城调用!$R$12*攻城调用!AA77</f>
        <v>185510.10680990477</v>
      </c>
      <c r="AD77" s="10">
        <v>73</v>
      </c>
      <c r="AE77" s="8">
        <f>求节点(攻城效率!$AQ$5:$AQ$122,攻城效率!AR$5:AR$122,节奏总纲!P76)</f>
        <v>23928.687396309644</v>
      </c>
      <c r="AF77" s="8">
        <f>求节点(攻城效率!$AQ$5:$AQ$122,攻城效率!AS$5:AS$122,节奏总纲!Q76)</f>
        <v>35800.008489358705</v>
      </c>
      <c r="AG77" s="8">
        <f>求节点(攻城效率!$AQ$5:$AQ$122,攻城效率!AT$5:AT$122,节奏总纲!R76)</f>
        <v>35800.008489358705</v>
      </c>
      <c r="AH77" s="8">
        <f>求节点(攻城效率!$AQ$5:$AQ$122,攻城效率!AU$5:AU$122,节奏总纲!S76)</f>
        <v>35800.008489358705</v>
      </c>
      <c r="AI77" s="8">
        <f>求节点(攻城效率!$AQ$5:$AQ$122,攻城效率!AV$5:AV$122,节奏总纲!T76)</f>
        <v>33774.071239698183</v>
      </c>
      <c r="AK77" s="13">
        <v>73</v>
      </c>
      <c r="AL77" s="8">
        <f>求节点(攻城调用!$D$9:$D$15,攻城调用!$G$9:$G$15,AK77)</f>
        <v>560</v>
      </c>
      <c r="AM77" s="8">
        <f>其他调用!AM77/攻城效率!AL77</f>
        <v>1.1007040193124602</v>
      </c>
      <c r="AN77" s="8">
        <f>求节点(攻城调用!$D$21:$D$27,攻城调用!$G$21:$G$27,AK77)</f>
        <v>64.819145630244321</v>
      </c>
      <c r="AO77" s="62">
        <f>INDEX([4]中r将兵属性验证!$AM$7:$AM$106,INT(AN77))*6</f>
        <v>35800.008489358705</v>
      </c>
      <c r="AQ77" s="13">
        <v>73</v>
      </c>
      <c r="AR77" s="8">
        <f>(1-(MAX(($AM77-其他调用!AH77),0)/$AM77)^0.5)*$AO77</f>
        <v>24971.434814236334</v>
      </c>
      <c r="AS77" s="8">
        <f>(1-(MAX(($AM77-其他调用!AI77),0)/$AM77)^0.5)*$AO77</f>
        <v>35800.008489358705</v>
      </c>
      <c r="AT77" s="8">
        <f>(1-(MAX(($AM77-其他调用!AJ77),0)/$AM77)^0.5)*$AO77</f>
        <v>35800.008489358705</v>
      </c>
      <c r="AU77" s="8">
        <f>(1-(MAX(($AM77-其他调用!AK77),0)/$AM77)^0.5)*$AO77</f>
        <v>35800.008489358705</v>
      </c>
      <c r="AV77" s="8">
        <f>(1-(MAX(($AM77-其他调用!AL77),0)/$AM77)^0.5)*$AO77</f>
        <v>35800.008489358705</v>
      </c>
    </row>
    <row r="78" spans="5:48" ht="11.25" customHeight="1" x14ac:dyDescent="0.15">
      <c r="E78" s="10">
        <v>74</v>
      </c>
      <c r="F78" s="8">
        <f t="shared" si="13"/>
        <v>169016.1742029195</v>
      </c>
      <c r="G78" s="8">
        <f t="shared" si="14"/>
        <v>173743.54842155456</v>
      </c>
      <c r="H78" s="8">
        <f t="shared" si="15"/>
        <v>179831.240931963</v>
      </c>
      <c r="I78" s="8">
        <f t="shared" si="16"/>
        <v>193347.97917111142</v>
      </c>
      <c r="J78" s="8">
        <f t="shared" si="17"/>
        <v>191575.82615475482</v>
      </c>
      <c r="K78" s="8">
        <f t="shared" si="18"/>
        <v>478573.74792619288</v>
      </c>
      <c r="L78" s="8">
        <f t="shared" si="19"/>
        <v>716000.16978717409</v>
      </c>
      <c r="M78" s="8">
        <f t="shared" si="20"/>
        <v>716000.16978717409</v>
      </c>
      <c r="N78" s="8">
        <f t="shared" si="21"/>
        <v>716000.16978717409</v>
      </c>
      <c r="O78" s="70">
        <f t="shared" si="22"/>
        <v>683589.99784058193</v>
      </c>
      <c r="Q78" s="65">
        <f t="shared" si="23"/>
        <v>0.2511608914637779</v>
      </c>
      <c r="U78" s="10">
        <v>74</v>
      </c>
      <c r="V78" s="10">
        <f>攻城调用!$R$12*攻城调用!W78</f>
        <v>169016.1742029195</v>
      </c>
      <c r="W78" s="10">
        <f>攻城调用!$R$12*攻城调用!X78</f>
        <v>173743.54842155456</v>
      </c>
      <c r="X78" s="10">
        <f>攻城调用!$R$12*攻城调用!Y78</f>
        <v>179831.240931963</v>
      </c>
      <c r="Y78" s="10">
        <f>攻城调用!$R$12*攻城调用!Z78</f>
        <v>193347.97917111142</v>
      </c>
      <c r="Z78" s="10">
        <f>攻城调用!$R$12*攻城调用!AA78</f>
        <v>191575.82615475482</v>
      </c>
      <c r="AD78" s="10">
        <v>74</v>
      </c>
      <c r="AE78" s="8">
        <f>求节点(攻城效率!$AQ$5:$AQ$122,攻城效率!AR$5:AR$122,节奏总纲!P77)</f>
        <v>23928.687396309644</v>
      </c>
      <c r="AF78" s="8">
        <f>求节点(攻城效率!$AQ$5:$AQ$122,攻城效率!AS$5:AS$122,节奏总纲!Q77)</f>
        <v>35800.008489358705</v>
      </c>
      <c r="AG78" s="8">
        <f>求节点(攻城效率!$AQ$5:$AQ$122,攻城效率!AT$5:AT$122,节奏总纲!R77)</f>
        <v>35800.008489358705</v>
      </c>
      <c r="AH78" s="8">
        <f>求节点(攻城效率!$AQ$5:$AQ$122,攻城效率!AU$5:AU$122,节奏总纲!S77)</f>
        <v>35800.008489358705</v>
      </c>
      <c r="AI78" s="8">
        <f>求节点(攻城效率!$AQ$5:$AQ$122,攻城效率!AV$5:AV$122,节奏总纲!T77)</f>
        <v>34179.499892029096</v>
      </c>
      <c r="AK78" s="13">
        <v>74</v>
      </c>
      <c r="AL78" s="8">
        <f>求节点(攻城调用!$D$9:$D$15,攻城调用!$G$9:$G$15,AK78)</f>
        <v>560</v>
      </c>
      <c r="AM78" s="8">
        <f>其他调用!AM78/攻城效率!AL78</f>
        <v>1.1029785080006429</v>
      </c>
      <c r="AN78" s="8">
        <f>求节点(攻城调用!$D$21:$D$27,攻城调用!$G$21:$G$27,AK78)</f>
        <v>64.819145630244321</v>
      </c>
      <c r="AO78" s="62">
        <f>INDEX([4]中r将兵属性验证!$AM$7:$AM$106,INT(AN78))*6</f>
        <v>35800.008489358705</v>
      </c>
      <c r="AQ78" s="13">
        <v>74</v>
      </c>
      <c r="AR78" s="8">
        <f>(1-(MAX(($AM78-其他调用!AH78),0)/$AM78)^0.5)*$AO78</f>
        <v>24861.127378963498</v>
      </c>
      <c r="AS78" s="8">
        <f>(1-(MAX(($AM78-其他调用!AI78),0)/$AM78)^0.5)*$AO78</f>
        <v>35800.008489358705</v>
      </c>
      <c r="AT78" s="8">
        <f>(1-(MAX(($AM78-其他调用!AJ78),0)/$AM78)^0.5)*$AO78</f>
        <v>35800.008489358705</v>
      </c>
      <c r="AU78" s="8">
        <f>(1-(MAX(($AM78-其他调用!AK78),0)/$AM78)^0.5)*$AO78</f>
        <v>35800.008489358705</v>
      </c>
      <c r="AV78" s="8">
        <f>(1-(MAX(($AM78-其他调用!AL78),0)/$AM78)^0.5)*$AO78</f>
        <v>35800.008489358705</v>
      </c>
    </row>
    <row r="79" spans="5:48" ht="11.25" customHeight="1" x14ac:dyDescent="0.15">
      <c r="E79" s="10">
        <v>75</v>
      </c>
      <c r="F79" s="8">
        <f t="shared" si="13"/>
        <v>171962.43563850207</v>
      </c>
      <c r="G79" s="8">
        <f t="shared" si="14"/>
        <v>177500.3210265715</v>
      </c>
      <c r="H79" s="8">
        <f t="shared" si="15"/>
        <v>183751.57888394524</v>
      </c>
      <c r="I79" s="8">
        <f t="shared" si="16"/>
        <v>197002.70428961486</v>
      </c>
      <c r="J79" s="8">
        <f t="shared" si="17"/>
        <v>196621.8575642356</v>
      </c>
      <c r="K79" s="8">
        <f t="shared" si="18"/>
        <v>478573.74792619288</v>
      </c>
      <c r="L79" s="8">
        <f t="shared" si="19"/>
        <v>716000.16978717409</v>
      </c>
      <c r="M79" s="8">
        <f t="shared" si="20"/>
        <v>716000.16978717409</v>
      </c>
      <c r="N79" s="8">
        <f t="shared" si="21"/>
        <v>716000.16978717409</v>
      </c>
      <c r="O79" s="70">
        <f t="shared" si="22"/>
        <v>691478.71623844083</v>
      </c>
      <c r="Q79" s="65">
        <f t="shared" si="23"/>
        <v>0.25663622250056739</v>
      </c>
      <c r="U79" s="10">
        <v>75</v>
      </c>
      <c r="V79" s="10">
        <f>攻城调用!$R$12*攻城调用!W79</f>
        <v>171962.43563850207</v>
      </c>
      <c r="W79" s="10">
        <f>攻城调用!$R$12*攻城调用!X79</f>
        <v>177500.3210265715</v>
      </c>
      <c r="X79" s="10">
        <f>攻城调用!$R$12*攻城调用!Y79</f>
        <v>183751.57888394524</v>
      </c>
      <c r="Y79" s="10">
        <f>攻城调用!$R$12*攻城调用!Z79</f>
        <v>197002.70428961486</v>
      </c>
      <c r="Z79" s="10">
        <f>攻城调用!$R$12*攻城调用!AA79</f>
        <v>196621.8575642356</v>
      </c>
      <c r="AD79" s="10">
        <v>75</v>
      </c>
      <c r="AE79" s="8">
        <f>求节点(攻城效率!$AQ$5:$AQ$122,攻城效率!AR$5:AR$122,节奏总纲!P78)</f>
        <v>23928.687396309644</v>
      </c>
      <c r="AF79" s="8">
        <f>求节点(攻城效率!$AQ$5:$AQ$122,攻城效率!AS$5:AS$122,节奏总纲!Q78)</f>
        <v>35800.008489358705</v>
      </c>
      <c r="AG79" s="8">
        <f>求节点(攻城效率!$AQ$5:$AQ$122,攻城效率!AT$5:AT$122,节奏总纲!R78)</f>
        <v>35800.008489358705</v>
      </c>
      <c r="AH79" s="8">
        <f>求节点(攻城效率!$AQ$5:$AQ$122,攻城效率!AU$5:AU$122,节奏总纲!S78)</f>
        <v>35800.008489358705</v>
      </c>
      <c r="AI79" s="8">
        <f>求节点(攻城效率!$AQ$5:$AQ$122,攻城效率!AV$5:AV$122,节奏总纲!T78)</f>
        <v>34573.935811922041</v>
      </c>
      <c r="AK79" s="13">
        <v>75</v>
      </c>
      <c r="AL79" s="8">
        <f>求节点(攻城调用!$D$9:$D$15,攻城调用!$G$9:$G$15,AK79)</f>
        <v>560</v>
      </c>
      <c r="AM79" s="8">
        <f>其他调用!AM79/攻城效率!AL79</f>
        <v>1.1053230807017786</v>
      </c>
      <c r="AN79" s="8">
        <f>求节点(攻城调用!$D$21:$D$27,攻城调用!$G$21:$G$27,AK79)</f>
        <v>64.819145630244321</v>
      </c>
      <c r="AO79" s="62">
        <f>INDEX([4]中r将兵属性验证!$AM$7:$AM$106,INT(AN79))*6</f>
        <v>35800.008489358705</v>
      </c>
      <c r="AQ79" s="13">
        <v>75</v>
      </c>
      <c r="AR79" s="8">
        <f>(1-(MAX(($AM79-其他调用!AH79),0)/$AM79)^0.5)*$AO79</f>
        <v>24749.041360536841</v>
      </c>
      <c r="AS79" s="8">
        <f>(1-(MAX(($AM79-其他调用!AI79),0)/$AM79)^0.5)*$AO79</f>
        <v>35800.008489358705</v>
      </c>
      <c r="AT79" s="8">
        <f>(1-(MAX(($AM79-其他调用!AJ79),0)/$AM79)^0.5)*$AO79</f>
        <v>35800.008489358705</v>
      </c>
      <c r="AU79" s="8">
        <f>(1-(MAX(($AM79-其他调用!AK79),0)/$AM79)^0.5)*$AO79</f>
        <v>35800.008489358705</v>
      </c>
      <c r="AV79" s="8">
        <f>(1-(MAX(($AM79-其他调用!AL79),0)/$AM79)^0.5)*$AO79</f>
        <v>35800.008489358705</v>
      </c>
    </row>
    <row r="80" spans="5:48" ht="11.25" customHeight="1" x14ac:dyDescent="0.15">
      <c r="E80" s="10">
        <v>76</v>
      </c>
      <c r="F80" s="8">
        <f t="shared" si="13"/>
        <v>176131.08936632558</v>
      </c>
      <c r="G80" s="8">
        <f t="shared" si="14"/>
        <v>181592.20399560005</v>
      </c>
      <c r="H80" s="8">
        <f t="shared" si="15"/>
        <v>187543.71675086109</v>
      </c>
      <c r="I80" s="8">
        <f t="shared" si="16"/>
        <v>200721.64996796884</v>
      </c>
      <c r="J80" s="8">
        <f t="shared" si="17"/>
        <v>201440.70273613225</v>
      </c>
      <c r="K80" s="8">
        <f t="shared" si="18"/>
        <v>478573.74792619288</v>
      </c>
      <c r="L80" s="8">
        <f t="shared" si="19"/>
        <v>716000.16978717409</v>
      </c>
      <c r="M80" s="8">
        <f t="shared" si="20"/>
        <v>716000.16978717409</v>
      </c>
      <c r="N80" s="8">
        <f t="shared" si="21"/>
        <v>716000.16978717409</v>
      </c>
      <c r="O80" s="70">
        <f t="shared" si="22"/>
        <v>699791.84933117416</v>
      </c>
      <c r="Q80" s="65">
        <f t="shared" si="23"/>
        <v>0.26193250318167816</v>
      </c>
      <c r="U80" s="10">
        <v>76</v>
      </c>
      <c r="V80" s="10">
        <f>攻城调用!$R$12*攻城调用!W80</f>
        <v>176131.08936632558</v>
      </c>
      <c r="W80" s="10">
        <f>攻城调用!$R$12*攻城调用!X80</f>
        <v>181592.20399560005</v>
      </c>
      <c r="X80" s="10">
        <f>攻城调用!$R$12*攻城调用!Y80</f>
        <v>187543.71675086109</v>
      </c>
      <c r="Y80" s="10">
        <f>攻城调用!$R$12*攻城调用!Z80</f>
        <v>200721.64996796884</v>
      </c>
      <c r="Z80" s="10">
        <f>攻城调用!$R$12*攻城调用!AA80</f>
        <v>201440.70273613225</v>
      </c>
      <c r="AD80" s="10">
        <v>76</v>
      </c>
      <c r="AE80" s="8">
        <f>求节点(攻城效率!$AQ$5:$AQ$122,攻城效率!AR$5:AR$122,节奏总纲!P79)</f>
        <v>23928.687396309644</v>
      </c>
      <c r="AF80" s="8">
        <f>求节点(攻城效率!$AQ$5:$AQ$122,攻城效率!AS$5:AS$122,节奏总纲!Q79)</f>
        <v>35800.008489358705</v>
      </c>
      <c r="AG80" s="8">
        <f>求节点(攻城效率!$AQ$5:$AQ$122,攻城效率!AT$5:AT$122,节奏总纲!R79)</f>
        <v>35800.008489358705</v>
      </c>
      <c r="AH80" s="8">
        <f>求节点(攻城效率!$AQ$5:$AQ$122,攻城效率!AU$5:AU$122,节奏总纲!S79)</f>
        <v>35800.008489358705</v>
      </c>
      <c r="AI80" s="8">
        <f>求节点(攻城效率!$AQ$5:$AQ$122,攻城效率!AV$5:AV$122,节奏总纲!T79)</f>
        <v>34989.592466558708</v>
      </c>
      <c r="AK80" s="13">
        <v>76</v>
      </c>
      <c r="AL80" s="8">
        <f>求节点(攻城调用!$D$9:$D$15,攻城调用!$G$9:$G$15,AK80)</f>
        <v>560</v>
      </c>
      <c r="AM80" s="8">
        <f>其他调用!AM80/攻城效率!AL80</f>
        <v>1.1077605007957121</v>
      </c>
      <c r="AN80" s="8">
        <f>求节点(攻城调用!$D$21:$D$27,攻城调用!$G$21:$G$27,AK80)</f>
        <v>64.819145630244321</v>
      </c>
      <c r="AO80" s="62">
        <f>INDEX([4]中r将兵属性验证!$AM$7:$AM$106,INT(AN80))*6</f>
        <v>35800.008489358705</v>
      </c>
      <c r="AQ80" s="13">
        <v>76</v>
      </c>
      <c r="AR80" s="8">
        <f>(1-(MAX(($AM80-其他调用!AH80),0)/$AM80)^0.5)*$AO80</f>
        <v>24634.204689369089</v>
      </c>
      <c r="AS80" s="8">
        <f>(1-(MAX(($AM80-其他调用!AI80),0)/$AM80)^0.5)*$AO80</f>
        <v>35800.008489358705</v>
      </c>
      <c r="AT80" s="8">
        <f>(1-(MAX(($AM80-其他调用!AJ80),0)/$AM80)^0.5)*$AO80</f>
        <v>35800.008489358705</v>
      </c>
      <c r="AU80" s="8">
        <f>(1-(MAX(($AM80-其他调用!AK80),0)/$AM80)^0.5)*$AO80</f>
        <v>35800.008489358705</v>
      </c>
      <c r="AV80" s="8">
        <f>(1-(MAX(($AM80-其他调用!AL80),0)/$AM80)^0.5)*$AO80</f>
        <v>35800.008489358705</v>
      </c>
    </row>
    <row r="81" spans="5:48" ht="11.25" customHeight="1" x14ac:dyDescent="0.15">
      <c r="E81" s="10">
        <v>77</v>
      </c>
      <c r="F81" s="8">
        <f t="shared" si="13"/>
        <v>180342.49928893193</v>
      </c>
      <c r="G81" s="8">
        <f t="shared" si="14"/>
        <v>185733.51909611138</v>
      </c>
      <c r="H81" s="8">
        <f t="shared" si="15"/>
        <v>191393.3049504747</v>
      </c>
      <c r="I81" s="8">
        <f t="shared" si="16"/>
        <v>204467.99030929647</v>
      </c>
      <c r="J81" s="8">
        <f t="shared" si="17"/>
        <v>206413.94735180869</v>
      </c>
      <c r="K81" s="8">
        <f t="shared" si="18"/>
        <v>478573.74792619288</v>
      </c>
      <c r="L81" s="8">
        <f t="shared" si="19"/>
        <v>716000.16978717409</v>
      </c>
      <c r="M81" s="8">
        <f t="shared" si="20"/>
        <v>716000.16978717409</v>
      </c>
      <c r="N81" s="8">
        <f t="shared" si="21"/>
        <v>716000.16978717409</v>
      </c>
      <c r="O81" s="70">
        <f t="shared" si="22"/>
        <v>707667.94980840653</v>
      </c>
      <c r="Q81" s="65">
        <f t="shared" si="23"/>
        <v>0.26730902173859117</v>
      </c>
      <c r="U81" s="10">
        <v>77</v>
      </c>
      <c r="V81" s="10">
        <f>攻城调用!$R$12*攻城调用!W81</f>
        <v>180342.49928893193</v>
      </c>
      <c r="W81" s="10">
        <f>攻城调用!$R$12*攻城调用!X81</f>
        <v>185733.51909611138</v>
      </c>
      <c r="X81" s="10">
        <f>攻城调用!$R$12*攻城调用!Y81</f>
        <v>191393.3049504747</v>
      </c>
      <c r="Y81" s="10">
        <f>攻城调用!$R$12*攻城调用!Z81</f>
        <v>204467.99030929647</v>
      </c>
      <c r="Z81" s="10">
        <f>攻城调用!$R$12*攻城调用!AA81</f>
        <v>206413.94735180869</v>
      </c>
      <c r="AD81" s="10">
        <v>77</v>
      </c>
      <c r="AE81" s="8">
        <f>求节点(攻城效率!$AQ$5:$AQ$122,攻城效率!AR$5:AR$122,节奏总纲!P80)</f>
        <v>23928.687396309644</v>
      </c>
      <c r="AF81" s="8">
        <f>求节点(攻城效率!$AQ$5:$AQ$122,攻城效率!AS$5:AS$122,节奏总纲!Q80)</f>
        <v>35800.008489358705</v>
      </c>
      <c r="AG81" s="8">
        <f>求节点(攻城效率!$AQ$5:$AQ$122,攻城效率!AT$5:AT$122,节奏总纲!R80)</f>
        <v>35800.008489358705</v>
      </c>
      <c r="AH81" s="8">
        <f>求节点(攻城效率!$AQ$5:$AQ$122,攻城效率!AU$5:AU$122,节奏总纲!S80)</f>
        <v>35800.008489358705</v>
      </c>
      <c r="AI81" s="8">
        <f>求节点(攻城效率!$AQ$5:$AQ$122,攻城效率!AV$5:AV$122,节奏总纲!T80)</f>
        <v>35383.397490420328</v>
      </c>
      <c r="AK81" s="13">
        <v>77</v>
      </c>
      <c r="AL81" s="8">
        <f>求节点(攻城调用!$D$9:$D$15,攻城调用!$G$9:$G$15,AK81)</f>
        <v>560</v>
      </c>
      <c r="AM81" s="8">
        <f>其他调用!AM81/攻城效率!AL81</f>
        <v>1.1103115654602973</v>
      </c>
      <c r="AN81" s="8">
        <f>求节点(攻城调用!$D$21:$D$27,攻城调用!$G$21:$G$27,AK81)</f>
        <v>64.819145630244321</v>
      </c>
      <c r="AO81" s="62">
        <f>INDEX([4]中r将兵属性验证!$AM$7:$AM$106,INT(AN81))*6</f>
        <v>35800.008489358705</v>
      </c>
      <c r="AQ81" s="13">
        <v>77</v>
      </c>
      <c r="AR81" s="8">
        <f>(1-(MAX(($AM81-其他调用!AH81),0)/$AM81)^0.5)*$AO81</f>
        <v>24515.796880672038</v>
      </c>
      <c r="AS81" s="8">
        <f>(1-(MAX(($AM81-其他调用!AI81),0)/$AM81)^0.5)*$AO81</f>
        <v>35800.008489358705</v>
      </c>
      <c r="AT81" s="8">
        <f>(1-(MAX(($AM81-其他调用!AJ81),0)/$AM81)^0.5)*$AO81</f>
        <v>35800.008489358705</v>
      </c>
      <c r="AU81" s="8">
        <f>(1-(MAX(($AM81-其他调用!AK81),0)/$AM81)^0.5)*$AO81</f>
        <v>35800.008489358705</v>
      </c>
      <c r="AV81" s="8">
        <f>(1-(MAX(($AM81-其他调用!AL81),0)/$AM81)^0.5)*$AO81</f>
        <v>35800.008489358705</v>
      </c>
    </row>
    <row r="82" spans="5:48" ht="11.25" customHeight="1" x14ac:dyDescent="0.15">
      <c r="E82" s="10">
        <v>78</v>
      </c>
      <c r="F82" s="8">
        <f t="shared" si="13"/>
        <v>184621.00864219683</v>
      </c>
      <c r="G82" s="8">
        <f t="shared" si="14"/>
        <v>189748.31843988635</v>
      </c>
      <c r="H82" s="8">
        <f t="shared" si="15"/>
        <v>195297.06646637263</v>
      </c>
      <c r="I82" s="8">
        <f t="shared" si="16"/>
        <v>208240.90306089047</v>
      </c>
      <c r="J82" s="8">
        <f t="shared" si="17"/>
        <v>211365.93726957493</v>
      </c>
      <c r="K82" s="8">
        <f t="shared" si="18"/>
        <v>478573.74792619288</v>
      </c>
      <c r="L82" s="8">
        <f t="shared" si="19"/>
        <v>716000.16978717409</v>
      </c>
      <c r="M82" s="8">
        <f t="shared" si="20"/>
        <v>716000.16978717409</v>
      </c>
      <c r="N82" s="8">
        <f t="shared" si="21"/>
        <v>716000.16978717409</v>
      </c>
      <c r="O82" s="70">
        <f t="shared" si="22"/>
        <v>716000.16978717409</v>
      </c>
      <c r="Q82" s="65">
        <f t="shared" si="23"/>
        <v>0.27276120133382548</v>
      </c>
      <c r="U82" s="10">
        <v>78</v>
      </c>
      <c r="V82" s="10">
        <f>攻城调用!$R$12*攻城调用!W82</f>
        <v>184621.00864219683</v>
      </c>
      <c r="W82" s="10">
        <f>攻城调用!$R$12*攻城调用!X82</f>
        <v>189748.31843988635</v>
      </c>
      <c r="X82" s="10">
        <f>攻城调用!$R$12*攻城调用!Y82</f>
        <v>195297.06646637263</v>
      </c>
      <c r="Y82" s="10">
        <f>攻城调用!$R$12*攻城调用!Z82</f>
        <v>208240.90306089047</v>
      </c>
      <c r="Z82" s="10">
        <f>攻城调用!$R$12*攻城调用!AA82</f>
        <v>211365.93726957493</v>
      </c>
      <c r="AD82" s="10">
        <v>78</v>
      </c>
      <c r="AE82" s="8">
        <f>求节点(攻城效率!$AQ$5:$AQ$122,攻城效率!AR$5:AR$122,节奏总纲!P81)</f>
        <v>23928.687396309644</v>
      </c>
      <c r="AF82" s="8">
        <f>求节点(攻城效率!$AQ$5:$AQ$122,攻城效率!AS$5:AS$122,节奏总纲!Q81)</f>
        <v>35800.008489358705</v>
      </c>
      <c r="AG82" s="8">
        <f>求节点(攻城效率!$AQ$5:$AQ$122,攻城效率!AT$5:AT$122,节奏总纲!R81)</f>
        <v>35800.008489358705</v>
      </c>
      <c r="AH82" s="8">
        <f>求节点(攻城效率!$AQ$5:$AQ$122,攻城效率!AU$5:AU$122,节奏总纲!S81)</f>
        <v>35800.008489358705</v>
      </c>
      <c r="AI82" s="8">
        <f>求节点(攻城效率!$AQ$5:$AQ$122,攻城效率!AV$5:AV$122,节奏总纲!T81)</f>
        <v>35800.008489358705</v>
      </c>
      <c r="AK82" s="13">
        <v>78</v>
      </c>
      <c r="AL82" s="8">
        <f>求节点(攻城调用!$D$9:$D$15,攻城调用!$G$9:$G$15,AK82)</f>
        <v>560</v>
      </c>
      <c r="AM82" s="8">
        <f>其他调用!AM82/攻城效率!AL82</f>
        <v>1.1126380437556083</v>
      </c>
      <c r="AN82" s="8">
        <f>求节点(攻城调用!$D$21:$D$27,攻城调用!$G$21:$G$27,AK82)</f>
        <v>64.819145630244321</v>
      </c>
      <c r="AO82" s="62">
        <f>INDEX([4]中r将兵属性验证!$AM$7:$AM$106,INT(AN82))*6</f>
        <v>35800.008489358705</v>
      </c>
      <c r="AQ82" s="13">
        <v>78</v>
      </c>
      <c r="AR82" s="8">
        <f>(1-(MAX(($AM82-其他调用!AH82),0)/$AM82)^0.5)*$AO82</f>
        <v>24409.352744902473</v>
      </c>
      <c r="AS82" s="8">
        <f>(1-(MAX(($AM82-其他调用!AI82),0)/$AM82)^0.5)*$AO82</f>
        <v>35800.008489358705</v>
      </c>
      <c r="AT82" s="8">
        <f>(1-(MAX(($AM82-其他调用!AJ82),0)/$AM82)^0.5)*$AO82</f>
        <v>35800.008489358705</v>
      </c>
      <c r="AU82" s="8">
        <f>(1-(MAX(($AM82-其他调用!AK82),0)/$AM82)^0.5)*$AO82</f>
        <v>35800.008489358705</v>
      </c>
      <c r="AV82" s="8">
        <f>(1-(MAX(($AM82-其他调用!AL82),0)/$AM82)^0.5)*$AO82</f>
        <v>35800.008489358705</v>
      </c>
    </row>
    <row r="83" spans="5:48" ht="11.25" customHeight="1" x14ac:dyDescent="0.15">
      <c r="E83" s="10">
        <v>79</v>
      </c>
      <c r="F83" s="8">
        <f t="shared" si="13"/>
        <v>189048.55880446287</v>
      </c>
      <c r="G83" s="8">
        <f t="shared" si="14"/>
        <v>193718.63774527371</v>
      </c>
      <c r="H83" s="8">
        <f t="shared" si="15"/>
        <v>199187.9630117256</v>
      </c>
      <c r="I83" s="8">
        <f t="shared" si="16"/>
        <v>213238.64670170756</v>
      </c>
      <c r="J83" s="8">
        <f t="shared" si="17"/>
        <v>217036.93205800021</v>
      </c>
      <c r="K83" s="8">
        <f t="shared" si="18"/>
        <v>478573.74792619288</v>
      </c>
      <c r="L83" s="8">
        <f t="shared" si="19"/>
        <v>716000.16978717409</v>
      </c>
      <c r="M83" s="8">
        <f t="shared" si="20"/>
        <v>716000.16978717409</v>
      </c>
      <c r="N83" s="8">
        <f t="shared" si="21"/>
        <v>716000.16978717409</v>
      </c>
      <c r="O83" s="70">
        <f t="shared" si="22"/>
        <v>716000.16978717409</v>
      </c>
      <c r="Q83" s="65">
        <f t="shared" si="23"/>
        <v>0.2781954130973639</v>
      </c>
      <c r="U83" s="10">
        <v>79</v>
      </c>
      <c r="V83" s="10">
        <f>攻城调用!$R$12*攻城调用!W83</f>
        <v>189048.55880446287</v>
      </c>
      <c r="W83" s="10">
        <f>攻城调用!$R$12*攻城调用!X83</f>
        <v>193718.63774527371</v>
      </c>
      <c r="X83" s="10">
        <f>攻城调用!$R$12*攻城调用!Y83</f>
        <v>199187.9630117256</v>
      </c>
      <c r="Y83" s="10">
        <f>攻城调用!$R$12*攻城调用!Z83</f>
        <v>213238.64670170756</v>
      </c>
      <c r="Z83" s="10">
        <f>攻城调用!$R$12*攻城调用!AA83</f>
        <v>217036.93205800021</v>
      </c>
      <c r="AD83" s="10">
        <v>79</v>
      </c>
      <c r="AE83" s="8">
        <f>求节点(攻城效率!$AQ$5:$AQ$122,攻城效率!AR$5:AR$122,节奏总纲!P82)</f>
        <v>23928.687396309644</v>
      </c>
      <c r="AF83" s="8">
        <f>求节点(攻城效率!$AQ$5:$AQ$122,攻城效率!AS$5:AS$122,节奏总纲!Q82)</f>
        <v>35800.008489358705</v>
      </c>
      <c r="AG83" s="8">
        <f>求节点(攻城效率!$AQ$5:$AQ$122,攻城效率!AT$5:AT$122,节奏总纲!R82)</f>
        <v>35800.008489358705</v>
      </c>
      <c r="AH83" s="8">
        <f>求节点(攻城效率!$AQ$5:$AQ$122,攻城效率!AU$5:AU$122,节奏总纲!S82)</f>
        <v>35800.008489358705</v>
      </c>
      <c r="AI83" s="8">
        <f>求节点(攻城效率!$AQ$5:$AQ$122,攻城效率!AV$5:AV$122,节奏总纲!T82)</f>
        <v>35800.008489358705</v>
      </c>
      <c r="AK83" s="13">
        <v>79</v>
      </c>
      <c r="AL83" s="8">
        <f>求节点(攻城调用!$D$9:$D$15,攻城调用!$G$9:$G$15,AK83)</f>
        <v>560</v>
      </c>
      <c r="AM83" s="8">
        <f>其他调用!AM83/攻城效率!AL83</f>
        <v>1.1144038380123678</v>
      </c>
      <c r="AN83" s="8">
        <f>求节点(攻城调用!$D$21:$D$27,攻城调用!$G$21:$G$27,AK83)</f>
        <v>64.819145630244321</v>
      </c>
      <c r="AO83" s="62">
        <f>INDEX([4]中r将兵属性验证!$AM$7:$AM$106,INT(AN83))*6</f>
        <v>35800.008489358705</v>
      </c>
      <c r="AQ83" s="13">
        <v>79</v>
      </c>
      <c r="AR83" s="8">
        <f>(1-(MAX(($AM83-其他调用!AH83),0)/$AM83)^0.5)*$AO83</f>
        <v>24329.514352479247</v>
      </c>
      <c r="AS83" s="8">
        <f>(1-(MAX(($AM83-其他调用!AI83),0)/$AM83)^0.5)*$AO83</f>
        <v>35800.008489358705</v>
      </c>
      <c r="AT83" s="8">
        <f>(1-(MAX(($AM83-其他调用!AJ83),0)/$AM83)^0.5)*$AO83</f>
        <v>35800.008489358705</v>
      </c>
      <c r="AU83" s="8">
        <f>(1-(MAX(($AM83-其他调用!AK83),0)/$AM83)^0.5)*$AO83</f>
        <v>35800.008489358705</v>
      </c>
      <c r="AV83" s="8">
        <f>(1-(MAX(($AM83-其他调用!AL83),0)/$AM83)^0.5)*$AO83</f>
        <v>35800.008489358705</v>
      </c>
    </row>
    <row r="84" spans="5:48" ht="11.25" customHeight="1" x14ac:dyDescent="0.15">
      <c r="E84" s="10">
        <v>80</v>
      </c>
      <c r="F84" s="8">
        <f t="shared" si="13"/>
        <v>193529.62740964119</v>
      </c>
      <c r="G84" s="8">
        <f t="shared" si="14"/>
        <v>197698.24125368067</v>
      </c>
      <c r="H84" s="8">
        <f t="shared" si="15"/>
        <v>203066.00779647208</v>
      </c>
      <c r="I84" s="8">
        <f t="shared" si="16"/>
        <v>218283.00417825169</v>
      </c>
      <c r="J84" s="8">
        <f t="shared" si="17"/>
        <v>222887.30586843807</v>
      </c>
      <c r="K84" s="8">
        <f t="shared" si="18"/>
        <v>478573.74792619288</v>
      </c>
      <c r="L84" s="8">
        <f t="shared" si="19"/>
        <v>716000.16978717409</v>
      </c>
      <c r="M84" s="8">
        <f t="shared" si="20"/>
        <v>716000.16978717409</v>
      </c>
      <c r="N84" s="8">
        <f t="shared" si="21"/>
        <v>716000.16978717409</v>
      </c>
      <c r="O84" s="70">
        <f t="shared" si="22"/>
        <v>716000.16978717409</v>
      </c>
      <c r="Q84" s="65">
        <f t="shared" si="23"/>
        <v>0.28361167547883681</v>
      </c>
      <c r="U84" s="10">
        <v>80</v>
      </c>
      <c r="V84" s="10">
        <f>攻城调用!$R$12*攻城调用!W84</f>
        <v>193529.62740964119</v>
      </c>
      <c r="W84" s="10">
        <f>攻城调用!$R$12*攻城调用!X84</f>
        <v>197698.24125368067</v>
      </c>
      <c r="X84" s="10">
        <f>攻城调用!$R$12*攻城调用!Y84</f>
        <v>203066.00779647208</v>
      </c>
      <c r="Y84" s="10">
        <f>攻城调用!$R$12*攻城调用!Z84</f>
        <v>218283.00417825169</v>
      </c>
      <c r="Z84" s="10">
        <f>攻城调用!$R$12*攻城调用!AA84</f>
        <v>222887.30586843807</v>
      </c>
      <c r="AD84" s="10">
        <v>80</v>
      </c>
      <c r="AE84" s="8">
        <f>求节点(攻城效率!$AQ$5:$AQ$122,攻城效率!AR$5:AR$122,节奏总纲!P83)</f>
        <v>23928.687396309644</v>
      </c>
      <c r="AF84" s="8">
        <f>求节点(攻城效率!$AQ$5:$AQ$122,攻城效率!AS$5:AS$122,节奏总纲!Q83)</f>
        <v>35800.008489358705</v>
      </c>
      <c r="AG84" s="8">
        <f>求节点(攻城效率!$AQ$5:$AQ$122,攻城效率!AT$5:AT$122,节奏总纲!R83)</f>
        <v>35800.008489358705</v>
      </c>
      <c r="AH84" s="8">
        <f>求节点(攻城效率!$AQ$5:$AQ$122,攻城效率!AU$5:AU$122,节奏总纲!S83)</f>
        <v>35800.008489358705</v>
      </c>
      <c r="AI84" s="8">
        <f>求节点(攻城效率!$AQ$5:$AQ$122,攻城效率!AV$5:AV$122,节奏总纲!T83)</f>
        <v>35800.008489358705</v>
      </c>
      <c r="AK84" s="13">
        <v>80</v>
      </c>
      <c r="AL84" s="8">
        <f>求节点(攻城调用!$D$9:$D$15,攻城调用!$G$9:$G$15,AK84)</f>
        <v>560</v>
      </c>
      <c r="AM84" s="8">
        <f>其他调用!AM84/攻城效率!AL84</f>
        <v>1.116201844685782</v>
      </c>
      <c r="AN84" s="8">
        <f>求节点(攻城调用!$D$21:$D$27,攻城调用!$G$21:$G$27,AK84)</f>
        <v>64.819145630244321</v>
      </c>
      <c r="AO84" s="62">
        <f>INDEX([4]中r将兵属性验证!$AM$7:$AM$106,INT(AN84))*6</f>
        <v>35800.008489358705</v>
      </c>
      <c r="AQ84" s="13">
        <v>80</v>
      </c>
      <c r="AR84" s="8">
        <f>(1-(MAX(($AM84-其他调用!AH84),0)/$AM84)^0.5)*$AO84</f>
        <v>24249.043356868424</v>
      </c>
      <c r="AS84" s="8">
        <f>(1-(MAX(($AM84-其他调用!AI84),0)/$AM84)^0.5)*$AO84</f>
        <v>35800.008489358705</v>
      </c>
      <c r="AT84" s="8">
        <f>(1-(MAX(($AM84-其他调用!AJ84),0)/$AM84)^0.5)*$AO84</f>
        <v>35800.008489358705</v>
      </c>
      <c r="AU84" s="8">
        <f>(1-(MAX(($AM84-其他调用!AK84),0)/$AM84)^0.5)*$AO84</f>
        <v>35800.008489358705</v>
      </c>
      <c r="AV84" s="8">
        <f>(1-(MAX(($AM84-其他调用!AL84),0)/$AM84)^0.5)*$AO84</f>
        <v>35800.008489358705</v>
      </c>
    </row>
    <row r="85" spans="5:48" ht="11.25" customHeight="1" x14ac:dyDescent="0.15">
      <c r="E85" s="10">
        <v>81</v>
      </c>
      <c r="F85" s="8">
        <f t="shared" si="13"/>
        <v>197638.23384586189</v>
      </c>
      <c r="G85" s="8">
        <f t="shared" si="14"/>
        <v>202125.53718963929</v>
      </c>
      <c r="H85" s="8">
        <f t="shared" si="15"/>
        <v>207374.67089649491</v>
      </c>
      <c r="I85" s="8">
        <f t="shared" si="16"/>
        <v>222540.53662589606</v>
      </c>
      <c r="J85" s="8">
        <f t="shared" si="17"/>
        <v>228488.57066253887</v>
      </c>
      <c r="K85" s="8">
        <f t="shared" si="18"/>
        <v>478573.74792619288</v>
      </c>
      <c r="L85" s="8">
        <f t="shared" si="19"/>
        <v>716000.16978717409</v>
      </c>
      <c r="M85" s="8">
        <f t="shared" si="20"/>
        <v>716000.16978717409</v>
      </c>
      <c r="N85" s="8">
        <f t="shared" si="21"/>
        <v>716000.16978717409</v>
      </c>
      <c r="O85" s="70">
        <f t="shared" si="22"/>
        <v>716000.16978717409</v>
      </c>
      <c r="Q85" s="65">
        <f t="shared" si="23"/>
        <v>0.28962935994573236</v>
      </c>
      <c r="U85" s="10">
        <v>81</v>
      </c>
      <c r="V85" s="10">
        <f>攻城调用!$R$12*攻城调用!W85</f>
        <v>197638.23384586189</v>
      </c>
      <c r="W85" s="10">
        <f>攻城调用!$R$12*攻城调用!X85</f>
        <v>202125.53718963929</v>
      </c>
      <c r="X85" s="10">
        <f>攻城调用!$R$12*攻城调用!Y85</f>
        <v>207374.67089649491</v>
      </c>
      <c r="Y85" s="10">
        <f>攻城调用!$R$12*攻城调用!Z85</f>
        <v>222540.53662589606</v>
      </c>
      <c r="Z85" s="10">
        <f>攻城调用!$R$12*攻城调用!AA85</f>
        <v>228488.57066253887</v>
      </c>
      <c r="AD85" s="10">
        <v>81</v>
      </c>
      <c r="AE85" s="8">
        <f>求节点(攻城效率!$AQ$5:$AQ$122,攻城效率!AR$5:AR$122,节奏总纲!P84)</f>
        <v>23928.687396309644</v>
      </c>
      <c r="AF85" s="8">
        <f>求节点(攻城效率!$AQ$5:$AQ$122,攻城效率!AS$5:AS$122,节奏总纲!Q84)</f>
        <v>35800.008489358705</v>
      </c>
      <c r="AG85" s="8">
        <f>求节点(攻城效率!$AQ$5:$AQ$122,攻城效率!AT$5:AT$122,节奏总纲!R84)</f>
        <v>35800.008489358705</v>
      </c>
      <c r="AH85" s="8">
        <f>求节点(攻城效率!$AQ$5:$AQ$122,攻城效率!AU$5:AU$122,节奏总纲!S84)</f>
        <v>35800.008489358705</v>
      </c>
      <c r="AI85" s="8">
        <f>求节点(攻城效率!$AQ$5:$AQ$122,攻城效率!AV$5:AV$122,节奏总纲!T84)</f>
        <v>35800.008489358705</v>
      </c>
      <c r="AK85" s="13">
        <v>81</v>
      </c>
      <c r="AL85" s="8">
        <f>求节点(攻城调用!$D$9:$D$15,攻城调用!$G$9:$G$15,AK85)</f>
        <v>560</v>
      </c>
      <c r="AM85" s="8">
        <f>其他调用!AM85/攻城效率!AL85</f>
        <v>1.1175143791132121</v>
      </c>
      <c r="AN85" s="8">
        <f>求节点(攻城调用!$D$21:$D$27,攻城调用!$G$21:$G$27,AK85)</f>
        <v>64.819145630244321</v>
      </c>
      <c r="AO85" s="62">
        <f>INDEX([4]中r将兵属性验证!$AM$7:$AM$106,INT(AN85))*6</f>
        <v>35800.008489358705</v>
      </c>
      <c r="AQ85" s="13">
        <v>81</v>
      </c>
      <c r="AR85" s="8">
        <f>(1-(MAX(($AM85-其他调用!AH85),0)/$AM85)^0.5)*$AO85</f>
        <v>24190.814325610841</v>
      </c>
      <c r="AS85" s="8">
        <f>(1-(MAX(($AM85-其他调用!AI85),0)/$AM85)^0.5)*$AO85</f>
        <v>35800.008489358705</v>
      </c>
      <c r="AT85" s="8">
        <f>(1-(MAX(($AM85-其他调用!AJ85),0)/$AM85)^0.5)*$AO85</f>
        <v>35800.008489358705</v>
      </c>
      <c r="AU85" s="8">
        <f>(1-(MAX(($AM85-其他调用!AK85),0)/$AM85)^0.5)*$AO85</f>
        <v>35800.008489358705</v>
      </c>
      <c r="AV85" s="8">
        <f>(1-(MAX(($AM85-其他调用!AL85),0)/$AM85)^0.5)*$AO85</f>
        <v>35800.008489358705</v>
      </c>
    </row>
    <row r="86" spans="5:48" ht="11.25" customHeight="1" x14ac:dyDescent="0.15">
      <c r="E86" s="10">
        <v>82</v>
      </c>
      <c r="F86" s="8">
        <f t="shared" si="13"/>
        <v>201630.48891400333</v>
      </c>
      <c r="G86" s="8">
        <f t="shared" si="14"/>
        <v>206718.90421324133</v>
      </c>
      <c r="H86" s="8">
        <f t="shared" si="15"/>
        <v>212129.15220065651</v>
      </c>
      <c r="I86" s="8">
        <f t="shared" si="16"/>
        <v>226816.36240331677</v>
      </c>
      <c r="J86" s="8">
        <f t="shared" si="17"/>
        <v>233448.00264476478</v>
      </c>
      <c r="K86" s="8">
        <f t="shared" si="18"/>
        <v>478573.74792619288</v>
      </c>
      <c r="L86" s="8">
        <f t="shared" si="19"/>
        <v>716000.16978717409</v>
      </c>
      <c r="M86" s="8">
        <f t="shared" si="20"/>
        <v>716000.16978717409</v>
      </c>
      <c r="N86" s="8">
        <f t="shared" si="21"/>
        <v>716000.16978717409</v>
      </c>
      <c r="O86" s="70">
        <f t="shared" si="22"/>
        <v>716000.16978717409</v>
      </c>
      <c r="Q86" s="65">
        <f t="shared" si="23"/>
        <v>0.29626969538807563</v>
      </c>
      <c r="U86" s="10">
        <v>82</v>
      </c>
      <c r="V86" s="10">
        <f>攻城调用!$R$12*攻城调用!W86</f>
        <v>201630.48891400333</v>
      </c>
      <c r="W86" s="10">
        <f>攻城调用!$R$12*攻城调用!X86</f>
        <v>206718.90421324133</v>
      </c>
      <c r="X86" s="10">
        <f>攻城调用!$R$12*攻城调用!Y86</f>
        <v>212129.15220065651</v>
      </c>
      <c r="Y86" s="10">
        <f>攻城调用!$R$12*攻城调用!Z86</f>
        <v>226816.36240331677</v>
      </c>
      <c r="Z86" s="10">
        <f>攻城调用!$R$12*攻城调用!AA86</f>
        <v>233448.00264476478</v>
      </c>
      <c r="AD86" s="10">
        <v>82</v>
      </c>
      <c r="AE86" s="8">
        <f>求节点(攻城效率!$AQ$5:$AQ$122,攻城效率!AR$5:AR$122,节奏总纲!P85)</f>
        <v>23928.687396309644</v>
      </c>
      <c r="AF86" s="8">
        <f>求节点(攻城效率!$AQ$5:$AQ$122,攻城效率!AS$5:AS$122,节奏总纲!Q85)</f>
        <v>35800.008489358705</v>
      </c>
      <c r="AG86" s="8">
        <f>求节点(攻城效率!$AQ$5:$AQ$122,攻城效率!AT$5:AT$122,节奏总纲!R85)</f>
        <v>35800.008489358705</v>
      </c>
      <c r="AH86" s="8">
        <f>求节点(攻城效率!$AQ$5:$AQ$122,攻城效率!AU$5:AU$122,节奏总纲!S85)</f>
        <v>35800.008489358705</v>
      </c>
      <c r="AI86" s="8">
        <f>求节点(攻城效率!$AQ$5:$AQ$122,攻城效率!AV$5:AV$122,节奏总纲!T85)</f>
        <v>35800.008489358705</v>
      </c>
      <c r="AK86" s="13">
        <v>82</v>
      </c>
      <c r="AL86" s="8">
        <f>求节点(攻城调用!$D$9:$D$15,攻城调用!$G$9:$G$15,AK86)</f>
        <v>560</v>
      </c>
      <c r="AM86" s="8">
        <f>其他调用!AM86/攻城效率!AL86</f>
        <v>1.1171769640740286</v>
      </c>
      <c r="AN86" s="8">
        <f>求节点(攻城调用!$D$21:$D$27,攻城调用!$G$21:$G$27,AK86)</f>
        <v>64.819145630244321</v>
      </c>
      <c r="AO86" s="62">
        <f>INDEX([4]中r将兵属性验证!$AM$7:$AM$106,INT(AN86))*6</f>
        <v>35800.008489358705</v>
      </c>
      <c r="AQ86" s="13">
        <v>82</v>
      </c>
      <c r="AR86" s="8">
        <f>(1-(MAX(($AM86-其他调用!AH86),0)/$AM86)^0.5)*$AO86</f>
        <v>24205.742367601844</v>
      </c>
      <c r="AS86" s="8">
        <f>(1-(MAX(($AM86-其他调用!AI86),0)/$AM86)^0.5)*$AO86</f>
        <v>35800.008489358705</v>
      </c>
      <c r="AT86" s="8">
        <f>(1-(MAX(($AM86-其他调用!AJ86),0)/$AM86)^0.5)*$AO86</f>
        <v>35800.008489358705</v>
      </c>
      <c r="AU86" s="8">
        <f>(1-(MAX(($AM86-其他调用!AK86),0)/$AM86)^0.5)*$AO86</f>
        <v>35800.008489358705</v>
      </c>
      <c r="AV86" s="8">
        <f>(1-(MAX(($AM86-其他调用!AL86),0)/$AM86)^0.5)*$AO86</f>
        <v>35800.008489358705</v>
      </c>
    </row>
    <row r="87" spans="5:48" ht="11.25" customHeight="1" x14ac:dyDescent="0.15">
      <c r="E87" s="10">
        <v>83</v>
      </c>
      <c r="F87" s="8">
        <f t="shared" si="13"/>
        <v>205775.635107518</v>
      </c>
      <c r="G87" s="8">
        <f t="shared" si="14"/>
        <v>210835.19608521223</v>
      </c>
      <c r="H87" s="8">
        <f t="shared" si="15"/>
        <v>216751.87971250372</v>
      </c>
      <c r="I87" s="8">
        <f t="shared" si="16"/>
        <v>231396.89198544389</v>
      </c>
      <c r="J87" s="8">
        <f t="shared" si="17"/>
        <v>237328.31147307533</v>
      </c>
      <c r="K87" s="8">
        <f t="shared" si="18"/>
        <v>478573.74792619288</v>
      </c>
      <c r="L87" s="8">
        <f t="shared" si="19"/>
        <v>716000.16978717409</v>
      </c>
      <c r="M87" s="8">
        <f t="shared" si="20"/>
        <v>716000.16978717409</v>
      </c>
      <c r="N87" s="8">
        <f t="shared" si="21"/>
        <v>716000.16978717409</v>
      </c>
      <c r="O87" s="70">
        <f t="shared" si="22"/>
        <v>716000.16978717409</v>
      </c>
      <c r="Q87" s="65">
        <f t="shared" si="23"/>
        <v>0.30272601719763792</v>
      </c>
      <c r="U87" s="10">
        <v>83</v>
      </c>
      <c r="V87" s="10">
        <f>攻城调用!$R$12*攻城调用!W87</f>
        <v>205775.635107518</v>
      </c>
      <c r="W87" s="10">
        <f>攻城调用!$R$12*攻城调用!X87</f>
        <v>210835.19608521223</v>
      </c>
      <c r="X87" s="10">
        <f>攻城调用!$R$12*攻城调用!Y87</f>
        <v>216751.87971250372</v>
      </c>
      <c r="Y87" s="10">
        <f>攻城调用!$R$12*攻城调用!Z87</f>
        <v>231396.89198544389</v>
      </c>
      <c r="Z87" s="10">
        <f>攻城调用!$R$12*攻城调用!AA87</f>
        <v>237328.31147307533</v>
      </c>
      <c r="AD87" s="10">
        <v>83</v>
      </c>
      <c r="AE87" s="8">
        <f>求节点(攻城效率!$AQ$5:$AQ$122,攻城效率!AR$5:AR$122,节奏总纲!P86)</f>
        <v>23928.687396309644</v>
      </c>
      <c r="AF87" s="8">
        <f>求节点(攻城效率!$AQ$5:$AQ$122,攻城效率!AS$5:AS$122,节奏总纲!Q86)</f>
        <v>35800.008489358705</v>
      </c>
      <c r="AG87" s="8">
        <f>求节点(攻城效率!$AQ$5:$AQ$122,攻城效率!AT$5:AT$122,节奏总纲!R86)</f>
        <v>35800.008489358705</v>
      </c>
      <c r="AH87" s="8">
        <f>求节点(攻城效率!$AQ$5:$AQ$122,攻城效率!AU$5:AU$122,节奏总纲!S86)</f>
        <v>35800.008489358705</v>
      </c>
      <c r="AI87" s="8">
        <f>求节点(攻城效率!$AQ$5:$AQ$122,攻城效率!AV$5:AV$122,节奏总纲!T86)</f>
        <v>35800.008489358705</v>
      </c>
      <c r="AK87" s="13">
        <v>83</v>
      </c>
      <c r="AL87" s="8">
        <f>求节点(攻城调用!$D$9:$D$15,攻城调用!$G$9:$G$15,AK87)</f>
        <v>560</v>
      </c>
      <c r="AM87" s="8">
        <f>其他调用!AM87/攻城效率!AL87</f>
        <v>1.1168825523936188</v>
      </c>
      <c r="AN87" s="8">
        <f>求节点(攻城调用!$D$21:$D$27,攻城调用!$G$21:$G$27,AK87)</f>
        <v>64.819145630244321</v>
      </c>
      <c r="AO87" s="62">
        <f>INDEX([4]中r将兵属性验证!$AM$7:$AM$106,INT(AN87))*6</f>
        <v>35800.008489358705</v>
      </c>
      <c r="AQ87" s="13">
        <v>83</v>
      </c>
      <c r="AR87" s="8">
        <f>(1-(MAX(($AM87-其他调用!AH87),0)/$AM87)^0.5)*$AO87</f>
        <v>24218.790940317573</v>
      </c>
      <c r="AS87" s="8">
        <f>(1-(MAX(($AM87-其他调用!AI87),0)/$AM87)^0.5)*$AO87</f>
        <v>35800.008489358705</v>
      </c>
      <c r="AT87" s="8">
        <f>(1-(MAX(($AM87-其他调用!AJ87),0)/$AM87)^0.5)*$AO87</f>
        <v>35800.008489358705</v>
      </c>
      <c r="AU87" s="8">
        <f>(1-(MAX(($AM87-其他调用!AK87),0)/$AM87)^0.5)*$AO87</f>
        <v>35800.008489358705</v>
      </c>
      <c r="AV87" s="8">
        <f>(1-(MAX(($AM87-其他调用!AL87),0)/$AM87)^0.5)*$AO87</f>
        <v>35800.008489358705</v>
      </c>
    </row>
    <row r="88" spans="5:48" ht="11.25" customHeight="1" x14ac:dyDescent="0.15">
      <c r="E88" s="10">
        <v>84</v>
      </c>
      <c r="F88" s="8">
        <f t="shared" si="13"/>
        <v>210018.09344782654</v>
      </c>
      <c r="G88" s="8">
        <f t="shared" si="14"/>
        <v>214981.57958321003</v>
      </c>
      <c r="H88" s="8">
        <f t="shared" si="15"/>
        <v>221337.9533321801</v>
      </c>
      <c r="I88" s="8">
        <f t="shared" si="16"/>
        <v>235149.819841296</v>
      </c>
      <c r="J88" s="8">
        <f t="shared" si="17"/>
        <v>241278.45576212223</v>
      </c>
      <c r="K88" s="8">
        <f t="shared" si="18"/>
        <v>478573.74792619288</v>
      </c>
      <c r="L88" s="8">
        <f t="shared" si="19"/>
        <v>716000.16978717409</v>
      </c>
      <c r="M88" s="8">
        <f t="shared" si="20"/>
        <v>716000.16978717409</v>
      </c>
      <c r="N88" s="8">
        <f t="shared" si="21"/>
        <v>716000.16978717409</v>
      </c>
      <c r="O88" s="70">
        <f t="shared" si="22"/>
        <v>716000.16978717409</v>
      </c>
      <c r="Q88" s="65">
        <f t="shared" si="23"/>
        <v>0.30913114643250883</v>
      </c>
      <c r="U88" s="10">
        <v>84</v>
      </c>
      <c r="V88" s="10">
        <f>攻城调用!$R$12*攻城调用!W88</f>
        <v>210018.09344782654</v>
      </c>
      <c r="W88" s="10">
        <f>攻城调用!$R$12*攻城调用!X88</f>
        <v>214981.57958321003</v>
      </c>
      <c r="X88" s="10">
        <f>攻城调用!$R$12*攻城调用!Y88</f>
        <v>221337.9533321801</v>
      </c>
      <c r="Y88" s="10">
        <f>攻城调用!$R$12*攻城调用!Z88</f>
        <v>235149.819841296</v>
      </c>
      <c r="Z88" s="10">
        <f>攻城调用!$R$12*攻城调用!AA88</f>
        <v>241278.45576212223</v>
      </c>
      <c r="AD88" s="10">
        <v>84</v>
      </c>
      <c r="AE88" s="8">
        <f>求节点(攻城效率!$AQ$5:$AQ$122,攻城效率!AR$5:AR$122,节奏总纲!P87)</f>
        <v>23928.687396309644</v>
      </c>
      <c r="AF88" s="8">
        <f>求节点(攻城效率!$AQ$5:$AQ$122,攻城效率!AS$5:AS$122,节奏总纲!Q87)</f>
        <v>35800.008489358705</v>
      </c>
      <c r="AG88" s="8">
        <f>求节点(攻城效率!$AQ$5:$AQ$122,攻城效率!AT$5:AT$122,节奏总纲!R87)</f>
        <v>35800.008489358705</v>
      </c>
      <c r="AH88" s="8">
        <f>求节点(攻城效率!$AQ$5:$AQ$122,攻城效率!AU$5:AU$122,节奏总纲!S87)</f>
        <v>35800.008489358705</v>
      </c>
      <c r="AI88" s="8">
        <f>求节点(攻城效率!$AQ$5:$AQ$122,攻城效率!AV$5:AV$122,节奏总纲!T87)</f>
        <v>35800.008489358705</v>
      </c>
      <c r="AK88" s="13">
        <v>84</v>
      </c>
      <c r="AL88" s="8">
        <f>求节点(攻城调用!$D$9:$D$15,攻城调用!$G$9:$G$15,AK88)</f>
        <v>560</v>
      </c>
      <c r="AM88" s="8">
        <f>其他调用!AM88/攻城效率!AL88</f>
        <v>1.1164719712823479</v>
      </c>
      <c r="AN88" s="8">
        <f>求节点(攻城调用!$D$21:$D$27,攻城调用!$G$21:$G$27,AK88)</f>
        <v>64.819145630244321</v>
      </c>
      <c r="AO88" s="62">
        <f>INDEX([4]中r将兵属性验证!$AM$7:$AM$106,INT(AN88))*6</f>
        <v>35800.008489358705</v>
      </c>
      <c r="AQ88" s="13">
        <v>84</v>
      </c>
      <c r="AR88" s="8">
        <f>(1-(MAX(($AM88-其他调用!AH88),0)/$AM88)^0.5)*$AO88</f>
        <v>24237.024341528897</v>
      </c>
      <c r="AS88" s="8">
        <f>(1-(MAX(($AM88-其他调用!AI88),0)/$AM88)^0.5)*$AO88</f>
        <v>35800.008489358705</v>
      </c>
      <c r="AT88" s="8">
        <f>(1-(MAX(($AM88-其他调用!AJ88),0)/$AM88)^0.5)*$AO88</f>
        <v>35800.008489358705</v>
      </c>
      <c r="AU88" s="8">
        <f>(1-(MAX(($AM88-其他调用!AK88),0)/$AM88)^0.5)*$AO88</f>
        <v>35800.008489358705</v>
      </c>
      <c r="AV88" s="8">
        <f>(1-(MAX(($AM88-其他调用!AL88),0)/$AM88)^0.5)*$AO88</f>
        <v>35800.008489358705</v>
      </c>
    </row>
    <row r="89" spans="5:48" ht="11.25" customHeight="1" x14ac:dyDescent="0.15">
      <c r="E89" s="10">
        <v>85</v>
      </c>
      <c r="F89" s="8">
        <f t="shared" si="13"/>
        <v>212158.45634775658</v>
      </c>
      <c r="G89" s="8">
        <f t="shared" si="14"/>
        <v>216902.8374773034</v>
      </c>
      <c r="H89" s="8">
        <f t="shared" si="15"/>
        <v>223612.80061216585</v>
      </c>
      <c r="I89" s="8">
        <f t="shared" si="16"/>
        <v>237130.81139394155</v>
      </c>
      <c r="J89" s="8">
        <f t="shared" si="17"/>
        <v>244096.25004650943</v>
      </c>
      <c r="K89" s="8">
        <f t="shared" si="18"/>
        <v>478573.74792619288</v>
      </c>
      <c r="L89" s="8">
        <f t="shared" si="19"/>
        <v>716000.16978717409</v>
      </c>
      <c r="M89" s="8">
        <f t="shared" si="20"/>
        <v>716000.16978717409</v>
      </c>
      <c r="N89" s="8">
        <f t="shared" si="21"/>
        <v>716000.16978717409</v>
      </c>
      <c r="O89" s="70">
        <f t="shared" si="22"/>
        <v>716000.16978717409</v>
      </c>
      <c r="Q89" s="65">
        <f t="shared" si="23"/>
        <v>0.31230830668466625</v>
      </c>
      <c r="U89" s="10">
        <v>85</v>
      </c>
      <c r="V89" s="10">
        <f>攻城调用!$R$12*攻城调用!W89</f>
        <v>212158.45634775658</v>
      </c>
      <c r="W89" s="10">
        <f>攻城调用!$R$12*攻城调用!X89</f>
        <v>216902.8374773034</v>
      </c>
      <c r="X89" s="10">
        <f>攻城调用!$R$12*攻城调用!Y89</f>
        <v>223612.80061216585</v>
      </c>
      <c r="Y89" s="10">
        <f>攻城调用!$R$12*攻城调用!Z89</f>
        <v>237130.81139394155</v>
      </c>
      <c r="Z89" s="10">
        <f>攻城调用!$R$12*攻城调用!AA89</f>
        <v>244096.25004650943</v>
      </c>
      <c r="AD89" s="10">
        <v>85</v>
      </c>
      <c r="AE89" s="8">
        <f>求节点(攻城效率!$AQ$5:$AQ$122,攻城效率!AR$5:AR$122,节奏总纲!P88)</f>
        <v>23928.687396309644</v>
      </c>
      <c r="AF89" s="8">
        <f>求节点(攻城效率!$AQ$5:$AQ$122,攻城效率!AS$5:AS$122,节奏总纲!Q88)</f>
        <v>35800.008489358705</v>
      </c>
      <c r="AG89" s="8">
        <f>求节点(攻城效率!$AQ$5:$AQ$122,攻城效率!AT$5:AT$122,节奏总纲!R88)</f>
        <v>35800.008489358705</v>
      </c>
      <c r="AH89" s="8">
        <f>求节点(攻城效率!$AQ$5:$AQ$122,攻城效率!AU$5:AU$122,节奏总纲!S88)</f>
        <v>35800.008489358705</v>
      </c>
      <c r="AI89" s="8">
        <f>求节点(攻城效率!$AQ$5:$AQ$122,攻城效率!AV$5:AV$122,节奏总纲!T88)</f>
        <v>35800.008489358705</v>
      </c>
      <c r="AK89" s="13">
        <v>85</v>
      </c>
      <c r="AL89" s="8">
        <f>求节点(攻城调用!$D$9:$D$15,攻城调用!$G$9:$G$15,AK89)</f>
        <v>560</v>
      </c>
      <c r="AM89" s="8">
        <f>其他调用!AM89/攻城效率!AL89</f>
        <v>1.1155527087265904</v>
      </c>
      <c r="AN89" s="8">
        <f>求节点(攻城调用!$D$21:$D$27,攻城调用!$G$21:$G$27,AK89)</f>
        <v>64.819145630244321</v>
      </c>
      <c r="AO89" s="62">
        <f>INDEX([4]中r将兵属性验证!$AM$7:$AM$106,INT(AN89))*6</f>
        <v>35800.008489358705</v>
      </c>
      <c r="AQ89" s="13">
        <v>85</v>
      </c>
      <c r="AR89" s="8">
        <f>(1-(MAX(($AM89-其他调用!AH89),0)/$AM89)^0.5)*$AO89</f>
        <v>24278.001155795635</v>
      </c>
      <c r="AS89" s="8">
        <f>(1-(MAX(($AM89-其他调用!AI89),0)/$AM89)^0.5)*$AO89</f>
        <v>35800.008489358705</v>
      </c>
      <c r="AT89" s="8">
        <f>(1-(MAX(($AM89-其他调用!AJ89),0)/$AM89)^0.5)*$AO89</f>
        <v>35800.008489358705</v>
      </c>
      <c r="AU89" s="8">
        <f>(1-(MAX(($AM89-其他调用!AK89),0)/$AM89)^0.5)*$AO89</f>
        <v>35800.008489358705</v>
      </c>
      <c r="AV89" s="8">
        <f>(1-(MAX(($AM89-其他调用!AL89),0)/$AM89)^0.5)*$AO89</f>
        <v>35800.008489358705</v>
      </c>
    </row>
    <row r="90" spans="5:48" ht="11.25" customHeight="1" x14ac:dyDescent="0.15">
      <c r="E90" s="10">
        <v>86</v>
      </c>
      <c r="F90" s="8">
        <f t="shared" si="13"/>
        <v>213971.4029639572</v>
      </c>
      <c r="G90" s="8">
        <f t="shared" si="14"/>
        <v>218707.38064744539</v>
      </c>
      <c r="H90" s="8">
        <f t="shared" si="15"/>
        <v>225497.97348129281</v>
      </c>
      <c r="I90" s="8">
        <f t="shared" si="16"/>
        <v>239116.63208371558</v>
      </c>
      <c r="J90" s="8">
        <f t="shared" si="17"/>
        <v>246067.35885200894</v>
      </c>
      <c r="K90" s="8">
        <f t="shared" si="18"/>
        <v>478573.74792619288</v>
      </c>
      <c r="L90" s="8">
        <f t="shared" si="19"/>
        <v>716000.16978717409</v>
      </c>
      <c r="M90" s="8">
        <f t="shared" si="20"/>
        <v>716000.16978717409</v>
      </c>
      <c r="N90" s="8">
        <f t="shared" si="21"/>
        <v>716000.16978717409</v>
      </c>
      <c r="O90" s="70">
        <f t="shared" si="22"/>
        <v>716000.16978717409</v>
      </c>
      <c r="Q90" s="65">
        <f t="shared" si="23"/>
        <v>0.3149412290618876</v>
      </c>
      <c r="U90" s="10">
        <v>86</v>
      </c>
      <c r="V90" s="10">
        <f>攻城调用!$R$12*攻城调用!W90</f>
        <v>213971.4029639572</v>
      </c>
      <c r="W90" s="10">
        <f>攻城调用!$R$12*攻城调用!X90</f>
        <v>218707.38064744539</v>
      </c>
      <c r="X90" s="10">
        <f>攻城调用!$R$12*攻城调用!Y90</f>
        <v>225497.97348129281</v>
      </c>
      <c r="Y90" s="10">
        <f>攻城调用!$R$12*攻城调用!Z90</f>
        <v>239116.63208371558</v>
      </c>
      <c r="Z90" s="10">
        <f>攻城调用!$R$12*攻城调用!AA90</f>
        <v>246067.35885200894</v>
      </c>
      <c r="AD90" s="10">
        <v>86</v>
      </c>
      <c r="AE90" s="8">
        <f>求节点(攻城效率!$AQ$5:$AQ$122,攻城效率!AR$5:AR$122,节奏总纲!P89)</f>
        <v>23928.687396309644</v>
      </c>
      <c r="AF90" s="8">
        <f>求节点(攻城效率!$AQ$5:$AQ$122,攻城效率!AS$5:AS$122,节奏总纲!Q89)</f>
        <v>35800.008489358705</v>
      </c>
      <c r="AG90" s="8">
        <f>求节点(攻城效率!$AQ$5:$AQ$122,攻城效率!AT$5:AT$122,节奏总纲!R89)</f>
        <v>35800.008489358705</v>
      </c>
      <c r="AH90" s="8">
        <f>求节点(攻城效率!$AQ$5:$AQ$122,攻城效率!AU$5:AU$122,节奏总纲!S89)</f>
        <v>35800.008489358705</v>
      </c>
      <c r="AI90" s="8">
        <f>求节点(攻城效率!$AQ$5:$AQ$122,攻城效率!AV$5:AV$122,节奏总纲!T89)</f>
        <v>35800.008489358705</v>
      </c>
      <c r="AK90" s="13">
        <v>86</v>
      </c>
      <c r="AL90" s="8">
        <f>求节点(攻城调用!$D$9:$D$15,攻城调用!$G$9:$G$15,AK90)</f>
        <v>560</v>
      </c>
      <c r="AM90" s="8">
        <f>其他调用!AM90/攻城效率!AL90</f>
        <v>1.1146910585822944</v>
      </c>
      <c r="AN90" s="8">
        <f>求节点(攻城调用!$D$21:$D$27,攻城调用!$G$21:$G$27,AK90)</f>
        <v>64.819145630244321</v>
      </c>
      <c r="AO90" s="62">
        <f>INDEX([4]中r将兵属性验证!$AM$7:$AM$106,INT(AN90))*6</f>
        <v>35800.008489358705</v>
      </c>
      <c r="AQ90" s="13">
        <v>86</v>
      </c>
      <c r="AR90" s="8">
        <f>(1-(MAX(($AM90-其他调用!AH90),0)/$AM90)^0.5)*$AO90</f>
        <v>24316.604293434339</v>
      </c>
      <c r="AS90" s="8">
        <f>(1-(MAX(($AM90-其他调用!AI90),0)/$AM90)^0.5)*$AO90</f>
        <v>35800.008489358705</v>
      </c>
      <c r="AT90" s="8">
        <f>(1-(MAX(($AM90-其他调用!AJ90),0)/$AM90)^0.5)*$AO90</f>
        <v>35800.008489358705</v>
      </c>
      <c r="AU90" s="8">
        <f>(1-(MAX(($AM90-其他调用!AK90),0)/$AM90)^0.5)*$AO90</f>
        <v>35800.008489358705</v>
      </c>
      <c r="AV90" s="8">
        <f>(1-(MAX(($AM90-其他调用!AL90),0)/$AM90)^0.5)*$AO90</f>
        <v>35800.008489358705</v>
      </c>
    </row>
    <row r="91" spans="5:48" ht="11.25" customHeight="1" x14ac:dyDescent="0.15">
      <c r="E91" s="10">
        <v>87</v>
      </c>
      <c r="F91" s="8">
        <f t="shared" si="13"/>
        <v>215785.29190999159</v>
      </c>
      <c r="G91" s="8">
        <f t="shared" si="14"/>
        <v>220559.68276901465</v>
      </c>
      <c r="H91" s="8">
        <f t="shared" si="15"/>
        <v>227409.25204808993</v>
      </c>
      <c r="I91" s="8">
        <f t="shared" si="16"/>
        <v>241090.92507505522</v>
      </c>
      <c r="J91" s="8">
        <f t="shared" si="17"/>
        <v>248026.5026672869</v>
      </c>
      <c r="K91" s="8">
        <f t="shared" si="18"/>
        <v>478573.74792619288</v>
      </c>
      <c r="L91" s="8">
        <f t="shared" si="19"/>
        <v>716000.16978717409</v>
      </c>
      <c r="M91" s="8">
        <f t="shared" si="20"/>
        <v>716000.16978717409</v>
      </c>
      <c r="N91" s="8">
        <f t="shared" si="21"/>
        <v>716000.16978717409</v>
      </c>
      <c r="O91" s="70">
        <f t="shared" si="22"/>
        <v>716000.16978717409</v>
      </c>
      <c r="Q91" s="65">
        <f t="shared" si="23"/>
        <v>0.31761061190206935</v>
      </c>
      <c r="U91" s="10">
        <v>87</v>
      </c>
      <c r="V91" s="10">
        <f>攻城调用!$R$12*攻城调用!W91</f>
        <v>215785.29190999159</v>
      </c>
      <c r="W91" s="10">
        <f>攻城调用!$R$12*攻城调用!X91</f>
        <v>220559.68276901465</v>
      </c>
      <c r="X91" s="10">
        <f>攻城调用!$R$12*攻城调用!Y91</f>
        <v>227409.25204808993</v>
      </c>
      <c r="Y91" s="10">
        <f>攻城调用!$R$12*攻城调用!Z91</f>
        <v>241090.92507505522</v>
      </c>
      <c r="Z91" s="10">
        <f>攻城调用!$R$12*攻城调用!AA91</f>
        <v>248026.5026672869</v>
      </c>
      <c r="AD91" s="10">
        <v>87</v>
      </c>
      <c r="AE91" s="8">
        <f>求节点(攻城效率!$AQ$5:$AQ$122,攻城效率!AR$5:AR$122,节奏总纲!P90)</f>
        <v>23928.687396309644</v>
      </c>
      <c r="AF91" s="8">
        <f>求节点(攻城效率!$AQ$5:$AQ$122,攻城效率!AS$5:AS$122,节奏总纲!Q90)</f>
        <v>35800.008489358705</v>
      </c>
      <c r="AG91" s="8">
        <f>求节点(攻城效率!$AQ$5:$AQ$122,攻城效率!AT$5:AT$122,节奏总纲!R90)</f>
        <v>35800.008489358705</v>
      </c>
      <c r="AH91" s="8">
        <f>求节点(攻城效率!$AQ$5:$AQ$122,攻城效率!AU$5:AU$122,节奏总纲!S90)</f>
        <v>35800.008489358705</v>
      </c>
      <c r="AI91" s="8">
        <f>求节点(攻城效率!$AQ$5:$AQ$122,攻城效率!AV$5:AV$122,节奏总纲!T90)</f>
        <v>35800.008489358705</v>
      </c>
      <c r="AK91" s="13">
        <v>87</v>
      </c>
      <c r="AL91" s="8">
        <f>求节点(攻城调用!$D$9:$D$15,攻城调用!$G$9:$G$15,AK91)</f>
        <v>560</v>
      </c>
      <c r="AM91" s="8">
        <f>其他调用!AM91/攻城效率!AL91</f>
        <v>1.1138827276044563</v>
      </c>
      <c r="AN91" s="8">
        <f>求节点(攻城调用!$D$21:$D$27,攻城调用!$G$21:$G$27,AK91)</f>
        <v>64.819145630244321</v>
      </c>
      <c r="AO91" s="62">
        <f>INDEX([4]中r将兵属性验证!$AM$7:$AM$106,INT(AN91))*6</f>
        <v>35800.008489358705</v>
      </c>
      <c r="AQ91" s="13">
        <v>87</v>
      </c>
      <c r="AR91" s="8">
        <f>(1-(MAX(($AM91-其他调用!AH91),0)/$AM91)^0.5)*$AO91</f>
        <v>24352.99156266214</v>
      </c>
      <c r="AS91" s="8">
        <f>(1-(MAX(($AM91-其他调用!AI91),0)/$AM91)^0.5)*$AO91</f>
        <v>35800.008489358705</v>
      </c>
      <c r="AT91" s="8">
        <f>(1-(MAX(($AM91-其他调用!AJ91),0)/$AM91)^0.5)*$AO91</f>
        <v>35800.008489358705</v>
      </c>
      <c r="AU91" s="8">
        <f>(1-(MAX(($AM91-其他调用!AK91),0)/$AM91)^0.5)*$AO91</f>
        <v>35800.008489358705</v>
      </c>
      <c r="AV91" s="8">
        <f>(1-(MAX(($AM91-其他调用!AL91),0)/$AM91)^0.5)*$AO91</f>
        <v>35800.008489358705</v>
      </c>
    </row>
    <row r="92" spans="5:48" ht="11.25" customHeight="1" x14ac:dyDescent="0.15">
      <c r="E92" s="10">
        <v>88</v>
      </c>
      <c r="F92" s="8">
        <f t="shared" si="13"/>
        <v>227464.7466895461</v>
      </c>
      <c r="G92" s="8">
        <f t="shared" si="14"/>
        <v>232634.41380894397</v>
      </c>
      <c r="H92" s="8">
        <f t="shared" si="15"/>
        <v>240053.44478823437</v>
      </c>
      <c r="I92" s="8">
        <f t="shared" si="16"/>
        <v>254826.44293971075</v>
      </c>
      <c r="J92" s="8">
        <f t="shared" si="17"/>
        <v>262510.61355094617</v>
      </c>
      <c r="K92" s="8">
        <f t="shared" si="18"/>
        <v>478573.74792619288</v>
      </c>
      <c r="L92" s="8">
        <f t="shared" si="19"/>
        <v>716000.16978717409</v>
      </c>
      <c r="M92" s="8">
        <f t="shared" si="20"/>
        <v>716000.16978717409</v>
      </c>
      <c r="N92" s="8">
        <f t="shared" si="21"/>
        <v>716000.16978717409</v>
      </c>
      <c r="O92" s="70">
        <f t="shared" si="22"/>
        <v>716000.16978717409</v>
      </c>
      <c r="Q92" s="65">
        <f t="shared" si="23"/>
        <v>0.33527009478166536</v>
      </c>
      <c r="U92" s="10">
        <v>88</v>
      </c>
      <c r="V92" s="10">
        <f>攻城调用!$R$12*攻城调用!W92</f>
        <v>227464.7466895461</v>
      </c>
      <c r="W92" s="10">
        <f>攻城调用!$R$12*攻城调用!X92</f>
        <v>232634.41380894397</v>
      </c>
      <c r="X92" s="10">
        <f>攻城调用!$R$12*攻城调用!Y92</f>
        <v>240053.44478823437</v>
      </c>
      <c r="Y92" s="10">
        <f>攻城调用!$R$12*攻城调用!Z92</f>
        <v>254826.44293971075</v>
      </c>
      <c r="Z92" s="10">
        <f>攻城调用!$R$12*攻城调用!AA92</f>
        <v>262510.61355094617</v>
      </c>
      <c r="AD92" s="10">
        <v>88</v>
      </c>
      <c r="AE92" s="8">
        <f>求节点(攻城效率!$AQ$5:$AQ$122,攻城效率!AR$5:AR$122,节奏总纲!P91)</f>
        <v>23928.687396309644</v>
      </c>
      <c r="AF92" s="8">
        <f>求节点(攻城效率!$AQ$5:$AQ$122,攻城效率!AS$5:AS$122,节奏总纲!Q91)</f>
        <v>35800.008489358705</v>
      </c>
      <c r="AG92" s="8">
        <f>求节点(攻城效率!$AQ$5:$AQ$122,攻城效率!AT$5:AT$122,节奏总纲!R91)</f>
        <v>35800.008489358705</v>
      </c>
      <c r="AH92" s="8">
        <f>求节点(攻城效率!$AQ$5:$AQ$122,攻城效率!AU$5:AU$122,节奏总纲!S91)</f>
        <v>35800.008489358705</v>
      </c>
      <c r="AI92" s="8">
        <f>求节点(攻城效率!$AQ$5:$AQ$122,攻城效率!AV$5:AV$122,节奏总纲!T91)</f>
        <v>35800.008489358705</v>
      </c>
      <c r="AK92" s="13">
        <v>88</v>
      </c>
      <c r="AL92" s="8">
        <f>求节点(攻城调用!$D$9:$D$15,攻城调用!$G$9:$G$15,AK92)</f>
        <v>560</v>
      </c>
      <c r="AM92" s="8">
        <f>其他调用!AM92/攻城效率!AL92</f>
        <v>1.1131157113115437</v>
      </c>
      <c r="AN92" s="8">
        <f>求节点(攻城调用!$D$21:$D$27,攻城调用!$G$21:$G$27,AK92)</f>
        <v>64.819145630244321</v>
      </c>
      <c r="AO92" s="62">
        <f>INDEX([4]中r将兵属性验证!$AM$7:$AM$106,INT(AN92))*6</f>
        <v>35800.008489358705</v>
      </c>
      <c r="AQ92" s="13">
        <v>88</v>
      </c>
      <c r="AR92" s="8">
        <f>(1-(MAX(($AM92-其他调用!AH92),0)/$AM92)^0.5)*$AO92</f>
        <v>24387.675403834623</v>
      </c>
      <c r="AS92" s="8">
        <f>(1-(MAX(($AM92-其他调用!AI92),0)/$AM92)^0.5)*$AO92</f>
        <v>35800.008489358705</v>
      </c>
      <c r="AT92" s="8">
        <f>(1-(MAX(($AM92-其他调用!AJ92),0)/$AM92)^0.5)*$AO92</f>
        <v>35800.008489358705</v>
      </c>
      <c r="AU92" s="8">
        <f>(1-(MAX(($AM92-其他调用!AK92),0)/$AM92)^0.5)*$AO92</f>
        <v>35800.008489358705</v>
      </c>
      <c r="AV92" s="8">
        <f>(1-(MAX(($AM92-其他调用!AL92),0)/$AM92)^0.5)*$AO92</f>
        <v>35800.008489358705</v>
      </c>
    </row>
    <row r="93" spans="5:48" ht="11.25" customHeight="1" x14ac:dyDescent="0.15">
      <c r="E93" s="10">
        <v>89</v>
      </c>
      <c r="F93" s="8">
        <f t="shared" si="13"/>
        <v>229325.61608020138</v>
      </c>
      <c r="G93" s="8">
        <f t="shared" si="14"/>
        <v>234472.76683355958</v>
      </c>
      <c r="H93" s="8">
        <f t="shared" si="15"/>
        <v>241843.88098039833</v>
      </c>
      <c r="I93" s="8">
        <f t="shared" si="16"/>
        <v>256557.25320405548</v>
      </c>
      <c r="J93" s="8">
        <f t="shared" si="17"/>
        <v>263740.87082786183</v>
      </c>
      <c r="K93" s="8">
        <f t="shared" si="18"/>
        <v>478573.74792619288</v>
      </c>
      <c r="L93" s="8">
        <f t="shared" si="19"/>
        <v>716000.16978717409</v>
      </c>
      <c r="M93" s="8">
        <f t="shared" si="20"/>
        <v>716000.16978717409</v>
      </c>
      <c r="N93" s="8">
        <f t="shared" si="21"/>
        <v>716000.16978717409</v>
      </c>
      <c r="O93" s="70">
        <f t="shared" si="22"/>
        <v>716000.16978717409</v>
      </c>
      <c r="Q93" s="65">
        <f t="shared" si="23"/>
        <v>0.33777070339562165</v>
      </c>
      <c r="U93" s="10">
        <v>89</v>
      </c>
      <c r="V93" s="10">
        <f>攻城调用!$R$12*攻城调用!W93</f>
        <v>229325.61608020138</v>
      </c>
      <c r="W93" s="10">
        <f>攻城调用!$R$12*攻城调用!X93</f>
        <v>234472.76683355958</v>
      </c>
      <c r="X93" s="10">
        <f>攻城调用!$R$12*攻城调用!Y93</f>
        <v>241843.88098039833</v>
      </c>
      <c r="Y93" s="10">
        <f>攻城调用!$R$12*攻城调用!Z93</f>
        <v>256557.25320405548</v>
      </c>
      <c r="Z93" s="10">
        <f>攻城调用!$R$12*攻城调用!AA93</f>
        <v>263740.87082786183</v>
      </c>
      <c r="AD93" s="10">
        <v>89</v>
      </c>
      <c r="AE93" s="8">
        <f>求节点(攻城效率!$AQ$5:$AQ$122,攻城效率!AR$5:AR$122,节奏总纲!P92)</f>
        <v>23928.687396309644</v>
      </c>
      <c r="AF93" s="8">
        <f>求节点(攻城效率!$AQ$5:$AQ$122,攻城效率!AS$5:AS$122,节奏总纲!Q92)</f>
        <v>35800.008489358705</v>
      </c>
      <c r="AG93" s="8">
        <f>求节点(攻城效率!$AQ$5:$AQ$122,攻城效率!AT$5:AT$122,节奏总纲!R92)</f>
        <v>35800.008489358705</v>
      </c>
      <c r="AH93" s="8">
        <f>求节点(攻城效率!$AQ$5:$AQ$122,攻城效率!AU$5:AU$122,节奏总纲!S92)</f>
        <v>35800.008489358705</v>
      </c>
      <c r="AI93" s="8">
        <f>求节点(攻城效率!$AQ$5:$AQ$122,攻城效率!AV$5:AV$122,节奏总纲!T92)</f>
        <v>35800.008489358705</v>
      </c>
      <c r="AK93" s="13">
        <v>89</v>
      </c>
      <c r="AL93" s="8">
        <f>求节点(攻城调用!$D$9:$D$15,攻城调用!$G$9:$G$15,AK93)</f>
        <v>560</v>
      </c>
      <c r="AM93" s="8">
        <f>其他调用!AM93/攻城效率!AL93</f>
        <v>1.1123993380592856</v>
      </c>
      <c r="AN93" s="8">
        <f>求节点(攻城调用!$D$21:$D$27,攻城调用!$G$21:$G$27,AK93)</f>
        <v>64.819145630244321</v>
      </c>
      <c r="AO93" s="62">
        <f>INDEX([4]中r将兵属性验证!$AM$7:$AM$106,INT(AN93))*6</f>
        <v>35800.008489358705</v>
      </c>
      <c r="AQ93" s="13">
        <v>89</v>
      </c>
      <c r="AR93" s="8">
        <f>(1-(MAX(($AM93-其他调用!AH93),0)/$AM93)^0.5)*$AO93</f>
        <v>24420.208066239396</v>
      </c>
      <c r="AS93" s="8">
        <f>(1-(MAX(($AM93-其他调用!AI93),0)/$AM93)^0.5)*$AO93</f>
        <v>35800.008489358705</v>
      </c>
      <c r="AT93" s="8">
        <f>(1-(MAX(($AM93-其他调用!AJ93),0)/$AM93)^0.5)*$AO93</f>
        <v>35800.008489358705</v>
      </c>
      <c r="AU93" s="8">
        <f>(1-(MAX(($AM93-其他调用!AK93),0)/$AM93)^0.5)*$AO93</f>
        <v>35800.008489358705</v>
      </c>
      <c r="AV93" s="8">
        <f>(1-(MAX(($AM93-其他调用!AL93),0)/$AM93)^0.5)*$AO93</f>
        <v>35800.008489358705</v>
      </c>
    </row>
    <row r="94" spans="5:48" ht="11.25" customHeight="1" x14ac:dyDescent="0.15">
      <c r="E94" s="10">
        <v>90</v>
      </c>
      <c r="F94" s="8">
        <f t="shared" si="13"/>
        <v>231137.18419407631</v>
      </c>
      <c r="G94" s="8">
        <f t="shared" si="14"/>
        <v>236229.90104779563</v>
      </c>
      <c r="H94" s="8">
        <f t="shared" si="15"/>
        <v>243576.80373033922</v>
      </c>
      <c r="I94" s="8">
        <f t="shared" si="16"/>
        <v>258247.88801189166</v>
      </c>
      <c r="J94" s="8">
        <f t="shared" si="17"/>
        <v>263740.87082786183</v>
      </c>
      <c r="K94" s="8">
        <f t="shared" si="18"/>
        <v>478573.74792619288</v>
      </c>
      <c r="L94" s="8">
        <f t="shared" si="19"/>
        <v>716000.16978717409</v>
      </c>
      <c r="M94" s="8">
        <f t="shared" si="20"/>
        <v>716000.16978717409</v>
      </c>
      <c r="N94" s="8">
        <f t="shared" si="21"/>
        <v>716000.16978717409</v>
      </c>
      <c r="O94" s="70">
        <f t="shared" si="22"/>
        <v>716000.16978717409</v>
      </c>
      <c r="Q94" s="65">
        <f t="shared" si="23"/>
        <v>0.34019098599200148</v>
      </c>
      <c r="U94" s="10">
        <v>90</v>
      </c>
      <c r="V94" s="10">
        <f>攻城调用!$R$12*攻城调用!W94</f>
        <v>231137.18419407631</v>
      </c>
      <c r="W94" s="10">
        <f>攻城调用!$R$12*攻城调用!X94</f>
        <v>236229.90104779563</v>
      </c>
      <c r="X94" s="10">
        <f>攻城调用!$R$12*攻城调用!Y94</f>
        <v>243576.80373033922</v>
      </c>
      <c r="Y94" s="10">
        <f>攻城调用!$R$12*攻城调用!Z94</f>
        <v>258247.88801189166</v>
      </c>
      <c r="Z94" s="10">
        <f>攻城调用!$R$12*攻城调用!AA94</f>
        <v>263740.87082786183</v>
      </c>
      <c r="AD94" s="10">
        <v>90</v>
      </c>
      <c r="AE94" s="8">
        <f>求节点(攻城效率!$AQ$5:$AQ$122,攻城效率!AR$5:AR$122,节奏总纲!P93)</f>
        <v>23928.687396309644</v>
      </c>
      <c r="AF94" s="8">
        <f>求节点(攻城效率!$AQ$5:$AQ$122,攻城效率!AS$5:AS$122,节奏总纲!Q93)</f>
        <v>35800.008489358705</v>
      </c>
      <c r="AG94" s="8">
        <f>求节点(攻城效率!$AQ$5:$AQ$122,攻城效率!AT$5:AT$122,节奏总纲!R93)</f>
        <v>35800.008489358705</v>
      </c>
      <c r="AH94" s="8">
        <f>求节点(攻城效率!$AQ$5:$AQ$122,攻城效率!AU$5:AU$122,节奏总纲!S93)</f>
        <v>35800.008489358705</v>
      </c>
      <c r="AI94" s="8">
        <f>求节点(攻城效率!$AQ$5:$AQ$122,攻城效率!AV$5:AV$122,节奏总纲!T93)</f>
        <v>35800.008489358705</v>
      </c>
      <c r="AK94" s="13">
        <v>90</v>
      </c>
      <c r="AL94" s="8">
        <f>求节点(攻城调用!$D$9:$D$15,攻城调用!$G$9:$G$15,AK94)</f>
        <v>560</v>
      </c>
      <c r="AM94" s="8">
        <f>其他调用!AM94/攻城效率!AL94</f>
        <v>1.1127140569347711</v>
      </c>
      <c r="AN94" s="8">
        <f>求节点(攻城调用!$D$21:$D$27,攻城调用!$G$21:$G$27,AK94)</f>
        <v>64.819145630244321</v>
      </c>
      <c r="AO94" s="62">
        <f>INDEX([4]中r将兵属性验证!$AM$7:$AM$106,INT(AN94))*6</f>
        <v>35800.008489358705</v>
      </c>
      <c r="AQ94" s="13">
        <v>90</v>
      </c>
      <c r="AR94" s="8">
        <f>(1-(MAX(($AM94-其他调用!AH94),0)/$AM94)^0.5)*$AO94</f>
        <v>24405.899136275111</v>
      </c>
      <c r="AS94" s="8">
        <f>(1-(MAX(($AM94-其他调用!AI94),0)/$AM94)^0.5)*$AO94</f>
        <v>35800.008489358705</v>
      </c>
      <c r="AT94" s="8">
        <f>(1-(MAX(($AM94-其他调用!AJ94),0)/$AM94)^0.5)*$AO94</f>
        <v>35800.008489358705</v>
      </c>
      <c r="AU94" s="8">
        <f>(1-(MAX(($AM94-其他调用!AK94),0)/$AM94)^0.5)*$AO94</f>
        <v>35800.008489358705</v>
      </c>
      <c r="AV94" s="8">
        <f>(1-(MAX(($AM94-其他调用!AL94),0)/$AM94)^0.5)*$AO94</f>
        <v>35800.008489358705</v>
      </c>
    </row>
    <row r="95" spans="5:48" ht="11.25" customHeight="1" x14ac:dyDescent="0.15">
      <c r="E95" s="10">
        <v>91</v>
      </c>
      <c r="F95" s="8">
        <f t="shared" si="13"/>
        <v>232956.8689331584</v>
      </c>
      <c r="G95" s="8">
        <f t="shared" si="14"/>
        <v>238045.00065139245</v>
      </c>
      <c r="H95" s="8">
        <f t="shared" si="15"/>
        <v>245416.40545820107</v>
      </c>
      <c r="I95" s="8">
        <f t="shared" si="16"/>
        <v>258247.88801189166</v>
      </c>
      <c r="J95" s="8">
        <f t="shared" si="17"/>
        <v>263740.87082786183</v>
      </c>
      <c r="K95" s="8">
        <f t="shared" si="18"/>
        <v>478573.74792619288</v>
      </c>
      <c r="L95" s="8">
        <f t="shared" si="19"/>
        <v>716000.16978717409</v>
      </c>
      <c r="M95" s="8">
        <f t="shared" si="20"/>
        <v>716000.16978717409</v>
      </c>
      <c r="N95" s="8">
        <f t="shared" si="21"/>
        <v>716000.16978717409</v>
      </c>
      <c r="O95" s="70">
        <f t="shared" si="22"/>
        <v>716000.16978717409</v>
      </c>
      <c r="Q95" s="65">
        <f t="shared" si="23"/>
        <v>0.34276026153897327</v>
      </c>
      <c r="U95" s="10">
        <v>91</v>
      </c>
      <c r="V95" s="10">
        <f>攻城调用!$R$12*攻城调用!W95</f>
        <v>232956.8689331584</v>
      </c>
      <c r="W95" s="10">
        <f>攻城调用!$R$12*攻城调用!X95</f>
        <v>238045.00065139245</v>
      </c>
      <c r="X95" s="10">
        <f>攻城调用!$R$12*攻城调用!Y95</f>
        <v>245416.40545820107</v>
      </c>
      <c r="Y95" s="10">
        <f>攻城调用!$R$12*攻城调用!Z95</f>
        <v>258247.88801189166</v>
      </c>
      <c r="Z95" s="10">
        <f>攻城调用!$R$12*攻城调用!AA95</f>
        <v>263740.87082786183</v>
      </c>
      <c r="AD95" s="10">
        <v>91</v>
      </c>
      <c r="AE95" s="8">
        <f>求节点(攻城效率!$AQ$5:$AQ$122,攻城效率!AR$5:AR$122,节奏总纲!P94)</f>
        <v>23928.687396309644</v>
      </c>
      <c r="AF95" s="8">
        <f>求节点(攻城效率!$AQ$5:$AQ$122,攻城效率!AS$5:AS$122,节奏总纲!Q94)</f>
        <v>35800.008489358705</v>
      </c>
      <c r="AG95" s="8">
        <f>求节点(攻城效率!$AQ$5:$AQ$122,攻城效率!AT$5:AT$122,节奏总纲!R94)</f>
        <v>35800.008489358705</v>
      </c>
      <c r="AH95" s="8">
        <f>求节点(攻城效率!$AQ$5:$AQ$122,攻城效率!AU$5:AU$122,节奏总纲!S94)</f>
        <v>35800.008489358705</v>
      </c>
      <c r="AI95" s="8">
        <f>求节点(攻城效率!$AQ$5:$AQ$122,攻城效率!AV$5:AV$122,节奏总纲!T94)</f>
        <v>35800.008489358705</v>
      </c>
      <c r="AK95" s="13">
        <v>91</v>
      </c>
      <c r="AL95" s="8">
        <f>求节点(攻城调用!$D$9:$D$15,攻城调用!$G$9:$G$15,AK95)</f>
        <v>560</v>
      </c>
      <c r="AM95" s="8">
        <f>其他调用!AM95/攻城效率!AL95</f>
        <v>1.1130379871753593</v>
      </c>
      <c r="AN95" s="8">
        <f>求节点(攻城调用!$D$21:$D$27,攻城调用!$G$21:$G$27,AK95)</f>
        <v>64.819145630244321</v>
      </c>
      <c r="AO95" s="62">
        <f>INDEX([4]中r将兵属性验证!$AM$7:$AM$106,INT(AN95))*6</f>
        <v>35800.008489358705</v>
      </c>
      <c r="AQ95" s="13">
        <v>91</v>
      </c>
      <c r="AR95" s="8">
        <f>(1-(MAX(($AM95-其他调用!AH95),0)/$AM95)^0.5)*$AO95</f>
        <v>24391.198580911547</v>
      </c>
      <c r="AS95" s="8">
        <f>(1-(MAX(($AM95-其他调用!AI95),0)/$AM95)^0.5)*$AO95</f>
        <v>35800.008489358705</v>
      </c>
      <c r="AT95" s="8">
        <f>(1-(MAX(($AM95-其他调用!AJ95),0)/$AM95)^0.5)*$AO95</f>
        <v>35800.008489358705</v>
      </c>
      <c r="AU95" s="8">
        <f>(1-(MAX(($AM95-其他调用!AK95),0)/$AM95)^0.5)*$AO95</f>
        <v>35800.008489358705</v>
      </c>
      <c r="AV95" s="8">
        <f>(1-(MAX(($AM95-其他调用!AL95),0)/$AM95)^0.5)*$AO95</f>
        <v>35800.008489358705</v>
      </c>
    </row>
    <row r="96" spans="5:48" ht="11.25" customHeight="1" x14ac:dyDescent="0.15">
      <c r="E96" s="10">
        <v>92</v>
      </c>
      <c r="F96" s="8">
        <f t="shared" si="13"/>
        <v>234761.30666686108</v>
      </c>
      <c r="G96" s="8">
        <f t="shared" si="14"/>
        <v>239785.09418077304</v>
      </c>
      <c r="H96" s="8">
        <f t="shared" si="15"/>
        <v>245416.40545820107</v>
      </c>
      <c r="I96" s="8">
        <f t="shared" si="16"/>
        <v>258247.88801189166</v>
      </c>
      <c r="J96" s="8">
        <f t="shared" si="17"/>
        <v>263740.87082786183</v>
      </c>
      <c r="K96" s="8">
        <f t="shared" si="18"/>
        <v>478573.74792619288</v>
      </c>
      <c r="L96" s="8">
        <f t="shared" si="19"/>
        <v>716000.16978717409</v>
      </c>
      <c r="M96" s="8">
        <f t="shared" si="20"/>
        <v>716000.16978717409</v>
      </c>
      <c r="N96" s="8">
        <f t="shared" si="21"/>
        <v>716000.16978717409</v>
      </c>
      <c r="O96" s="70">
        <f t="shared" si="22"/>
        <v>716000.16978717409</v>
      </c>
      <c r="Q96" s="65">
        <f t="shared" si="23"/>
        <v>0.34276026153897327</v>
      </c>
      <c r="U96" s="10">
        <v>92</v>
      </c>
      <c r="V96" s="10">
        <f>攻城调用!$R$12*攻城调用!W96</f>
        <v>234761.30666686108</v>
      </c>
      <c r="W96" s="10">
        <f>攻城调用!$R$12*攻城调用!X96</f>
        <v>239785.09418077304</v>
      </c>
      <c r="X96" s="10">
        <f>攻城调用!$R$12*攻城调用!Y96</f>
        <v>245416.40545820107</v>
      </c>
      <c r="Y96" s="10">
        <f>攻城调用!$R$12*攻城调用!Z96</f>
        <v>258247.88801189166</v>
      </c>
      <c r="Z96" s="10">
        <f>攻城调用!$R$12*攻城调用!AA96</f>
        <v>263740.87082786183</v>
      </c>
      <c r="AD96" s="10">
        <v>92</v>
      </c>
      <c r="AE96" s="8">
        <f>求节点(攻城效率!$AQ$5:$AQ$122,攻城效率!AR$5:AR$122,节奏总纲!P95)</f>
        <v>23928.687396309644</v>
      </c>
      <c r="AF96" s="8">
        <f>求节点(攻城效率!$AQ$5:$AQ$122,攻城效率!AS$5:AS$122,节奏总纲!Q95)</f>
        <v>35800.008489358705</v>
      </c>
      <c r="AG96" s="8">
        <f>求节点(攻城效率!$AQ$5:$AQ$122,攻城效率!AT$5:AT$122,节奏总纲!R95)</f>
        <v>35800.008489358705</v>
      </c>
      <c r="AH96" s="8">
        <f>求节点(攻城效率!$AQ$5:$AQ$122,攻城效率!AU$5:AU$122,节奏总纲!S95)</f>
        <v>35800.008489358705</v>
      </c>
      <c r="AI96" s="8">
        <f>求节点(攻城效率!$AQ$5:$AQ$122,攻城效率!AV$5:AV$122,节奏总纲!T95)</f>
        <v>35800.008489358705</v>
      </c>
      <c r="AK96" s="13">
        <v>92</v>
      </c>
      <c r="AL96" s="8">
        <f>求节点(攻城调用!$D$9:$D$15,攻城调用!$G$9:$G$15,AK96)</f>
        <v>560</v>
      </c>
      <c r="AM96" s="8">
        <f>其他调用!AM96/攻城效率!AL96</f>
        <v>1.1133717914871779</v>
      </c>
      <c r="AN96" s="8">
        <f>求节点(攻城调用!$D$21:$D$27,攻城调用!$G$21:$G$27,AK96)</f>
        <v>64.819145630244321</v>
      </c>
      <c r="AO96" s="62">
        <f>INDEX([4]中r将兵属性验证!$AM$7:$AM$106,INT(AN96))*6</f>
        <v>35800.008489358705</v>
      </c>
      <c r="AQ96" s="13">
        <v>92</v>
      </c>
      <c r="AR96" s="8">
        <f>(1-(MAX(($AM96-其他调用!AH96),0)/$AM96)^0.5)*$AO96</f>
        <v>24376.078644163405</v>
      </c>
      <c r="AS96" s="8">
        <f>(1-(MAX(($AM96-其他调用!AI96),0)/$AM96)^0.5)*$AO96</f>
        <v>35800.008489358705</v>
      </c>
      <c r="AT96" s="8">
        <f>(1-(MAX(($AM96-其他调用!AJ96),0)/$AM96)^0.5)*$AO96</f>
        <v>35800.008489358705</v>
      </c>
      <c r="AU96" s="8">
        <f>(1-(MAX(($AM96-其他调用!AK96),0)/$AM96)^0.5)*$AO96</f>
        <v>35800.008489358705</v>
      </c>
      <c r="AV96" s="8">
        <f>(1-(MAX(($AM96-其他调用!AL96),0)/$AM96)^0.5)*$AO96</f>
        <v>35800.008489358705</v>
      </c>
    </row>
    <row r="97" spans="5:48" ht="11.25" customHeight="1" x14ac:dyDescent="0.15">
      <c r="E97" s="10">
        <v>93</v>
      </c>
      <c r="F97" s="8">
        <f t="shared" si="13"/>
        <v>236289.22111519863</v>
      </c>
      <c r="G97" s="8">
        <f t="shared" si="14"/>
        <v>239785.09418077304</v>
      </c>
      <c r="H97" s="8">
        <f t="shared" si="15"/>
        <v>245416.40545820107</v>
      </c>
      <c r="I97" s="8">
        <f t="shared" si="16"/>
        <v>258247.88801189166</v>
      </c>
      <c r="J97" s="8">
        <f t="shared" si="17"/>
        <v>263740.87082786183</v>
      </c>
      <c r="K97" s="8">
        <f t="shared" si="18"/>
        <v>478573.74792619288</v>
      </c>
      <c r="L97" s="8">
        <f t="shared" si="19"/>
        <v>716000.16978717409</v>
      </c>
      <c r="M97" s="8">
        <f t="shared" si="20"/>
        <v>716000.16978717409</v>
      </c>
      <c r="N97" s="8">
        <f t="shared" si="21"/>
        <v>716000.16978717409</v>
      </c>
      <c r="O97" s="70">
        <f t="shared" si="22"/>
        <v>716000.16978717409</v>
      </c>
      <c r="Q97" s="65">
        <f t="shared" si="23"/>
        <v>0.34276026153897327</v>
      </c>
      <c r="U97" s="10">
        <v>93</v>
      </c>
      <c r="V97" s="10">
        <f>攻城调用!$R$12*攻城调用!W97</f>
        <v>236289.22111519863</v>
      </c>
      <c r="W97" s="10">
        <f>攻城调用!$R$12*攻城调用!X97</f>
        <v>239785.09418077304</v>
      </c>
      <c r="X97" s="10">
        <f>攻城调用!$R$12*攻城调用!Y97</f>
        <v>245416.40545820107</v>
      </c>
      <c r="Y97" s="10">
        <f>攻城调用!$R$12*攻城调用!Z97</f>
        <v>258247.88801189166</v>
      </c>
      <c r="Z97" s="10">
        <f>攻城调用!$R$12*攻城调用!AA97</f>
        <v>263740.87082786183</v>
      </c>
      <c r="AD97" s="10">
        <v>93</v>
      </c>
      <c r="AE97" s="8">
        <f>求节点(攻城效率!$AQ$5:$AQ$122,攻城效率!AR$5:AR$122,节奏总纲!P96)</f>
        <v>23928.687396309644</v>
      </c>
      <c r="AF97" s="8">
        <f>求节点(攻城效率!$AQ$5:$AQ$122,攻城效率!AS$5:AS$122,节奏总纲!Q96)</f>
        <v>35800.008489358705</v>
      </c>
      <c r="AG97" s="8">
        <f>求节点(攻城效率!$AQ$5:$AQ$122,攻城效率!AT$5:AT$122,节奏总纲!R96)</f>
        <v>35800.008489358705</v>
      </c>
      <c r="AH97" s="8">
        <f>求节点(攻城效率!$AQ$5:$AQ$122,攻城效率!AU$5:AU$122,节奏总纲!S96)</f>
        <v>35800.008489358705</v>
      </c>
      <c r="AI97" s="8">
        <f>求节点(攻城效率!$AQ$5:$AQ$122,攻城效率!AV$5:AV$122,节奏总纲!T96)</f>
        <v>35800.008489358705</v>
      </c>
      <c r="AK97" s="13">
        <v>93</v>
      </c>
      <c r="AL97" s="8">
        <f>求节点(攻城调用!$D$9:$D$15,攻城调用!$G$9:$G$15,AK97)</f>
        <v>560</v>
      </c>
      <c r="AM97" s="8">
        <f>其他调用!AM97/攻城效率!AL97</f>
        <v>1.1136976691284199</v>
      </c>
      <c r="AN97" s="8">
        <f>求节点(攻城调用!$D$21:$D$27,攻城调用!$G$21:$G$27,AK97)</f>
        <v>64.819145630244321</v>
      </c>
      <c r="AO97" s="62">
        <f>INDEX([4]中r将兵属性验证!$AM$7:$AM$106,INT(AN97))*6</f>
        <v>35800.008489358705</v>
      </c>
      <c r="AQ97" s="13">
        <v>93</v>
      </c>
      <c r="AR97" s="8">
        <f>(1-(MAX(($AM97-其他调用!AH97),0)/$AM97)^0.5)*$AO97</f>
        <v>24361.345758384665</v>
      </c>
      <c r="AS97" s="8">
        <f>(1-(MAX(($AM97-其他调用!AI97),0)/$AM97)^0.5)*$AO97</f>
        <v>35800.008489358705</v>
      </c>
      <c r="AT97" s="8">
        <f>(1-(MAX(($AM97-其他调用!AJ97),0)/$AM97)^0.5)*$AO97</f>
        <v>35800.008489358705</v>
      </c>
      <c r="AU97" s="8">
        <f>(1-(MAX(($AM97-其他调用!AK97),0)/$AM97)^0.5)*$AO97</f>
        <v>35800.008489358705</v>
      </c>
      <c r="AV97" s="8">
        <f>(1-(MAX(($AM97-其他调用!AL97),0)/$AM97)^0.5)*$AO97</f>
        <v>35800.008489358705</v>
      </c>
    </row>
    <row r="98" spans="5:48" ht="11.25" customHeight="1" x14ac:dyDescent="0.15">
      <c r="E98" s="10">
        <v>94</v>
      </c>
      <c r="F98" s="8">
        <f t="shared" si="13"/>
        <v>236289.22111519863</v>
      </c>
      <c r="G98" s="8">
        <f t="shared" si="14"/>
        <v>239785.09418077304</v>
      </c>
      <c r="H98" s="8">
        <f t="shared" si="15"/>
        <v>245416.40545820107</v>
      </c>
      <c r="I98" s="8">
        <f t="shared" si="16"/>
        <v>258247.88801189166</v>
      </c>
      <c r="J98" s="8">
        <f t="shared" si="17"/>
        <v>263740.87082786183</v>
      </c>
      <c r="K98" s="8">
        <f t="shared" si="18"/>
        <v>478573.74792619288</v>
      </c>
      <c r="L98" s="8">
        <f t="shared" si="19"/>
        <v>716000.16978717409</v>
      </c>
      <c r="M98" s="8">
        <f t="shared" si="20"/>
        <v>716000.16978717409</v>
      </c>
      <c r="N98" s="8">
        <f t="shared" si="21"/>
        <v>716000.16978717409</v>
      </c>
      <c r="O98" s="70">
        <f t="shared" si="22"/>
        <v>716000.16978717409</v>
      </c>
      <c r="Q98" s="65">
        <f t="shared" si="23"/>
        <v>0.34276026153897327</v>
      </c>
      <c r="U98" s="10">
        <v>94</v>
      </c>
      <c r="V98" s="10">
        <f>攻城调用!$R$12*攻城调用!W98</f>
        <v>236289.22111519863</v>
      </c>
      <c r="W98" s="10">
        <f>攻城调用!$R$12*攻城调用!X98</f>
        <v>239785.09418077304</v>
      </c>
      <c r="X98" s="10">
        <f>攻城调用!$R$12*攻城调用!Y98</f>
        <v>245416.40545820107</v>
      </c>
      <c r="Y98" s="10">
        <f>攻城调用!$R$12*攻城调用!Z98</f>
        <v>258247.88801189166</v>
      </c>
      <c r="Z98" s="10">
        <f>攻城调用!$R$12*攻城调用!AA98</f>
        <v>263740.87082786183</v>
      </c>
      <c r="AD98" s="10">
        <v>94</v>
      </c>
      <c r="AE98" s="8">
        <f>求节点(攻城效率!$AQ$5:$AQ$122,攻城效率!AR$5:AR$122,节奏总纲!P97)</f>
        <v>23928.687396309644</v>
      </c>
      <c r="AF98" s="8">
        <f>求节点(攻城效率!$AQ$5:$AQ$122,攻城效率!AS$5:AS$122,节奏总纲!Q97)</f>
        <v>35800.008489358705</v>
      </c>
      <c r="AG98" s="8">
        <f>求节点(攻城效率!$AQ$5:$AQ$122,攻城效率!AT$5:AT$122,节奏总纲!R97)</f>
        <v>35800.008489358705</v>
      </c>
      <c r="AH98" s="8">
        <f>求节点(攻城效率!$AQ$5:$AQ$122,攻城效率!AU$5:AU$122,节奏总纲!S97)</f>
        <v>35800.008489358705</v>
      </c>
      <c r="AI98" s="8">
        <f>求节点(攻城效率!$AQ$5:$AQ$122,攻城效率!AV$5:AV$122,节奏总纲!T97)</f>
        <v>35800.008489358705</v>
      </c>
      <c r="AK98" s="13">
        <v>94</v>
      </c>
      <c r="AL98" s="8">
        <f>求节点(攻城调用!$D$9:$D$15,攻城调用!$G$9:$G$15,AK98)</f>
        <v>560</v>
      </c>
      <c r="AM98" s="8">
        <f>其他调用!AM98/攻城效率!AL98</f>
        <v>1.1140046087401636</v>
      </c>
      <c r="AN98" s="8">
        <f>求节点(攻城调用!$D$21:$D$27,攻城调用!$G$21:$G$27,AK98)</f>
        <v>64.819145630244321</v>
      </c>
      <c r="AO98" s="62">
        <f>INDEX([4]中r将兵属性验证!$AM$7:$AM$106,INT(AN98))*6</f>
        <v>35800.008489358705</v>
      </c>
      <c r="AQ98" s="13">
        <v>94</v>
      </c>
      <c r="AR98" s="8">
        <f>(1-(MAX(($AM98-其他调用!AH98),0)/$AM98)^0.5)*$AO98</f>
        <v>24347.494259298703</v>
      </c>
      <c r="AS98" s="8">
        <f>(1-(MAX(($AM98-其他调用!AI98),0)/$AM98)^0.5)*$AO98</f>
        <v>35800.008489358705</v>
      </c>
      <c r="AT98" s="8">
        <f>(1-(MAX(($AM98-其他调用!AJ98),0)/$AM98)^0.5)*$AO98</f>
        <v>35800.008489358705</v>
      </c>
      <c r="AU98" s="8">
        <f>(1-(MAX(($AM98-其他调用!AK98),0)/$AM98)^0.5)*$AO98</f>
        <v>35800.008489358705</v>
      </c>
      <c r="AV98" s="8">
        <f>(1-(MAX(($AM98-其他调用!AL98),0)/$AM98)^0.5)*$AO98</f>
        <v>35800.008489358705</v>
      </c>
    </row>
    <row r="99" spans="5:48" ht="11.25" customHeight="1" x14ac:dyDescent="0.15">
      <c r="E99" s="10">
        <v>95</v>
      </c>
      <c r="F99" s="8">
        <f t="shared" si="13"/>
        <v>236289.22111519863</v>
      </c>
      <c r="G99" s="8">
        <f t="shared" si="14"/>
        <v>239785.09418077304</v>
      </c>
      <c r="H99" s="8">
        <f t="shared" si="15"/>
        <v>245416.40545820107</v>
      </c>
      <c r="I99" s="8">
        <f t="shared" si="16"/>
        <v>258247.88801189166</v>
      </c>
      <c r="J99" s="8">
        <f t="shared" si="17"/>
        <v>263740.87082786183</v>
      </c>
      <c r="K99" s="8">
        <f t="shared" si="18"/>
        <v>478573.74792619288</v>
      </c>
      <c r="L99" s="8">
        <f t="shared" si="19"/>
        <v>716000.16978717409</v>
      </c>
      <c r="M99" s="8">
        <f t="shared" si="20"/>
        <v>716000.16978717409</v>
      </c>
      <c r="N99" s="8">
        <f t="shared" si="21"/>
        <v>716000.16978717409</v>
      </c>
      <c r="O99" s="70">
        <f t="shared" si="22"/>
        <v>716000.16978717409</v>
      </c>
      <c r="Q99" s="65">
        <f t="shared" si="23"/>
        <v>0.34276026153897327</v>
      </c>
      <c r="U99" s="10">
        <v>95</v>
      </c>
      <c r="V99" s="10">
        <f>攻城调用!$R$12*攻城调用!W99</f>
        <v>236289.22111519863</v>
      </c>
      <c r="W99" s="10">
        <f>攻城调用!$R$12*攻城调用!X99</f>
        <v>239785.09418077304</v>
      </c>
      <c r="X99" s="10">
        <f>攻城调用!$R$12*攻城调用!Y99</f>
        <v>245416.40545820107</v>
      </c>
      <c r="Y99" s="10">
        <f>攻城调用!$R$12*攻城调用!Z99</f>
        <v>258247.88801189166</v>
      </c>
      <c r="Z99" s="10">
        <f>攻城调用!$R$12*攻城调用!AA99</f>
        <v>263740.87082786183</v>
      </c>
      <c r="AD99" s="10">
        <v>95</v>
      </c>
      <c r="AE99" s="8">
        <f>求节点(攻城效率!$AQ$5:$AQ$122,攻城效率!AR$5:AR$122,节奏总纲!P98)</f>
        <v>23928.687396309644</v>
      </c>
      <c r="AF99" s="8">
        <f>求节点(攻城效率!$AQ$5:$AQ$122,攻城效率!AS$5:AS$122,节奏总纲!Q98)</f>
        <v>35800.008489358705</v>
      </c>
      <c r="AG99" s="8">
        <f>求节点(攻城效率!$AQ$5:$AQ$122,攻城效率!AT$5:AT$122,节奏总纲!R98)</f>
        <v>35800.008489358705</v>
      </c>
      <c r="AH99" s="8">
        <f>求节点(攻城效率!$AQ$5:$AQ$122,攻城效率!AU$5:AU$122,节奏总纲!S98)</f>
        <v>35800.008489358705</v>
      </c>
      <c r="AI99" s="8">
        <f>求节点(攻城效率!$AQ$5:$AQ$122,攻城效率!AV$5:AV$122,节奏总纲!T98)</f>
        <v>35800.008489358705</v>
      </c>
      <c r="AK99" s="13">
        <v>95</v>
      </c>
      <c r="AL99" s="8">
        <f>求节点(攻城调用!$D$9:$D$15,攻城调用!$G$9:$G$15,AK99)</f>
        <v>560</v>
      </c>
      <c r="AM99" s="8">
        <f>其他调用!AM99/攻城效率!AL99</f>
        <v>1.1143013901468855</v>
      </c>
      <c r="AN99" s="8">
        <f>求节点(攻城调用!$D$21:$D$27,攻城调用!$G$21:$G$27,AK99)</f>
        <v>64.819145630244321</v>
      </c>
      <c r="AO99" s="62">
        <f>INDEX([4]中r将兵属性验证!$AM$7:$AM$106,INT(AN99))*6</f>
        <v>35800.008489358705</v>
      </c>
      <c r="AQ99" s="13">
        <v>95</v>
      </c>
      <c r="AR99" s="8">
        <f>(1-(MAX(($AM99-其他调用!AH99),0)/$AM99)^0.5)*$AO99</f>
        <v>24334.124332669329</v>
      </c>
      <c r="AS99" s="8">
        <f>(1-(MAX(($AM99-其他调用!AI99),0)/$AM99)^0.5)*$AO99</f>
        <v>35800.008489358705</v>
      </c>
      <c r="AT99" s="8">
        <f>(1-(MAX(($AM99-其他调用!AJ99),0)/$AM99)^0.5)*$AO99</f>
        <v>35800.008489358705</v>
      </c>
      <c r="AU99" s="8">
        <f>(1-(MAX(($AM99-其他调用!AK99),0)/$AM99)^0.5)*$AO99</f>
        <v>35800.008489358705</v>
      </c>
      <c r="AV99" s="8">
        <f>(1-(MAX(($AM99-其他调用!AL99),0)/$AM99)^0.5)*$AO99</f>
        <v>35800.008489358705</v>
      </c>
    </row>
    <row r="100" spans="5:48" ht="11.25" customHeight="1" x14ac:dyDescent="0.15">
      <c r="E100" s="10">
        <v>96</v>
      </c>
      <c r="F100" s="8">
        <f t="shared" si="13"/>
        <v>236289.22111519863</v>
      </c>
      <c r="G100" s="8">
        <f t="shared" si="14"/>
        <v>239785.09418077304</v>
      </c>
      <c r="H100" s="8">
        <f t="shared" si="15"/>
        <v>245416.40545820107</v>
      </c>
      <c r="I100" s="8">
        <f t="shared" si="16"/>
        <v>258247.88801189166</v>
      </c>
      <c r="J100" s="8">
        <f t="shared" si="17"/>
        <v>263740.87082786183</v>
      </c>
      <c r="K100" s="8">
        <f t="shared" si="18"/>
        <v>478573.74792619288</v>
      </c>
      <c r="L100" s="8">
        <f t="shared" si="19"/>
        <v>716000.16978717409</v>
      </c>
      <c r="M100" s="8">
        <f t="shared" si="20"/>
        <v>716000.16978717409</v>
      </c>
      <c r="N100" s="8">
        <f t="shared" si="21"/>
        <v>716000.16978717409</v>
      </c>
      <c r="O100" s="70">
        <f t="shared" si="22"/>
        <v>716000.16978717409</v>
      </c>
      <c r="Q100" s="65">
        <f t="shared" si="23"/>
        <v>0.34276026153897327</v>
      </c>
      <c r="U100" s="10">
        <v>96</v>
      </c>
      <c r="V100" s="10">
        <f>攻城调用!$R$12*攻城调用!W100</f>
        <v>236289.22111519863</v>
      </c>
      <c r="W100" s="10">
        <f>攻城调用!$R$12*攻城调用!X100</f>
        <v>239785.09418077304</v>
      </c>
      <c r="X100" s="10">
        <f>攻城调用!$R$12*攻城调用!Y100</f>
        <v>245416.40545820107</v>
      </c>
      <c r="Y100" s="10">
        <f>攻城调用!$R$12*攻城调用!Z100</f>
        <v>258247.88801189166</v>
      </c>
      <c r="Z100" s="10">
        <f>攻城调用!$R$12*攻城调用!AA100</f>
        <v>263740.87082786183</v>
      </c>
      <c r="AD100" s="10">
        <v>96</v>
      </c>
      <c r="AE100" s="8">
        <f>求节点(攻城效率!$AQ$5:$AQ$122,攻城效率!AR$5:AR$122,节奏总纲!P99)</f>
        <v>23928.687396309644</v>
      </c>
      <c r="AF100" s="8">
        <f>求节点(攻城效率!$AQ$5:$AQ$122,攻城效率!AS$5:AS$122,节奏总纲!Q99)</f>
        <v>35800.008489358705</v>
      </c>
      <c r="AG100" s="8">
        <f>求节点(攻城效率!$AQ$5:$AQ$122,攻城效率!AT$5:AT$122,节奏总纲!R99)</f>
        <v>35800.008489358705</v>
      </c>
      <c r="AH100" s="8">
        <f>求节点(攻城效率!$AQ$5:$AQ$122,攻城效率!AU$5:AU$122,节奏总纲!S99)</f>
        <v>35800.008489358705</v>
      </c>
      <c r="AI100" s="8">
        <f>求节点(攻城效率!$AQ$5:$AQ$122,攻城效率!AV$5:AV$122,节奏总纲!T99)</f>
        <v>35800.008489358705</v>
      </c>
      <c r="AK100" s="13">
        <v>96</v>
      </c>
      <c r="AL100" s="8">
        <f>求节点(攻城调用!$D$9:$D$15,攻城调用!$G$9:$G$15,AK100)</f>
        <v>560</v>
      </c>
      <c r="AM100" s="8">
        <f>其他调用!AM100/攻城效率!AL100</f>
        <v>1.1145806005063521</v>
      </c>
      <c r="AN100" s="8">
        <f>求节点(攻城调用!$D$21:$D$27,攻城调用!$G$21:$G$27,AK100)</f>
        <v>64.819145630244321</v>
      </c>
      <c r="AO100" s="62">
        <f>INDEX([4]中r将兵属性验证!$AM$7:$AM$106,INT(AN100))*6</f>
        <v>35800.008489358705</v>
      </c>
      <c r="AQ100" s="13">
        <v>96</v>
      </c>
      <c r="AR100" s="8">
        <f>(1-(MAX(($AM100-其他调用!AH100),0)/$AM100)^0.5)*$AO100</f>
        <v>24321.566683926645</v>
      </c>
      <c r="AS100" s="8">
        <f>(1-(MAX(($AM100-其他调用!AI100),0)/$AM100)^0.5)*$AO100</f>
        <v>35800.008489358705</v>
      </c>
      <c r="AT100" s="8">
        <f>(1-(MAX(($AM100-其他调用!AJ100),0)/$AM100)^0.5)*$AO100</f>
        <v>35800.008489358705</v>
      </c>
      <c r="AU100" s="8">
        <f>(1-(MAX(($AM100-其他调用!AK100),0)/$AM100)^0.5)*$AO100</f>
        <v>35800.008489358705</v>
      </c>
      <c r="AV100" s="8">
        <f>(1-(MAX(($AM100-其他调用!AL100),0)/$AM100)^0.5)*$AO100</f>
        <v>35800.008489358705</v>
      </c>
    </row>
    <row r="101" spans="5:48" ht="11.25" customHeight="1" x14ac:dyDescent="0.15">
      <c r="E101" s="10">
        <v>97</v>
      </c>
      <c r="F101" s="8">
        <f t="shared" si="13"/>
        <v>236289.22111519863</v>
      </c>
      <c r="G101" s="8">
        <f t="shared" si="14"/>
        <v>239785.09418077304</v>
      </c>
      <c r="H101" s="8">
        <f t="shared" si="15"/>
        <v>245416.40545820107</v>
      </c>
      <c r="I101" s="8">
        <f t="shared" si="16"/>
        <v>258247.88801189166</v>
      </c>
      <c r="J101" s="8">
        <f t="shared" si="17"/>
        <v>263740.87082786183</v>
      </c>
      <c r="K101" s="8">
        <f t="shared" si="18"/>
        <v>478573.74792619288</v>
      </c>
      <c r="L101" s="8">
        <f t="shared" si="19"/>
        <v>716000.16978717409</v>
      </c>
      <c r="M101" s="8">
        <f t="shared" si="20"/>
        <v>716000.16978717409</v>
      </c>
      <c r="N101" s="8">
        <f t="shared" si="21"/>
        <v>716000.16978717409</v>
      </c>
      <c r="O101" s="70">
        <f t="shared" si="22"/>
        <v>716000.16978717409</v>
      </c>
      <c r="Q101" s="65">
        <f t="shared" si="23"/>
        <v>0.34276026153897327</v>
      </c>
      <c r="U101" s="10">
        <v>97</v>
      </c>
      <c r="V101" s="10">
        <f>攻城调用!$R$12*攻城调用!W101</f>
        <v>236289.22111519863</v>
      </c>
      <c r="W101" s="10">
        <f>攻城调用!$R$12*攻城调用!X101</f>
        <v>239785.09418077304</v>
      </c>
      <c r="X101" s="10">
        <f>攻城调用!$R$12*攻城调用!Y101</f>
        <v>245416.40545820107</v>
      </c>
      <c r="Y101" s="10">
        <f>攻城调用!$R$12*攻城调用!Z101</f>
        <v>258247.88801189166</v>
      </c>
      <c r="Z101" s="10">
        <f>攻城调用!$R$12*攻城调用!AA101</f>
        <v>263740.87082786183</v>
      </c>
      <c r="AD101" s="10">
        <v>97</v>
      </c>
      <c r="AE101" s="8">
        <f>求节点(攻城效率!$AQ$5:$AQ$122,攻城效率!AR$5:AR$122,节奏总纲!P100)</f>
        <v>23928.687396309644</v>
      </c>
      <c r="AF101" s="8">
        <f>求节点(攻城效率!$AQ$5:$AQ$122,攻城效率!AS$5:AS$122,节奏总纲!Q100)</f>
        <v>35800.008489358705</v>
      </c>
      <c r="AG101" s="8">
        <f>求节点(攻城效率!$AQ$5:$AQ$122,攻城效率!AT$5:AT$122,节奏总纲!R100)</f>
        <v>35800.008489358705</v>
      </c>
      <c r="AH101" s="8">
        <f>求节点(攻城效率!$AQ$5:$AQ$122,攻城效率!AU$5:AU$122,节奏总纲!S100)</f>
        <v>35800.008489358705</v>
      </c>
      <c r="AI101" s="8">
        <f>求节点(攻城效率!$AQ$5:$AQ$122,攻城效率!AV$5:AV$122,节奏总纲!T100)</f>
        <v>35800.008489358705</v>
      </c>
      <c r="AK101" s="13">
        <v>97</v>
      </c>
      <c r="AL101" s="8">
        <f>求节点(攻城调用!$D$9:$D$15,攻城调用!$G$9:$G$15,AK101)</f>
        <v>560</v>
      </c>
      <c r="AM101" s="8">
        <f>其他调用!AM101/攻城效率!AL101</f>
        <v>1.1150888708784741</v>
      </c>
      <c r="AN101" s="8">
        <f>求节点(攻城调用!$D$21:$D$27,攻城调用!$G$21:$G$27,AK101)</f>
        <v>64.819145630244321</v>
      </c>
      <c r="AO101" s="62">
        <f>INDEX([4]中r将兵属性验证!$AM$7:$AM$106,INT(AN101))*6</f>
        <v>35800.008489358705</v>
      </c>
      <c r="AQ101" s="13">
        <v>97</v>
      </c>
      <c r="AR101" s="8">
        <f>(1-(MAX(($AM101-其他调用!AH101),0)/$AM101)^0.5)*$AO101</f>
        <v>24298.758227873477</v>
      </c>
      <c r="AS101" s="8">
        <f>(1-(MAX(($AM101-其他调用!AI101),0)/$AM101)^0.5)*$AO101</f>
        <v>35800.008489358705</v>
      </c>
      <c r="AT101" s="8">
        <f>(1-(MAX(($AM101-其他调用!AJ101),0)/$AM101)^0.5)*$AO101</f>
        <v>35800.008489358705</v>
      </c>
      <c r="AU101" s="8">
        <f>(1-(MAX(($AM101-其他调用!AK101),0)/$AM101)^0.5)*$AO101</f>
        <v>35800.008489358705</v>
      </c>
      <c r="AV101" s="8">
        <f>(1-(MAX(($AM101-其他调用!AL101),0)/$AM101)^0.5)*$AO101</f>
        <v>35800.008489358705</v>
      </c>
    </row>
    <row r="102" spans="5:48" ht="11.25" customHeight="1" x14ac:dyDescent="0.15">
      <c r="E102" s="10">
        <v>98</v>
      </c>
      <c r="F102" s="8">
        <f t="shared" si="13"/>
        <v>236289.22111519863</v>
      </c>
      <c r="G102" s="8">
        <f t="shared" si="14"/>
        <v>239785.09418077304</v>
      </c>
      <c r="H102" s="8">
        <f t="shared" si="15"/>
        <v>245416.40545820107</v>
      </c>
      <c r="I102" s="8">
        <f t="shared" si="16"/>
        <v>258247.88801189166</v>
      </c>
      <c r="J102" s="8">
        <f t="shared" si="17"/>
        <v>263740.87082786183</v>
      </c>
      <c r="K102" s="8">
        <f t="shared" si="18"/>
        <v>478573.74792619288</v>
      </c>
      <c r="L102" s="8">
        <f t="shared" si="19"/>
        <v>716000.16978717409</v>
      </c>
      <c r="M102" s="8">
        <f t="shared" si="20"/>
        <v>716000.16978717409</v>
      </c>
      <c r="N102" s="8">
        <f t="shared" si="21"/>
        <v>716000.16978717409</v>
      </c>
      <c r="O102" s="70">
        <f t="shared" si="22"/>
        <v>716000.16978717409</v>
      </c>
      <c r="Q102" s="65">
        <f t="shared" si="23"/>
        <v>0.34276026153897327</v>
      </c>
      <c r="U102" s="10">
        <v>98</v>
      </c>
      <c r="V102" s="10">
        <f>攻城调用!$R$12*攻城调用!W102</f>
        <v>236289.22111519863</v>
      </c>
      <c r="W102" s="10">
        <f>攻城调用!$R$12*攻城调用!X102</f>
        <v>239785.09418077304</v>
      </c>
      <c r="X102" s="10">
        <f>攻城调用!$R$12*攻城调用!Y102</f>
        <v>245416.40545820107</v>
      </c>
      <c r="Y102" s="10">
        <f>攻城调用!$R$12*攻城调用!Z102</f>
        <v>258247.88801189166</v>
      </c>
      <c r="Z102" s="10">
        <f>攻城调用!$R$12*攻城调用!AA102</f>
        <v>263740.87082786183</v>
      </c>
      <c r="AD102" s="10">
        <v>98</v>
      </c>
      <c r="AE102" s="8">
        <f>求节点(攻城效率!$AQ$5:$AQ$122,攻城效率!AR$5:AR$122,节奏总纲!P101)</f>
        <v>23928.687396309644</v>
      </c>
      <c r="AF102" s="8">
        <f>求节点(攻城效率!$AQ$5:$AQ$122,攻城效率!AS$5:AS$122,节奏总纲!Q101)</f>
        <v>35800.008489358705</v>
      </c>
      <c r="AG102" s="8">
        <f>求节点(攻城效率!$AQ$5:$AQ$122,攻城效率!AT$5:AT$122,节奏总纲!R101)</f>
        <v>35800.008489358705</v>
      </c>
      <c r="AH102" s="8">
        <f>求节点(攻城效率!$AQ$5:$AQ$122,攻城效率!AU$5:AU$122,节奏总纲!S101)</f>
        <v>35800.008489358705</v>
      </c>
      <c r="AI102" s="8">
        <f>求节点(攻城效率!$AQ$5:$AQ$122,攻城效率!AV$5:AV$122,节奏总纲!T101)</f>
        <v>35800.008489358705</v>
      </c>
      <c r="AK102" s="13">
        <v>98</v>
      </c>
      <c r="AL102" s="8">
        <f>求节点(攻城调用!$D$9:$D$15,攻城调用!$G$9:$G$15,AK102)</f>
        <v>560</v>
      </c>
      <c r="AM102" s="8">
        <f>其他调用!AM102/攻城效率!AL102</f>
        <v>1.1156134549039063</v>
      </c>
      <c r="AN102" s="8">
        <f>求节点(攻城调用!$D$21:$D$27,攻城调用!$G$21:$G$27,AK102)</f>
        <v>64.819145630244321</v>
      </c>
      <c r="AO102" s="62">
        <f>INDEX([4]中r将兵属性验证!$AM$7:$AM$106,INT(AN102))*6</f>
        <v>35800.008489358705</v>
      </c>
      <c r="AQ102" s="13">
        <v>98</v>
      </c>
      <c r="AR102" s="8">
        <f>(1-(MAX(($AM102-其他调用!AH102),0)/$AM102)^0.5)*$AO102</f>
        <v>24275.286766849396</v>
      </c>
      <c r="AS102" s="8">
        <f>(1-(MAX(($AM102-其他调用!AI102),0)/$AM102)^0.5)*$AO102</f>
        <v>35800.008489358705</v>
      </c>
      <c r="AT102" s="8">
        <f>(1-(MAX(($AM102-其他调用!AJ102),0)/$AM102)^0.5)*$AO102</f>
        <v>35800.008489358705</v>
      </c>
      <c r="AU102" s="8">
        <f>(1-(MAX(($AM102-其他调用!AK102),0)/$AM102)^0.5)*$AO102</f>
        <v>35800.008489358705</v>
      </c>
      <c r="AV102" s="8">
        <f>(1-(MAX(($AM102-其他调用!AL102),0)/$AM102)^0.5)*$AO102</f>
        <v>35800.008489358705</v>
      </c>
    </row>
    <row r="103" spans="5:48" ht="11.25" customHeight="1" x14ac:dyDescent="0.15">
      <c r="E103" s="10">
        <v>99</v>
      </c>
      <c r="F103" s="8">
        <f t="shared" si="13"/>
        <v>236289.22111519863</v>
      </c>
      <c r="G103" s="8">
        <f t="shared" si="14"/>
        <v>239785.09418077304</v>
      </c>
      <c r="H103" s="8">
        <f t="shared" si="15"/>
        <v>245416.40545820107</v>
      </c>
      <c r="I103" s="8">
        <f t="shared" si="16"/>
        <v>258247.88801189166</v>
      </c>
      <c r="J103" s="8">
        <f t="shared" si="17"/>
        <v>263740.87082786183</v>
      </c>
      <c r="K103" s="8">
        <f t="shared" si="18"/>
        <v>478573.74792619288</v>
      </c>
      <c r="L103" s="8">
        <f t="shared" si="19"/>
        <v>716000.16978717409</v>
      </c>
      <c r="M103" s="8">
        <f t="shared" si="20"/>
        <v>716000.16978717409</v>
      </c>
      <c r="N103" s="8">
        <f t="shared" si="21"/>
        <v>716000.16978717409</v>
      </c>
      <c r="O103" s="70">
        <f t="shared" si="22"/>
        <v>716000.16978717409</v>
      </c>
      <c r="Q103" s="65">
        <f t="shared" si="23"/>
        <v>0.34276026153897327</v>
      </c>
      <c r="U103" s="10">
        <v>99</v>
      </c>
      <c r="V103" s="10">
        <f>攻城调用!$R$12*攻城调用!W103</f>
        <v>236289.22111519863</v>
      </c>
      <c r="W103" s="10">
        <f>攻城调用!$R$12*攻城调用!X103</f>
        <v>239785.09418077304</v>
      </c>
      <c r="X103" s="10">
        <f>攻城调用!$R$12*攻城调用!Y103</f>
        <v>245416.40545820107</v>
      </c>
      <c r="Y103" s="10">
        <f>攻城调用!$R$12*攻城调用!Z103</f>
        <v>258247.88801189166</v>
      </c>
      <c r="Z103" s="10">
        <f>攻城调用!$R$12*攻城调用!AA103</f>
        <v>263740.87082786183</v>
      </c>
      <c r="AD103" s="10">
        <v>99</v>
      </c>
      <c r="AE103" s="8">
        <f>求节点(攻城效率!$AQ$5:$AQ$122,攻城效率!AR$5:AR$122,节奏总纲!P102)</f>
        <v>23928.687396309644</v>
      </c>
      <c r="AF103" s="8">
        <f>求节点(攻城效率!$AQ$5:$AQ$122,攻城效率!AS$5:AS$122,节奏总纲!Q102)</f>
        <v>35800.008489358705</v>
      </c>
      <c r="AG103" s="8">
        <f>求节点(攻城效率!$AQ$5:$AQ$122,攻城效率!AT$5:AT$122,节奏总纲!R102)</f>
        <v>35800.008489358705</v>
      </c>
      <c r="AH103" s="8">
        <f>求节点(攻城效率!$AQ$5:$AQ$122,攻城效率!AU$5:AU$122,节奏总纲!S102)</f>
        <v>35800.008489358705</v>
      </c>
      <c r="AI103" s="8">
        <f>求节点(攻城效率!$AQ$5:$AQ$122,攻城效率!AV$5:AV$122,节奏总纲!T102)</f>
        <v>35800.008489358705</v>
      </c>
      <c r="AK103" s="13">
        <v>99</v>
      </c>
      <c r="AL103" s="8">
        <f>求节点(攻城调用!$D$9:$D$15,攻城调用!$G$9:$G$15,AK103)</f>
        <v>560</v>
      </c>
      <c r="AM103" s="8">
        <f>其他调用!AM103/攻城效率!AL103</f>
        <v>1.1161266103870773</v>
      </c>
      <c r="AN103" s="8">
        <f>求节点(攻城调用!$D$21:$D$27,攻城调用!$G$21:$G$27,AK103)</f>
        <v>64.819145630244321</v>
      </c>
      <c r="AO103" s="62">
        <f>INDEX([4]中r将兵属性验证!$AM$7:$AM$106,INT(AN103))*6</f>
        <v>35800.008489358705</v>
      </c>
      <c r="AQ103" s="13">
        <v>99</v>
      </c>
      <c r="AR103" s="8">
        <f>(1-(MAX(($AM103-其他调用!AH103),0)/$AM103)^0.5)*$AO103</f>
        <v>24252.394096362321</v>
      </c>
      <c r="AS103" s="8">
        <f>(1-(MAX(($AM103-其他调用!AI103),0)/$AM103)^0.5)*$AO103</f>
        <v>35800.008489358705</v>
      </c>
      <c r="AT103" s="8">
        <f>(1-(MAX(($AM103-其他调用!AJ103),0)/$AM103)^0.5)*$AO103</f>
        <v>35800.008489358705</v>
      </c>
      <c r="AU103" s="8">
        <f>(1-(MAX(($AM103-其他调用!AK103),0)/$AM103)^0.5)*$AO103</f>
        <v>35800.008489358705</v>
      </c>
      <c r="AV103" s="8">
        <f>(1-(MAX(($AM103-其他调用!AL103),0)/$AM103)^0.5)*$AO103</f>
        <v>35800.008489358705</v>
      </c>
    </row>
    <row r="104" spans="5:48" ht="11.25" customHeight="1" x14ac:dyDescent="0.15">
      <c r="E104" s="10">
        <v>100</v>
      </c>
      <c r="F104" s="8">
        <f t="shared" si="13"/>
        <v>236289.22111519863</v>
      </c>
      <c r="G104" s="8">
        <f t="shared" si="14"/>
        <v>239785.09418077304</v>
      </c>
      <c r="H104" s="8">
        <f t="shared" si="15"/>
        <v>245416.40545820107</v>
      </c>
      <c r="I104" s="8">
        <f t="shared" si="16"/>
        <v>258247.88801189166</v>
      </c>
      <c r="J104" s="8">
        <f t="shared" si="17"/>
        <v>263740.87082786183</v>
      </c>
      <c r="K104" s="8">
        <f t="shared" si="18"/>
        <v>478573.74792619288</v>
      </c>
      <c r="L104" s="8">
        <f t="shared" si="19"/>
        <v>716000.16978717409</v>
      </c>
      <c r="M104" s="8">
        <f t="shared" si="20"/>
        <v>716000.16978717409</v>
      </c>
      <c r="N104" s="8">
        <f t="shared" si="21"/>
        <v>716000.16978717409</v>
      </c>
      <c r="O104" s="70">
        <f t="shared" si="22"/>
        <v>716000.16978717409</v>
      </c>
      <c r="Q104" s="65">
        <f t="shared" si="23"/>
        <v>0.34276026153897327</v>
      </c>
      <c r="U104" s="10">
        <v>100</v>
      </c>
      <c r="V104" s="10">
        <f>攻城调用!$R$12*攻城调用!W104</f>
        <v>236289.22111519863</v>
      </c>
      <c r="W104" s="10">
        <f>攻城调用!$R$12*攻城调用!X104</f>
        <v>239785.09418077304</v>
      </c>
      <c r="X104" s="10">
        <f>攻城调用!$R$12*攻城调用!Y104</f>
        <v>245416.40545820107</v>
      </c>
      <c r="Y104" s="10">
        <f>攻城调用!$R$12*攻城调用!Z104</f>
        <v>258247.88801189166</v>
      </c>
      <c r="Z104" s="10">
        <f>攻城调用!$R$12*攻城调用!AA104</f>
        <v>263740.87082786183</v>
      </c>
      <c r="AD104" s="10">
        <v>100</v>
      </c>
      <c r="AE104" s="8">
        <f>求节点(攻城效率!$AQ$5:$AQ$122,攻城效率!AR$5:AR$122,节奏总纲!P103)</f>
        <v>23928.687396309644</v>
      </c>
      <c r="AF104" s="8">
        <f>求节点(攻城效率!$AQ$5:$AQ$122,攻城效率!AS$5:AS$122,节奏总纲!Q103)</f>
        <v>35800.008489358705</v>
      </c>
      <c r="AG104" s="8">
        <f>求节点(攻城效率!$AQ$5:$AQ$122,攻城效率!AT$5:AT$122,节奏总纲!R103)</f>
        <v>35800.008489358705</v>
      </c>
      <c r="AH104" s="8">
        <f>求节点(攻城效率!$AQ$5:$AQ$122,攻城效率!AU$5:AU$122,节奏总纲!S103)</f>
        <v>35800.008489358705</v>
      </c>
      <c r="AI104" s="8">
        <f>求节点(攻城效率!$AQ$5:$AQ$122,攻城效率!AV$5:AV$122,节奏总纲!T103)</f>
        <v>35800.008489358705</v>
      </c>
      <c r="AK104" s="13">
        <v>100</v>
      </c>
      <c r="AL104" s="8">
        <f>求节点(攻城调用!$D$9:$D$15,攻城调用!$G$9:$G$15,AK104)</f>
        <v>560</v>
      </c>
      <c r="AM104" s="8">
        <f>其他调用!AM104/攻城效率!AL104</f>
        <v>1.1166287067754628</v>
      </c>
      <c r="AN104" s="8">
        <f>求节点(攻城调用!$D$21:$D$27,攻城调用!$G$21:$G$27,AK104)</f>
        <v>64.819145630244321</v>
      </c>
      <c r="AO104" s="62">
        <f>INDEX([4]中r将兵属性验证!$AM$7:$AM$106,INT(AN104))*6</f>
        <v>35800.008489358705</v>
      </c>
      <c r="AQ104" s="13">
        <v>100</v>
      </c>
      <c r="AR104" s="8">
        <f>(1-(MAX(($AM104-其他调用!AH104),0)/$AM104)^0.5)*$AO104</f>
        <v>24230.058937908092</v>
      </c>
      <c r="AS104" s="8">
        <f>(1-(MAX(($AM104-其他调用!AI104),0)/$AM104)^0.5)*$AO104</f>
        <v>35800.008489358705</v>
      </c>
      <c r="AT104" s="8">
        <f>(1-(MAX(($AM104-其他调用!AJ104),0)/$AM104)^0.5)*$AO104</f>
        <v>35800.008489358705</v>
      </c>
      <c r="AU104" s="8">
        <f>(1-(MAX(($AM104-其他调用!AK104),0)/$AM104)^0.5)*$AO104</f>
        <v>35800.008489358705</v>
      </c>
      <c r="AV104" s="8">
        <f>(1-(MAX(($AM104-其他调用!AL104),0)/$AM104)^0.5)*$AO104</f>
        <v>35800.008489358705</v>
      </c>
    </row>
    <row r="105" spans="5:48" ht="11.25" customHeight="1" x14ac:dyDescent="0.15">
      <c r="E105" s="78">
        <v>101</v>
      </c>
      <c r="F105" s="8">
        <f t="shared" ref="F105:F124" si="24">$C$6*V105</f>
        <v>0</v>
      </c>
      <c r="G105" s="8">
        <f t="shared" ref="G105:G124" si="25">$C$6*W105</f>
        <v>0</v>
      </c>
      <c r="H105" s="8">
        <f t="shared" ref="H105:H124" si="26">$C$6*X105</f>
        <v>0</v>
      </c>
      <c r="I105" s="8">
        <f t="shared" ref="I105:I124" si="27">$C$6*Y105</f>
        <v>0</v>
      </c>
      <c r="J105" s="8">
        <f t="shared" ref="J105:J124" si="28">$C$6*Z105</f>
        <v>0</v>
      </c>
      <c r="K105" s="8">
        <f t="shared" ref="K105:K124" si="29">$C$7*AE105</f>
        <v>478573.74792619288</v>
      </c>
      <c r="L105" s="8">
        <f t="shared" ref="L105:L124" si="30">$C$7*AF105</f>
        <v>716000.16978717409</v>
      </c>
      <c r="M105" s="8">
        <f t="shared" ref="M105:M124" si="31">$C$7*AG105</f>
        <v>716000.16978717409</v>
      </c>
      <c r="N105" s="8">
        <f t="shared" ref="N105:N124" si="32">$C$7*AH105</f>
        <v>716000.16978717409</v>
      </c>
      <c r="O105" s="78">
        <f t="shared" ref="O105:O124" si="33">$C$7*AI105</f>
        <v>716000.16978717409</v>
      </c>
      <c r="Q105" s="65">
        <f t="shared" ref="Q105:Q124" si="34">H105/M105</f>
        <v>0</v>
      </c>
      <c r="U105" s="10">
        <v>101</v>
      </c>
      <c r="V105" s="10">
        <f>攻城调用!$R$12*攻城调用!W105</f>
        <v>0</v>
      </c>
      <c r="W105" s="10">
        <f>攻城调用!$R$12*攻城调用!X105</f>
        <v>0</v>
      </c>
      <c r="X105" s="10">
        <f>攻城调用!$R$12*攻城调用!Y105</f>
        <v>0</v>
      </c>
      <c r="Y105" s="10">
        <f>攻城调用!$R$12*攻城调用!Z105</f>
        <v>0</v>
      </c>
      <c r="Z105" s="10">
        <f>攻城调用!$R$12*攻城调用!AA105</f>
        <v>0</v>
      </c>
      <c r="AD105" s="10">
        <v>101</v>
      </c>
      <c r="AE105" s="8">
        <f>求节点(攻城效率!$AQ$5:$AQ$122,攻城效率!AR$5:AR$122,节奏总纲!P104)</f>
        <v>23928.687396309644</v>
      </c>
      <c r="AF105" s="8">
        <f>求节点(攻城效率!$AQ$5:$AQ$122,攻城效率!AS$5:AS$122,节奏总纲!Q104)</f>
        <v>35800.008489358705</v>
      </c>
      <c r="AG105" s="8">
        <f>求节点(攻城效率!$AQ$5:$AQ$122,攻城效率!AT$5:AT$122,节奏总纲!R104)</f>
        <v>35800.008489358705</v>
      </c>
      <c r="AH105" s="8">
        <f>求节点(攻城效率!$AQ$5:$AQ$122,攻城效率!AU$5:AU$122,节奏总纲!S104)</f>
        <v>35800.008489358705</v>
      </c>
      <c r="AI105" s="8">
        <f>求节点(攻城效率!$AQ$5:$AQ$122,攻城效率!AV$5:AV$122,节奏总纲!T104)</f>
        <v>35800.008489358705</v>
      </c>
      <c r="AK105" s="13">
        <v>101</v>
      </c>
      <c r="AL105" s="8">
        <f>求节点(攻城调用!$D$9:$D$15,攻城调用!$G$9:$G$15,AK105)</f>
        <v>560</v>
      </c>
      <c r="AM105" s="8">
        <f>其他调用!AM105/攻城效率!AL105</f>
        <v>1.1171160945633853</v>
      </c>
      <c r="AN105" s="8">
        <f>求节点(攻城调用!$D$21:$D$27,攻城调用!$G$21:$G$27,AK105)</f>
        <v>64.819145630244321</v>
      </c>
      <c r="AO105" s="62">
        <f>INDEX([4]中r将兵属性验证!$AM$7:$AM$106,INT(AN105))*6</f>
        <v>35800.008489358705</v>
      </c>
      <c r="AQ105" s="13">
        <v>101</v>
      </c>
      <c r="AR105" s="8">
        <f>(1-(MAX(($AM105-其他调用!AH105),0)/$AM105)^0.5)*$AO105</f>
        <v>24208.438387075163</v>
      </c>
      <c r="AS105" s="8">
        <f>(1-(MAX(($AM105-其他调用!AI105),0)/$AM105)^0.5)*$AO105</f>
        <v>35800.008489358705</v>
      </c>
      <c r="AT105" s="8">
        <f>(1-(MAX(($AM105-其他调用!AJ105),0)/$AM105)^0.5)*$AO105</f>
        <v>35800.008489358705</v>
      </c>
      <c r="AU105" s="8">
        <f>(1-(MAX(($AM105-其他调用!AK105),0)/$AM105)^0.5)*$AO105</f>
        <v>35800.008489358705</v>
      </c>
      <c r="AV105" s="8">
        <f>(1-(MAX(($AM105-其他调用!AL105),0)/$AM105)^0.5)*$AO105</f>
        <v>35800.008489358705</v>
      </c>
    </row>
    <row r="106" spans="5:48" ht="11.25" customHeight="1" x14ac:dyDescent="0.15">
      <c r="E106" s="78">
        <v>102</v>
      </c>
      <c r="F106" s="8">
        <f t="shared" si="24"/>
        <v>0</v>
      </c>
      <c r="G106" s="8">
        <f t="shared" si="25"/>
        <v>0</v>
      </c>
      <c r="H106" s="8">
        <f t="shared" si="26"/>
        <v>0</v>
      </c>
      <c r="I106" s="8">
        <f t="shared" si="27"/>
        <v>0</v>
      </c>
      <c r="J106" s="8">
        <f t="shared" si="28"/>
        <v>0</v>
      </c>
      <c r="K106" s="8">
        <f t="shared" si="29"/>
        <v>478573.74792619288</v>
      </c>
      <c r="L106" s="8">
        <f t="shared" si="30"/>
        <v>716000.16978717409</v>
      </c>
      <c r="M106" s="8">
        <f t="shared" si="31"/>
        <v>716000.16978717409</v>
      </c>
      <c r="N106" s="8">
        <f t="shared" si="32"/>
        <v>716000.16978717409</v>
      </c>
      <c r="O106" s="78">
        <f t="shared" si="33"/>
        <v>716000.16978717409</v>
      </c>
      <c r="Q106" s="65">
        <f t="shared" si="34"/>
        <v>0</v>
      </c>
      <c r="U106" s="10">
        <v>102</v>
      </c>
      <c r="V106" s="10">
        <f>攻城调用!$R$12*攻城调用!W106</f>
        <v>0</v>
      </c>
      <c r="W106" s="10">
        <f>攻城调用!$R$12*攻城调用!X106</f>
        <v>0</v>
      </c>
      <c r="X106" s="10">
        <f>攻城调用!$R$12*攻城调用!Y106</f>
        <v>0</v>
      </c>
      <c r="Y106" s="10">
        <f>攻城调用!$R$12*攻城调用!Z106</f>
        <v>0</v>
      </c>
      <c r="Z106" s="10">
        <f>攻城调用!$R$12*攻城调用!AA106</f>
        <v>0</v>
      </c>
      <c r="AD106" s="10">
        <v>102</v>
      </c>
      <c r="AE106" s="8">
        <f>求节点(攻城效率!$AQ$5:$AQ$122,攻城效率!AR$5:AR$122,节奏总纲!P105)</f>
        <v>23928.687396309644</v>
      </c>
      <c r="AF106" s="8">
        <f>求节点(攻城效率!$AQ$5:$AQ$122,攻城效率!AS$5:AS$122,节奏总纲!Q105)</f>
        <v>35800.008489358705</v>
      </c>
      <c r="AG106" s="8">
        <f>求节点(攻城效率!$AQ$5:$AQ$122,攻城效率!AT$5:AT$122,节奏总纲!R105)</f>
        <v>35800.008489358705</v>
      </c>
      <c r="AH106" s="8">
        <f>求节点(攻城效率!$AQ$5:$AQ$122,攻城效率!AU$5:AU$122,节奏总纲!S105)</f>
        <v>35800.008489358705</v>
      </c>
      <c r="AI106" s="8">
        <f>求节点(攻城效率!$AQ$5:$AQ$122,攻城效率!AV$5:AV$122,节奏总纲!T105)</f>
        <v>35800.008489358705</v>
      </c>
      <c r="AK106" s="13">
        <v>102</v>
      </c>
      <c r="AL106" s="8">
        <f>求节点(攻城调用!$D$9:$D$15,攻城调用!$G$9:$G$15,AK106)</f>
        <v>560</v>
      </c>
      <c r="AM106" s="8">
        <f>其他调用!AM106/攻城效率!AL106</f>
        <v>1.1175930438186217</v>
      </c>
      <c r="AN106" s="8">
        <f>求节点(攻城调用!$D$21:$D$27,攻城调用!$G$21:$G$27,AK106)</f>
        <v>64.819145630244321</v>
      </c>
      <c r="AO106" s="62">
        <f>INDEX([4]中r将兵属性验证!$AM$7:$AM$106,INT(AN106))*6</f>
        <v>35800.008489358705</v>
      </c>
      <c r="AQ106" s="13">
        <v>102</v>
      </c>
      <c r="AR106" s="8">
        <f>(1-(MAX(($AM106-其他调用!AH106),0)/$AM106)^0.5)*$AO106</f>
        <v>24187.338065366326</v>
      </c>
      <c r="AS106" s="8">
        <f>(1-(MAX(($AM106-其他调用!AI106),0)/$AM106)^0.5)*$AO106</f>
        <v>35800.008489358705</v>
      </c>
      <c r="AT106" s="8">
        <f>(1-(MAX(($AM106-其他调用!AJ106),0)/$AM106)^0.5)*$AO106</f>
        <v>35800.008489358705</v>
      </c>
      <c r="AU106" s="8">
        <f>(1-(MAX(($AM106-其他调用!AK106),0)/$AM106)^0.5)*$AO106</f>
        <v>35800.008489358705</v>
      </c>
      <c r="AV106" s="8">
        <f>(1-(MAX(($AM106-其他调用!AL106),0)/$AM106)^0.5)*$AO106</f>
        <v>35800.008489358705</v>
      </c>
    </row>
    <row r="107" spans="5:48" ht="11.25" customHeight="1" x14ac:dyDescent="0.15">
      <c r="E107" s="78">
        <v>103</v>
      </c>
      <c r="F107" s="8">
        <f t="shared" si="24"/>
        <v>0</v>
      </c>
      <c r="G107" s="8">
        <f t="shared" si="25"/>
        <v>0</v>
      </c>
      <c r="H107" s="8">
        <f t="shared" si="26"/>
        <v>0</v>
      </c>
      <c r="I107" s="8">
        <f t="shared" si="27"/>
        <v>0</v>
      </c>
      <c r="J107" s="8">
        <f t="shared" si="28"/>
        <v>0</v>
      </c>
      <c r="K107" s="8">
        <f t="shared" si="29"/>
        <v>478573.74792619288</v>
      </c>
      <c r="L107" s="8">
        <f t="shared" si="30"/>
        <v>716000.16978717409</v>
      </c>
      <c r="M107" s="8">
        <f t="shared" si="31"/>
        <v>716000.16978717409</v>
      </c>
      <c r="N107" s="8">
        <f t="shared" si="32"/>
        <v>716000.16978717409</v>
      </c>
      <c r="O107" s="78">
        <f t="shared" si="33"/>
        <v>716000.16978717409</v>
      </c>
      <c r="Q107" s="65">
        <f t="shared" si="34"/>
        <v>0</v>
      </c>
      <c r="U107" s="10">
        <v>103</v>
      </c>
      <c r="V107" s="10">
        <f>攻城调用!$R$12*攻城调用!W107</f>
        <v>0</v>
      </c>
      <c r="W107" s="10">
        <f>攻城调用!$R$12*攻城调用!X107</f>
        <v>0</v>
      </c>
      <c r="X107" s="10">
        <f>攻城调用!$R$12*攻城调用!Y107</f>
        <v>0</v>
      </c>
      <c r="Y107" s="10">
        <f>攻城调用!$R$12*攻城调用!Z107</f>
        <v>0</v>
      </c>
      <c r="Z107" s="10">
        <f>攻城调用!$R$12*攻城调用!AA107</f>
        <v>0</v>
      </c>
      <c r="AD107" s="10">
        <v>103</v>
      </c>
      <c r="AE107" s="8">
        <f>求节点(攻城效率!$AQ$5:$AQ$122,攻城效率!AR$5:AR$122,节奏总纲!P106)</f>
        <v>23928.687396309644</v>
      </c>
      <c r="AF107" s="8">
        <f>求节点(攻城效率!$AQ$5:$AQ$122,攻城效率!AS$5:AS$122,节奏总纲!Q106)</f>
        <v>35800.008489358705</v>
      </c>
      <c r="AG107" s="8">
        <f>求节点(攻城效率!$AQ$5:$AQ$122,攻城效率!AT$5:AT$122,节奏总纲!R106)</f>
        <v>35800.008489358705</v>
      </c>
      <c r="AH107" s="8">
        <f>求节点(攻城效率!$AQ$5:$AQ$122,攻城效率!AU$5:AU$122,节奏总纲!S106)</f>
        <v>35800.008489358705</v>
      </c>
      <c r="AI107" s="8">
        <f>求节点(攻城效率!$AQ$5:$AQ$122,攻城效率!AV$5:AV$122,节奏总纲!T106)</f>
        <v>35800.008489358705</v>
      </c>
      <c r="AK107" s="13">
        <v>103</v>
      </c>
      <c r="AL107" s="8">
        <f>求节点(攻城调用!$D$9:$D$15,攻城调用!$G$9:$G$15,AK107)</f>
        <v>560</v>
      </c>
      <c r="AM107" s="8">
        <f>其他调用!AM107/攻城效率!AL107</f>
        <v>1.1177837241911841</v>
      </c>
      <c r="AN107" s="8">
        <f>求节点(攻城调用!$D$21:$D$27,攻城调用!$G$21:$G$27,AK107)</f>
        <v>64.819145630244321</v>
      </c>
      <c r="AO107" s="62">
        <f>INDEX([4]中r将兵属性验证!$AM$7:$AM$106,INT(AN107))*6</f>
        <v>35800.008489358705</v>
      </c>
      <c r="AQ107" s="13">
        <v>103</v>
      </c>
      <c r="AR107" s="8">
        <f>(1-(MAX(($AM107-其他调用!AH107),0)/$AM107)^0.5)*$AO107</f>
        <v>24178.918081389736</v>
      </c>
      <c r="AS107" s="8">
        <f>(1-(MAX(($AM107-其他调用!AI107),0)/$AM107)^0.5)*$AO107</f>
        <v>35800.008489358705</v>
      </c>
      <c r="AT107" s="8">
        <f>(1-(MAX(($AM107-其他调用!AJ107),0)/$AM107)^0.5)*$AO107</f>
        <v>35800.008489358705</v>
      </c>
      <c r="AU107" s="8">
        <f>(1-(MAX(($AM107-其他调用!AK107),0)/$AM107)^0.5)*$AO107</f>
        <v>35800.008489358705</v>
      </c>
      <c r="AV107" s="8">
        <f>(1-(MAX(($AM107-其他调用!AL107),0)/$AM107)^0.5)*$AO107</f>
        <v>35800.008489358705</v>
      </c>
    </row>
    <row r="108" spans="5:48" ht="11.25" customHeight="1" x14ac:dyDescent="0.15">
      <c r="E108" s="78">
        <v>104</v>
      </c>
      <c r="F108" s="8">
        <f t="shared" si="24"/>
        <v>0</v>
      </c>
      <c r="G108" s="8">
        <f t="shared" si="25"/>
        <v>0</v>
      </c>
      <c r="H108" s="8">
        <f t="shared" si="26"/>
        <v>0</v>
      </c>
      <c r="I108" s="8">
        <f t="shared" si="27"/>
        <v>0</v>
      </c>
      <c r="J108" s="8">
        <f t="shared" si="28"/>
        <v>0</v>
      </c>
      <c r="K108" s="8">
        <f t="shared" si="29"/>
        <v>478573.74792619288</v>
      </c>
      <c r="L108" s="8">
        <f t="shared" si="30"/>
        <v>716000.16978717409</v>
      </c>
      <c r="M108" s="8">
        <f t="shared" si="31"/>
        <v>716000.16978717409</v>
      </c>
      <c r="N108" s="8">
        <f t="shared" si="32"/>
        <v>716000.16978717409</v>
      </c>
      <c r="O108" s="78">
        <f t="shared" si="33"/>
        <v>716000.16978717409</v>
      </c>
      <c r="Q108" s="65">
        <f t="shared" si="34"/>
        <v>0</v>
      </c>
      <c r="U108" s="10">
        <v>104</v>
      </c>
      <c r="V108" s="10">
        <f>攻城调用!$R$12*攻城调用!W108</f>
        <v>0</v>
      </c>
      <c r="W108" s="10">
        <f>攻城调用!$R$12*攻城调用!X108</f>
        <v>0</v>
      </c>
      <c r="X108" s="10">
        <f>攻城调用!$R$12*攻城调用!Y108</f>
        <v>0</v>
      </c>
      <c r="Y108" s="10">
        <f>攻城调用!$R$12*攻城调用!Z108</f>
        <v>0</v>
      </c>
      <c r="Z108" s="10">
        <f>攻城调用!$R$12*攻城调用!AA108</f>
        <v>0</v>
      </c>
      <c r="AD108" s="10">
        <v>104</v>
      </c>
      <c r="AE108" s="8">
        <f>求节点(攻城效率!$AQ$5:$AQ$122,攻城效率!AR$5:AR$122,节奏总纲!P107)</f>
        <v>23928.687396309644</v>
      </c>
      <c r="AF108" s="8">
        <f>求节点(攻城效率!$AQ$5:$AQ$122,攻城效率!AS$5:AS$122,节奏总纲!Q107)</f>
        <v>35800.008489358705</v>
      </c>
      <c r="AG108" s="8">
        <f>求节点(攻城效率!$AQ$5:$AQ$122,攻城效率!AT$5:AT$122,节奏总纲!R107)</f>
        <v>35800.008489358705</v>
      </c>
      <c r="AH108" s="8">
        <f>求节点(攻城效率!$AQ$5:$AQ$122,攻城效率!AU$5:AU$122,节奏总纲!S107)</f>
        <v>35800.008489358705</v>
      </c>
      <c r="AI108" s="8">
        <f>求节点(攻城效率!$AQ$5:$AQ$122,攻城效率!AV$5:AV$122,节奏总纲!T107)</f>
        <v>35800.008489358705</v>
      </c>
      <c r="AK108" s="13">
        <v>104</v>
      </c>
      <c r="AL108" s="8">
        <f>求节点(攻城调用!$D$9:$D$15,攻城调用!$G$9:$G$15,AK108)</f>
        <v>560</v>
      </c>
      <c r="AM108" s="8">
        <f>其他调用!AM108/攻城效率!AL108</f>
        <v>1.1178640167999045</v>
      </c>
      <c r="AN108" s="8">
        <f>求节点(攻城调用!$D$21:$D$27,攻城调用!$G$21:$G$27,AK108)</f>
        <v>64.819145630244321</v>
      </c>
      <c r="AO108" s="62">
        <f>INDEX([4]中r将兵属性验证!$AM$7:$AM$106,INT(AN108))*6</f>
        <v>35800.008489358705</v>
      </c>
      <c r="AQ108" s="13">
        <v>104</v>
      </c>
      <c r="AR108" s="8">
        <f>(1-(MAX(($AM108-其他调用!AH108),0)/$AM108)^0.5)*$AO108</f>
        <v>24175.37523764369</v>
      </c>
      <c r="AS108" s="8">
        <f>(1-(MAX(($AM108-其他调用!AI108),0)/$AM108)^0.5)*$AO108</f>
        <v>35800.008489358705</v>
      </c>
      <c r="AT108" s="8">
        <f>(1-(MAX(($AM108-其他调用!AJ108),0)/$AM108)^0.5)*$AO108</f>
        <v>35800.008489358705</v>
      </c>
      <c r="AU108" s="8">
        <f>(1-(MAX(($AM108-其他调用!AK108),0)/$AM108)^0.5)*$AO108</f>
        <v>35800.008489358705</v>
      </c>
      <c r="AV108" s="8">
        <f>(1-(MAX(($AM108-其他调用!AL108),0)/$AM108)^0.5)*$AO108</f>
        <v>35800.008489358705</v>
      </c>
    </row>
    <row r="109" spans="5:48" ht="11.25" customHeight="1" x14ac:dyDescent="0.15">
      <c r="E109" s="78">
        <v>105</v>
      </c>
      <c r="F109" s="8">
        <f t="shared" si="24"/>
        <v>0</v>
      </c>
      <c r="G109" s="8">
        <f t="shared" si="25"/>
        <v>0</v>
      </c>
      <c r="H109" s="8">
        <f t="shared" si="26"/>
        <v>0</v>
      </c>
      <c r="I109" s="8">
        <f t="shared" si="27"/>
        <v>0</v>
      </c>
      <c r="J109" s="8">
        <f t="shared" si="28"/>
        <v>0</v>
      </c>
      <c r="K109" s="8">
        <f t="shared" si="29"/>
        <v>478573.74792619288</v>
      </c>
      <c r="L109" s="8">
        <f t="shared" si="30"/>
        <v>716000.16978717409</v>
      </c>
      <c r="M109" s="8">
        <f t="shared" si="31"/>
        <v>716000.16978717409</v>
      </c>
      <c r="N109" s="8">
        <f t="shared" si="32"/>
        <v>716000.16978717409</v>
      </c>
      <c r="O109" s="78">
        <f t="shared" si="33"/>
        <v>716000.16978717409</v>
      </c>
      <c r="Q109" s="65">
        <f t="shared" si="34"/>
        <v>0</v>
      </c>
      <c r="U109" s="10">
        <v>105</v>
      </c>
      <c r="V109" s="10">
        <f>攻城调用!$R$12*攻城调用!W109</f>
        <v>0</v>
      </c>
      <c r="W109" s="10">
        <f>攻城调用!$R$12*攻城调用!X109</f>
        <v>0</v>
      </c>
      <c r="X109" s="10">
        <f>攻城调用!$R$12*攻城调用!Y109</f>
        <v>0</v>
      </c>
      <c r="Y109" s="10">
        <f>攻城调用!$R$12*攻城调用!Z109</f>
        <v>0</v>
      </c>
      <c r="Z109" s="10">
        <f>攻城调用!$R$12*攻城调用!AA109</f>
        <v>0</v>
      </c>
      <c r="AD109" s="10">
        <v>105</v>
      </c>
      <c r="AE109" s="8">
        <f>求节点(攻城效率!$AQ$5:$AQ$122,攻城效率!AR$5:AR$122,节奏总纲!P108)</f>
        <v>23928.687396309644</v>
      </c>
      <c r="AF109" s="8">
        <f>求节点(攻城效率!$AQ$5:$AQ$122,攻城效率!AS$5:AS$122,节奏总纲!Q108)</f>
        <v>35800.008489358705</v>
      </c>
      <c r="AG109" s="8">
        <f>求节点(攻城效率!$AQ$5:$AQ$122,攻城效率!AT$5:AT$122,节奏总纲!R108)</f>
        <v>35800.008489358705</v>
      </c>
      <c r="AH109" s="8">
        <f>求节点(攻城效率!$AQ$5:$AQ$122,攻城效率!AU$5:AU$122,节奏总纲!S108)</f>
        <v>35800.008489358705</v>
      </c>
      <c r="AI109" s="8">
        <f>求节点(攻城效率!$AQ$5:$AQ$122,攻城效率!AV$5:AV$122,节奏总纲!T108)</f>
        <v>35800.008489358705</v>
      </c>
      <c r="AK109" s="13">
        <v>105</v>
      </c>
      <c r="AL109" s="8">
        <f>求节点(攻城调用!$D$9:$D$15,攻城调用!$G$9:$G$15,AK109)</f>
        <v>560</v>
      </c>
      <c r="AM109" s="8">
        <f>其他调用!AM109/攻城效率!AL109</f>
        <v>1.1180188148772077</v>
      </c>
      <c r="AN109" s="8">
        <f>求节点(攻城调用!$D$21:$D$27,攻城调用!$G$21:$G$27,AK109)</f>
        <v>64.819145630244321</v>
      </c>
      <c r="AO109" s="62">
        <f>INDEX([4]中r将兵属性验证!$AM$7:$AM$106,INT(AN109))*6</f>
        <v>35800.008489358705</v>
      </c>
      <c r="AQ109" s="13">
        <v>105</v>
      </c>
      <c r="AR109" s="8">
        <f>(1-(MAX(($AM109-其他调用!AH109),0)/$AM109)^0.5)*$AO109</f>
        <v>24168.549383736416</v>
      </c>
      <c r="AS109" s="8">
        <f>(1-(MAX(($AM109-其他调用!AI109),0)/$AM109)^0.5)*$AO109</f>
        <v>35800.008489358705</v>
      </c>
      <c r="AT109" s="8">
        <f>(1-(MAX(($AM109-其他调用!AJ109),0)/$AM109)^0.5)*$AO109</f>
        <v>35800.008489358705</v>
      </c>
      <c r="AU109" s="8">
        <f>(1-(MAX(($AM109-其他调用!AK109),0)/$AM109)^0.5)*$AO109</f>
        <v>35800.008489358705</v>
      </c>
      <c r="AV109" s="8">
        <f>(1-(MAX(($AM109-其他调用!AL109),0)/$AM109)^0.5)*$AO109</f>
        <v>35800.008489358705</v>
      </c>
    </row>
    <row r="110" spans="5:48" ht="11.25" customHeight="1" x14ac:dyDescent="0.15">
      <c r="E110" s="78">
        <v>106</v>
      </c>
      <c r="F110" s="8">
        <f t="shared" si="24"/>
        <v>0</v>
      </c>
      <c r="G110" s="8">
        <f t="shared" si="25"/>
        <v>0</v>
      </c>
      <c r="H110" s="8">
        <f t="shared" si="26"/>
        <v>0</v>
      </c>
      <c r="I110" s="8">
        <f t="shared" si="27"/>
        <v>0</v>
      </c>
      <c r="J110" s="8">
        <f t="shared" si="28"/>
        <v>0</v>
      </c>
      <c r="K110" s="8">
        <f t="shared" si="29"/>
        <v>478573.74792619288</v>
      </c>
      <c r="L110" s="8">
        <f t="shared" si="30"/>
        <v>716000.16978717409</v>
      </c>
      <c r="M110" s="8">
        <f t="shared" si="31"/>
        <v>716000.16978717409</v>
      </c>
      <c r="N110" s="8">
        <f t="shared" si="32"/>
        <v>716000.16978717409</v>
      </c>
      <c r="O110" s="78">
        <f t="shared" si="33"/>
        <v>716000.16978717409</v>
      </c>
      <c r="Q110" s="65">
        <f t="shared" si="34"/>
        <v>0</v>
      </c>
      <c r="U110" s="10">
        <v>106</v>
      </c>
      <c r="V110" s="10">
        <f>攻城调用!$R$12*攻城调用!W110</f>
        <v>0</v>
      </c>
      <c r="W110" s="10">
        <f>攻城调用!$R$12*攻城调用!X110</f>
        <v>0</v>
      </c>
      <c r="X110" s="10">
        <f>攻城调用!$R$12*攻城调用!Y110</f>
        <v>0</v>
      </c>
      <c r="Y110" s="10">
        <f>攻城调用!$R$12*攻城调用!Z110</f>
        <v>0</v>
      </c>
      <c r="Z110" s="10">
        <f>攻城调用!$R$12*攻城调用!AA110</f>
        <v>0</v>
      </c>
      <c r="AD110" s="10">
        <v>106</v>
      </c>
      <c r="AE110" s="8">
        <f>求节点(攻城效率!$AQ$5:$AQ$122,攻城效率!AR$5:AR$122,节奏总纲!P109)</f>
        <v>23928.687396309644</v>
      </c>
      <c r="AF110" s="8">
        <f>求节点(攻城效率!$AQ$5:$AQ$122,攻城效率!AS$5:AS$122,节奏总纲!Q109)</f>
        <v>35800.008489358705</v>
      </c>
      <c r="AG110" s="8">
        <f>求节点(攻城效率!$AQ$5:$AQ$122,攻城效率!AT$5:AT$122,节奏总纲!R109)</f>
        <v>35800.008489358705</v>
      </c>
      <c r="AH110" s="8">
        <f>求节点(攻城效率!$AQ$5:$AQ$122,攻城效率!AU$5:AU$122,节奏总纲!S109)</f>
        <v>35800.008489358705</v>
      </c>
      <c r="AI110" s="8">
        <f>求节点(攻城效率!$AQ$5:$AQ$122,攻城效率!AV$5:AV$122,节奏总纲!T109)</f>
        <v>35800.008489358705</v>
      </c>
      <c r="AK110" s="13">
        <v>106</v>
      </c>
      <c r="AL110" s="8">
        <f>求节点(攻城调用!$D$9:$D$15,攻城调用!$G$9:$G$15,AK110)</f>
        <v>560</v>
      </c>
      <c r="AM110" s="8">
        <f>其他调用!AM110/攻城效率!AL110</f>
        <v>1.1181704959988865</v>
      </c>
      <c r="AN110" s="8">
        <f>求节点(攻城调用!$D$21:$D$27,攻城调用!$G$21:$G$27,AK110)</f>
        <v>64.819145630244321</v>
      </c>
      <c r="AO110" s="62">
        <f>INDEX([4]中r将兵属性验证!$AM$7:$AM$106,INT(AN110))*6</f>
        <v>35800.008489358705</v>
      </c>
      <c r="AQ110" s="13">
        <v>106</v>
      </c>
      <c r="AR110" s="8">
        <f>(1-(MAX(($AM110-其他调用!AH110),0)/$AM110)^0.5)*$AO110</f>
        <v>24161.866687586837</v>
      </c>
      <c r="AS110" s="8">
        <f>(1-(MAX(($AM110-其他调用!AI110),0)/$AM110)^0.5)*$AO110</f>
        <v>35800.008489358705</v>
      </c>
      <c r="AT110" s="8">
        <f>(1-(MAX(($AM110-其他调用!AJ110),0)/$AM110)^0.5)*$AO110</f>
        <v>35800.008489358705</v>
      </c>
      <c r="AU110" s="8">
        <f>(1-(MAX(($AM110-其他调用!AK110),0)/$AM110)^0.5)*$AO110</f>
        <v>35800.008489358705</v>
      </c>
      <c r="AV110" s="8">
        <f>(1-(MAX(($AM110-其他调用!AL110),0)/$AM110)^0.5)*$AO110</f>
        <v>35800.008489358705</v>
      </c>
    </row>
    <row r="111" spans="5:48" ht="11.25" customHeight="1" x14ac:dyDescent="0.15">
      <c r="E111" s="78">
        <v>107</v>
      </c>
      <c r="F111" s="8">
        <f t="shared" si="24"/>
        <v>0</v>
      </c>
      <c r="G111" s="8">
        <f t="shared" si="25"/>
        <v>0</v>
      </c>
      <c r="H111" s="8">
        <f t="shared" si="26"/>
        <v>0</v>
      </c>
      <c r="I111" s="8">
        <f t="shared" si="27"/>
        <v>0</v>
      </c>
      <c r="J111" s="8">
        <f t="shared" si="28"/>
        <v>0</v>
      </c>
      <c r="K111" s="8">
        <f t="shared" si="29"/>
        <v>478573.74792619288</v>
      </c>
      <c r="L111" s="8">
        <f t="shared" si="30"/>
        <v>716000.16978717409</v>
      </c>
      <c r="M111" s="8">
        <f t="shared" si="31"/>
        <v>716000.16978717409</v>
      </c>
      <c r="N111" s="8">
        <f t="shared" si="32"/>
        <v>716000.16978717409</v>
      </c>
      <c r="O111" s="78">
        <f t="shared" si="33"/>
        <v>716000.16978717409</v>
      </c>
      <c r="Q111" s="65">
        <f t="shared" si="34"/>
        <v>0</v>
      </c>
      <c r="U111" s="10">
        <v>107</v>
      </c>
      <c r="V111" s="10">
        <f>攻城调用!$R$12*攻城调用!W111</f>
        <v>0</v>
      </c>
      <c r="W111" s="10">
        <f>攻城调用!$R$12*攻城调用!X111</f>
        <v>0</v>
      </c>
      <c r="X111" s="10">
        <f>攻城调用!$R$12*攻城调用!Y111</f>
        <v>0</v>
      </c>
      <c r="Y111" s="10">
        <f>攻城调用!$R$12*攻城调用!Z111</f>
        <v>0</v>
      </c>
      <c r="Z111" s="10">
        <f>攻城调用!$R$12*攻城调用!AA111</f>
        <v>0</v>
      </c>
      <c r="AD111" s="10">
        <v>107</v>
      </c>
      <c r="AE111" s="8">
        <f>求节点(攻城效率!$AQ$5:$AQ$122,攻城效率!AR$5:AR$122,节奏总纲!P110)</f>
        <v>23928.687396309644</v>
      </c>
      <c r="AF111" s="8">
        <f>求节点(攻城效率!$AQ$5:$AQ$122,攻城效率!AS$5:AS$122,节奏总纲!Q110)</f>
        <v>35800.008489358705</v>
      </c>
      <c r="AG111" s="8">
        <f>求节点(攻城效率!$AQ$5:$AQ$122,攻城效率!AT$5:AT$122,节奏总纲!R110)</f>
        <v>35800.008489358705</v>
      </c>
      <c r="AH111" s="8">
        <f>求节点(攻城效率!$AQ$5:$AQ$122,攻城效率!AU$5:AU$122,节奏总纲!S110)</f>
        <v>35800.008489358705</v>
      </c>
      <c r="AI111" s="8">
        <f>求节点(攻城效率!$AQ$5:$AQ$122,攻城效率!AV$5:AV$122,节奏总纲!T110)</f>
        <v>35800.008489358705</v>
      </c>
      <c r="AK111" s="13">
        <v>107</v>
      </c>
      <c r="AL111" s="8">
        <f>求节点(攻城调用!$D$9:$D$15,攻城调用!$G$9:$G$15,AK111)</f>
        <v>560</v>
      </c>
      <c r="AM111" s="8">
        <f>其他调用!AM111/攻城效率!AL111</f>
        <v>1.118319153369338</v>
      </c>
      <c r="AN111" s="8">
        <f>求节点(攻城调用!$D$21:$D$27,攻城调用!$G$21:$G$27,AK111)</f>
        <v>64.819145630244321</v>
      </c>
      <c r="AO111" s="62">
        <f>INDEX([4]中r将兵属性验证!$AM$7:$AM$106,INT(AN111))*6</f>
        <v>35800.008489358705</v>
      </c>
      <c r="AQ111" s="13">
        <v>107</v>
      </c>
      <c r="AR111" s="8">
        <f>(1-(MAX(($AM111-其他调用!AH111),0)/$AM111)^0.5)*$AO111</f>
        <v>24155.322689082685</v>
      </c>
      <c r="AS111" s="8">
        <f>(1-(MAX(($AM111-其他调用!AI111),0)/$AM111)^0.5)*$AO111</f>
        <v>35800.008489358705</v>
      </c>
      <c r="AT111" s="8">
        <f>(1-(MAX(($AM111-其他调用!AJ111),0)/$AM111)^0.5)*$AO111</f>
        <v>35800.008489358705</v>
      </c>
      <c r="AU111" s="8">
        <f>(1-(MAX(($AM111-其他调用!AK111),0)/$AM111)^0.5)*$AO111</f>
        <v>35800.008489358705</v>
      </c>
      <c r="AV111" s="8">
        <f>(1-(MAX(($AM111-其他调用!AL111),0)/$AM111)^0.5)*$AO111</f>
        <v>35800.008489358705</v>
      </c>
    </row>
    <row r="112" spans="5:48" ht="11.25" customHeight="1" x14ac:dyDescent="0.15">
      <c r="E112" s="78">
        <v>108</v>
      </c>
      <c r="F112" s="8">
        <f t="shared" si="24"/>
        <v>0</v>
      </c>
      <c r="G112" s="8">
        <f t="shared" si="25"/>
        <v>0</v>
      </c>
      <c r="H112" s="8">
        <f t="shared" si="26"/>
        <v>0</v>
      </c>
      <c r="I112" s="8">
        <f t="shared" si="27"/>
        <v>0</v>
      </c>
      <c r="J112" s="8">
        <f t="shared" si="28"/>
        <v>0</v>
      </c>
      <c r="K112" s="8">
        <f t="shared" si="29"/>
        <v>478573.74792619288</v>
      </c>
      <c r="L112" s="8">
        <f t="shared" si="30"/>
        <v>716000.16978717409</v>
      </c>
      <c r="M112" s="8">
        <f t="shared" si="31"/>
        <v>716000.16978717409</v>
      </c>
      <c r="N112" s="8">
        <f t="shared" si="32"/>
        <v>716000.16978717409</v>
      </c>
      <c r="O112" s="78">
        <f t="shared" si="33"/>
        <v>716000.16978717409</v>
      </c>
      <c r="Q112" s="65">
        <f t="shared" si="34"/>
        <v>0</v>
      </c>
      <c r="U112" s="10">
        <v>108</v>
      </c>
      <c r="V112" s="10">
        <f>攻城调用!$R$12*攻城调用!W112</f>
        <v>0</v>
      </c>
      <c r="W112" s="10">
        <f>攻城调用!$R$12*攻城调用!X112</f>
        <v>0</v>
      </c>
      <c r="X112" s="10">
        <f>攻城调用!$R$12*攻城调用!Y112</f>
        <v>0</v>
      </c>
      <c r="Y112" s="10">
        <f>攻城调用!$R$12*攻城调用!Z112</f>
        <v>0</v>
      </c>
      <c r="Z112" s="10">
        <f>攻城调用!$R$12*攻城调用!AA112</f>
        <v>0</v>
      </c>
      <c r="AD112" s="10">
        <v>108</v>
      </c>
      <c r="AE112" s="8">
        <f>求节点(攻城效率!$AQ$5:$AQ$122,攻城效率!AR$5:AR$122,节奏总纲!P111)</f>
        <v>23928.687396309644</v>
      </c>
      <c r="AF112" s="8">
        <f>求节点(攻城效率!$AQ$5:$AQ$122,攻城效率!AS$5:AS$122,节奏总纲!Q111)</f>
        <v>35800.008489358705</v>
      </c>
      <c r="AG112" s="8">
        <f>求节点(攻城效率!$AQ$5:$AQ$122,攻城效率!AT$5:AT$122,节奏总纲!R111)</f>
        <v>35800.008489358705</v>
      </c>
      <c r="AH112" s="8">
        <f>求节点(攻城效率!$AQ$5:$AQ$122,攻城效率!AU$5:AU$122,节奏总纲!S111)</f>
        <v>35800.008489358705</v>
      </c>
      <c r="AI112" s="8">
        <f>求节点(攻城效率!$AQ$5:$AQ$122,攻城效率!AV$5:AV$122,节奏总纲!T111)</f>
        <v>35800.008489358705</v>
      </c>
      <c r="AK112" s="13">
        <v>108</v>
      </c>
      <c r="AL112" s="8">
        <f>求节点(攻城调用!$D$9:$D$15,攻城调用!$G$9:$G$15,AK112)</f>
        <v>560</v>
      </c>
      <c r="AM112" s="8">
        <f>其他调用!AM112/攻城效率!AL112</f>
        <v>1.1184712008101609</v>
      </c>
      <c r="AN112" s="8">
        <f>求节点(攻城调用!$D$21:$D$27,攻城调用!$G$21:$G$27,AK112)</f>
        <v>64.819145630244321</v>
      </c>
      <c r="AO112" s="62">
        <f>INDEX([4]中r将兵属性验证!$AM$7:$AM$106,INT(AN112))*6</f>
        <v>35800.008489358705</v>
      </c>
      <c r="AQ112" s="13">
        <v>108</v>
      </c>
      <c r="AR112" s="8">
        <f>(1-(MAX(($AM112-其他调用!AH112),0)/$AM112)^0.5)*$AO112</f>
        <v>24148.635057455296</v>
      </c>
      <c r="AS112" s="8">
        <f>(1-(MAX(($AM112-其他调用!AI112),0)/$AM112)^0.5)*$AO112</f>
        <v>35800.008489358705</v>
      </c>
      <c r="AT112" s="8">
        <f>(1-(MAX(($AM112-其他调用!AJ112),0)/$AM112)^0.5)*$AO112</f>
        <v>35800.008489358705</v>
      </c>
      <c r="AU112" s="8">
        <f>(1-(MAX(($AM112-其他调用!AK112),0)/$AM112)^0.5)*$AO112</f>
        <v>35800.008489358705</v>
      </c>
      <c r="AV112" s="8">
        <f>(1-(MAX(($AM112-其他调用!AL112),0)/$AM112)^0.5)*$AO112</f>
        <v>35800.008489358705</v>
      </c>
    </row>
    <row r="113" spans="5:48" ht="11.25" customHeight="1" x14ac:dyDescent="0.15">
      <c r="E113" s="78">
        <v>109</v>
      </c>
      <c r="F113" s="8">
        <f t="shared" si="24"/>
        <v>0</v>
      </c>
      <c r="G113" s="8">
        <f t="shared" si="25"/>
        <v>0</v>
      </c>
      <c r="H113" s="8">
        <f t="shared" si="26"/>
        <v>0</v>
      </c>
      <c r="I113" s="8">
        <f t="shared" si="27"/>
        <v>0</v>
      </c>
      <c r="J113" s="8">
        <f t="shared" si="28"/>
        <v>0</v>
      </c>
      <c r="K113" s="8">
        <f t="shared" si="29"/>
        <v>478573.74792619288</v>
      </c>
      <c r="L113" s="8">
        <f t="shared" si="30"/>
        <v>716000.16978717409</v>
      </c>
      <c r="M113" s="8">
        <f t="shared" si="31"/>
        <v>716000.16978717409</v>
      </c>
      <c r="N113" s="8">
        <f t="shared" si="32"/>
        <v>716000.16978717409</v>
      </c>
      <c r="O113" s="78">
        <f t="shared" si="33"/>
        <v>716000.16978717409</v>
      </c>
      <c r="Q113" s="65">
        <f t="shared" si="34"/>
        <v>0</v>
      </c>
      <c r="U113" s="10">
        <v>109</v>
      </c>
      <c r="V113" s="10">
        <f>攻城调用!$R$12*攻城调用!W113</f>
        <v>0</v>
      </c>
      <c r="W113" s="10">
        <f>攻城调用!$R$12*攻城调用!X113</f>
        <v>0</v>
      </c>
      <c r="X113" s="10">
        <f>攻城调用!$R$12*攻城调用!Y113</f>
        <v>0</v>
      </c>
      <c r="Y113" s="10">
        <f>攻城调用!$R$12*攻城调用!Z113</f>
        <v>0</v>
      </c>
      <c r="Z113" s="10">
        <f>攻城调用!$R$12*攻城调用!AA113</f>
        <v>0</v>
      </c>
      <c r="AD113" s="10">
        <v>109</v>
      </c>
      <c r="AE113" s="8">
        <f>求节点(攻城效率!$AQ$5:$AQ$122,攻城效率!AR$5:AR$122,节奏总纲!P112)</f>
        <v>23928.687396309644</v>
      </c>
      <c r="AF113" s="8">
        <f>求节点(攻城效率!$AQ$5:$AQ$122,攻城效率!AS$5:AS$122,节奏总纲!Q112)</f>
        <v>35800.008489358705</v>
      </c>
      <c r="AG113" s="8">
        <f>求节点(攻城效率!$AQ$5:$AQ$122,攻城效率!AT$5:AT$122,节奏总纲!R112)</f>
        <v>35800.008489358705</v>
      </c>
      <c r="AH113" s="8">
        <f>求节点(攻城效率!$AQ$5:$AQ$122,攻城效率!AU$5:AU$122,节奏总纲!S112)</f>
        <v>35800.008489358705</v>
      </c>
      <c r="AI113" s="8">
        <f>求节点(攻城效率!$AQ$5:$AQ$122,攻城效率!AV$5:AV$122,节奏总纲!T112)</f>
        <v>35800.008489358705</v>
      </c>
      <c r="AK113" s="13">
        <v>109</v>
      </c>
      <c r="AL113" s="8">
        <f>求节点(攻城调用!$D$9:$D$15,攻城调用!$G$9:$G$15,AK113)</f>
        <v>560</v>
      </c>
      <c r="AM113" s="8">
        <f>其他调用!AM113/攻城效率!AL113</f>
        <v>1.118624826187463</v>
      </c>
      <c r="AN113" s="8">
        <f>求节点(攻城调用!$D$21:$D$27,攻城调用!$G$21:$G$27,AK113)</f>
        <v>64.819145630244321</v>
      </c>
      <c r="AO113" s="62">
        <f>INDEX([4]中r将兵属性验证!$AM$7:$AM$106,INT(AN113))*6</f>
        <v>35800.008489358705</v>
      </c>
      <c r="AQ113" s="13">
        <v>109</v>
      </c>
      <c r="AR113" s="8">
        <f>(1-(MAX(($AM113-其他调用!AH113),0)/$AM113)^0.5)*$AO113</f>
        <v>24141.883763176658</v>
      </c>
      <c r="AS113" s="8">
        <f>(1-(MAX(($AM113-其他调用!AI113),0)/$AM113)^0.5)*$AO113</f>
        <v>35800.008489358705</v>
      </c>
      <c r="AT113" s="8">
        <f>(1-(MAX(($AM113-其他调用!AJ113),0)/$AM113)^0.5)*$AO113</f>
        <v>35800.008489358705</v>
      </c>
      <c r="AU113" s="8">
        <f>(1-(MAX(($AM113-其他调用!AK113),0)/$AM113)^0.5)*$AO113</f>
        <v>35800.008489358705</v>
      </c>
      <c r="AV113" s="8">
        <f>(1-(MAX(($AM113-其他调用!AL113),0)/$AM113)^0.5)*$AO113</f>
        <v>35800.008489358705</v>
      </c>
    </row>
    <row r="114" spans="5:48" ht="11.25" customHeight="1" x14ac:dyDescent="0.15">
      <c r="E114" s="78">
        <v>110</v>
      </c>
      <c r="F114" s="8">
        <f t="shared" si="24"/>
        <v>0</v>
      </c>
      <c r="G114" s="8">
        <f t="shared" si="25"/>
        <v>0</v>
      </c>
      <c r="H114" s="8">
        <f t="shared" si="26"/>
        <v>0</v>
      </c>
      <c r="I114" s="8">
        <f t="shared" si="27"/>
        <v>0</v>
      </c>
      <c r="J114" s="8">
        <f t="shared" si="28"/>
        <v>0</v>
      </c>
      <c r="K114" s="8">
        <f t="shared" si="29"/>
        <v>478573.74792619288</v>
      </c>
      <c r="L114" s="8">
        <f t="shared" si="30"/>
        <v>716000.16978717409</v>
      </c>
      <c r="M114" s="8">
        <f t="shared" si="31"/>
        <v>716000.16978717409</v>
      </c>
      <c r="N114" s="8">
        <f t="shared" si="32"/>
        <v>716000.16978717409</v>
      </c>
      <c r="O114" s="78">
        <f t="shared" si="33"/>
        <v>716000.16978717409</v>
      </c>
      <c r="Q114" s="65">
        <f t="shared" si="34"/>
        <v>0</v>
      </c>
      <c r="U114" s="10">
        <v>110</v>
      </c>
      <c r="V114" s="10">
        <f>攻城调用!$R$12*攻城调用!W114</f>
        <v>0</v>
      </c>
      <c r="W114" s="10">
        <f>攻城调用!$R$12*攻城调用!X114</f>
        <v>0</v>
      </c>
      <c r="X114" s="10">
        <f>攻城调用!$R$12*攻城调用!Y114</f>
        <v>0</v>
      </c>
      <c r="Y114" s="10">
        <f>攻城调用!$R$12*攻城调用!Z114</f>
        <v>0</v>
      </c>
      <c r="Z114" s="10">
        <f>攻城调用!$R$12*攻城调用!AA114</f>
        <v>0</v>
      </c>
      <c r="AD114" s="10">
        <v>110</v>
      </c>
      <c r="AE114" s="8">
        <f>求节点(攻城效率!$AQ$5:$AQ$122,攻城效率!AR$5:AR$122,节奏总纲!P113)</f>
        <v>23928.687396309644</v>
      </c>
      <c r="AF114" s="8">
        <f>求节点(攻城效率!$AQ$5:$AQ$122,攻城效率!AS$5:AS$122,节奏总纲!Q113)</f>
        <v>35800.008489358705</v>
      </c>
      <c r="AG114" s="8">
        <f>求节点(攻城效率!$AQ$5:$AQ$122,攻城效率!AT$5:AT$122,节奏总纲!R113)</f>
        <v>35800.008489358705</v>
      </c>
      <c r="AH114" s="8">
        <f>求节点(攻城效率!$AQ$5:$AQ$122,攻城效率!AU$5:AU$122,节奏总纲!S113)</f>
        <v>35800.008489358705</v>
      </c>
      <c r="AI114" s="8">
        <f>求节点(攻城效率!$AQ$5:$AQ$122,攻城效率!AV$5:AV$122,节奏总纲!T113)</f>
        <v>35800.008489358705</v>
      </c>
      <c r="AK114" s="13">
        <v>110</v>
      </c>
      <c r="AL114" s="8">
        <f>求节点(攻城调用!$D$9:$D$15,攻城调用!$G$9:$G$15,AK114)</f>
        <v>560</v>
      </c>
      <c r="AM114" s="8">
        <f>其他调用!AM114/攻城效率!AL114</f>
        <v>1.1187895360958131</v>
      </c>
      <c r="AN114" s="8">
        <f>求节点(攻城调用!$D$21:$D$27,攻城调用!$G$21:$G$27,AK114)</f>
        <v>64.819145630244321</v>
      </c>
      <c r="AO114" s="62">
        <f>INDEX([4]中r将兵属性验证!$AM$7:$AM$106,INT(AN114))*6</f>
        <v>35800.008489358705</v>
      </c>
      <c r="AQ114" s="13">
        <v>110</v>
      </c>
      <c r="AR114" s="8">
        <f>(1-(MAX(($AM114-其他调用!AH114),0)/$AM114)^0.5)*$AO114</f>
        <v>24134.651740858571</v>
      </c>
      <c r="AS114" s="8">
        <f>(1-(MAX(($AM114-其他调用!AI114),0)/$AM114)^0.5)*$AO114</f>
        <v>35800.008489358705</v>
      </c>
      <c r="AT114" s="8">
        <f>(1-(MAX(($AM114-其他调用!AJ114),0)/$AM114)^0.5)*$AO114</f>
        <v>35800.008489358705</v>
      </c>
      <c r="AU114" s="8">
        <f>(1-(MAX(($AM114-其他调用!AK114),0)/$AM114)^0.5)*$AO114</f>
        <v>35800.008489358705</v>
      </c>
      <c r="AV114" s="8">
        <f>(1-(MAX(($AM114-其他调用!AL114),0)/$AM114)^0.5)*$AO114</f>
        <v>35800.008489358705</v>
      </c>
    </row>
    <row r="115" spans="5:48" ht="11.25" customHeight="1" x14ac:dyDescent="0.15">
      <c r="E115" s="78">
        <v>111</v>
      </c>
      <c r="F115" s="8">
        <f t="shared" si="24"/>
        <v>0</v>
      </c>
      <c r="G115" s="8">
        <f t="shared" si="25"/>
        <v>0</v>
      </c>
      <c r="H115" s="8">
        <f t="shared" si="26"/>
        <v>0</v>
      </c>
      <c r="I115" s="8">
        <f t="shared" si="27"/>
        <v>0</v>
      </c>
      <c r="J115" s="8">
        <f t="shared" si="28"/>
        <v>0</v>
      </c>
      <c r="K115" s="8">
        <f t="shared" si="29"/>
        <v>0</v>
      </c>
      <c r="L115" s="8">
        <f t="shared" si="30"/>
        <v>0</v>
      </c>
      <c r="M115" s="8">
        <f t="shared" si="31"/>
        <v>0</v>
      </c>
      <c r="N115" s="8">
        <f t="shared" si="32"/>
        <v>0</v>
      </c>
      <c r="O115" s="78">
        <f t="shared" si="33"/>
        <v>0</v>
      </c>
      <c r="Q115" s="65" t="e">
        <f t="shared" si="34"/>
        <v>#DIV/0!</v>
      </c>
      <c r="U115" s="10">
        <v>111</v>
      </c>
      <c r="V115" s="10">
        <f>攻城调用!$R$12*攻城调用!W115</f>
        <v>0</v>
      </c>
      <c r="W115" s="10">
        <f>攻城调用!$R$12*攻城调用!X115</f>
        <v>0</v>
      </c>
      <c r="X115" s="10">
        <f>攻城调用!$R$12*攻城调用!Y115</f>
        <v>0</v>
      </c>
      <c r="Y115" s="10">
        <f>攻城调用!$R$12*攻城调用!Z115</f>
        <v>0</v>
      </c>
      <c r="Z115" s="10">
        <f>攻城调用!$R$12*攻城调用!AA115</f>
        <v>0</v>
      </c>
      <c r="AD115" s="10">
        <v>111</v>
      </c>
      <c r="AE115" s="8">
        <f>求节点(攻城效率!$AQ$5:$AQ$122,攻城效率!AR$5:AR$122,节奏总纲!P114)</f>
        <v>0</v>
      </c>
      <c r="AF115" s="8">
        <f>求节点(攻城效率!$AQ$5:$AQ$122,攻城效率!AS$5:AS$122,节奏总纲!Q114)</f>
        <v>0</v>
      </c>
      <c r="AG115" s="8">
        <f>求节点(攻城效率!$AQ$5:$AQ$122,攻城效率!AT$5:AT$122,节奏总纲!R114)</f>
        <v>0</v>
      </c>
      <c r="AH115" s="8">
        <f>求节点(攻城效率!$AQ$5:$AQ$122,攻城效率!AU$5:AU$122,节奏总纲!S114)</f>
        <v>0</v>
      </c>
      <c r="AI115" s="8">
        <f>求节点(攻城效率!$AQ$5:$AQ$122,攻城效率!AV$5:AV$122,节奏总纲!T114)</f>
        <v>0</v>
      </c>
      <c r="AK115" s="13">
        <v>111</v>
      </c>
      <c r="AL115" s="8">
        <f>求节点(攻城调用!$D$9:$D$15,攻城调用!$G$9:$G$15,AK115)</f>
        <v>560</v>
      </c>
      <c r="AM115" s="8">
        <f>其他调用!AM115/攻城效率!AL115</f>
        <v>1.1194503027516614</v>
      </c>
      <c r="AN115" s="8">
        <f>求节点(攻城调用!$D$21:$D$27,攻城调用!$G$21:$G$27,AK115)</f>
        <v>64.819145630244321</v>
      </c>
      <c r="AO115" s="62">
        <f>INDEX([4]中r将兵属性验证!$AM$7:$AM$106,INT(AN115))*6</f>
        <v>35800.008489358705</v>
      </c>
      <c r="AQ115" s="13">
        <v>111</v>
      </c>
      <c r="AR115" s="8">
        <f>(1-(MAX(($AM115-其他调用!AH115),0)/$AM115)^0.5)*$AO115</f>
        <v>24105.705334876176</v>
      </c>
      <c r="AS115" s="8">
        <f>(1-(MAX(($AM115-其他调用!AI115),0)/$AM115)^0.5)*$AO115</f>
        <v>35800.008489358705</v>
      </c>
      <c r="AT115" s="8">
        <f>(1-(MAX(($AM115-其他调用!AJ115),0)/$AM115)^0.5)*$AO115</f>
        <v>35800.008489358705</v>
      </c>
      <c r="AU115" s="8">
        <f>(1-(MAX(($AM115-其他调用!AK115),0)/$AM115)^0.5)*$AO115</f>
        <v>35800.008489358705</v>
      </c>
      <c r="AV115" s="8">
        <f>(1-(MAX(($AM115-其他调用!AL115),0)/$AM115)^0.5)*$AO115</f>
        <v>35800.008489358705</v>
      </c>
    </row>
    <row r="116" spans="5:48" ht="11.25" customHeight="1" x14ac:dyDescent="0.15">
      <c r="E116" s="78">
        <v>112</v>
      </c>
      <c r="F116" s="8">
        <f t="shared" si="24"/>
        <v>0</v>
      </c>
      <c r="G116" s="8">
        <f t="shared" si="25"/>
        <v>0</v>
      </c>
      <c r="H116" s="8">
        <f t="shared" si="26"/>
        <v>0</v>
      </c>
      <c r="I116" s="8">
        <f t="shared" si="27"/>
        <v>0</v>
      </c>
      <c r="J116" s="8">
        <f t="shared" si="28"/>
        <v>0</v>
      </c>
      <c r="K116" s="8">
        <f t="shared" si="29"/>
        <v>0</v>
      </c>
      <c r="L116" s="8">
        <f t="shared" si="30"/>
        <v>0</v>
      </c>
      <c r="M116" s="8">
        <f t="shared" si="31"/>
        <v>0</v>
      </c>
      <c r="N116" s="8">
        <f t="shared" si="32"/>
        <v>0</v>
      </c>
      <c r="O116" s="78">
        <f t="shared" si="33"/>
        <v>0</v>
      </c>
      <c r="Q116" s="65" t="e">
        <f t="shared" si="34"/>
        <v>#DIV/0!</v>
      </c>
      <c r="U116" s="10">
        <v>112</v>
      </c>
      <c r="V116" s="10">
        <f>攻城调用!$R$12*攻城调用!W116</f>
        <v>0</v>
      </c>
      <c r="W116" s="10">
        <f>攻城调用!$R$12*攻城调用!X116</f>
        <v>0</v>
      </c>
      <c r="X116" s="10">
        <f>攻城调用!$R$12*攻城调用!Y116</f>
        <v>0</v>
      </c>
      <c r="Y116" s="10">
        <f>攻城调用!$R$12*攻城调用!Z116</f>
        <v>0</v>
      </c>
      <c r="Z116" s="10">
        <f>攻城调用!$R$12*攻城调用!AA116</f>
        <v>0</v>
      </c>
      <c r="AD116" s="10">
        <v>112</v>
      </c>
      <c r="AE116" s="8">
        <f>求节点(攻城效率!$AQ$5:$AQ$122,攻城效率!AR$5:AR$122,节奏总纲!P115)</f>
        <v>0</v>
      </c>
      <c r="AF116" s="8">
        <f>求节点(攻城效率!$AQ$5:$AQ$122,攻城效率!AS$5:AS$122,节奏总纲!Q115)</f>
        <v>0</v>
      </c>
      <c r="AG116" s="8">
        <f>求节点(攻城效率!$AQ$5:$AQ$122,攻城效率!AT$5:AT$122,节奏总纲!R115)</f>
        <v>0</v>
      </c>
      <c r="AH116" s="8">
        <f>求节点(攻城效率!$AQ$5:$AQ$122,攻城效率!AU$5:AU$122,节奏总纲!S115)</f>
        <v>0</v>
      </c>
      <c r="AI116" s="8">
        <f>求节点(攻城效率!$AQ$5:$AQ$122,攻城效率!AV$5:AV$122,节奏总纲!T115)</f>
        <v>0</v>
      </c>
      <c r="AK116" s="13">
        <v>112</v>
      </c>
      <c r="AL116" s="8">
        <f>求节点(攻城调用!$D$9:$D$15,攻城调用!$G$9:$G$15,AK116)</f>
        <v>560</v>
      </c>
      <c r="AM116" s="8">
        <f>其他调用!AM116/攻城效率!AL116</f>
        <v>1.1201343283278373</v>
      </c>
      <c r="AN116" s="8">
        <f>求节点(攻城调用!$D$21:$D$27,攻城调用!$G$21:$G$27,AK116)</f>
        <v>64.819145630244321</v>
      </c>
      <c r="AO116" s="62">
        <f>INDEX([4]中r将兵属性验证!$AM$7:$AM$106,INT(AN116))*6</f>
        <v>35800.008489358705</v>
      </c>
      <c r="AQ116" s="13">
        <v>112</v>
      </c>
      <c r="AR116" s="8">
        <f>(1-(MAX(($AM116-其他调用!AH116),0)/$AM116)^0.5)*$AO116</f>
        <v>24075.85114209697</v>
      </c>
      <c r="AS116" s="8">
        <f>(1-(MAX(($AM116-其他调用!AI116),0)/$AM116)^0.5)*$AO116</f>
        <v>35800.008489358705</v>
      </c>
      <c r="AT116" s="8">
        <f>(1-(MAX(($AM116-其他调用!AJ116),0)/$AM116)^0.5)*$AO116</f>
        <v>35800.008489358705</v>
      </c>
      <c r="AU116" s="8">
        <f>(1-(MAX(($AM116-其他调用!AK116),0)/$AM116)^0.5)*$AO116</f>
        <v>35800.008489358705</v>
      </c>
      <c r="AV116" s="8">
        <f>(1-(MAX(($AM116-其他调用!AL116),0)/$AM116)^0.5)*$AO116</f>
        <v>35800.008489358705</v>
      </c>
    </row>
    <row r="117" spans="5:48" ht="11.25" customHeight="1" x14ac:dyDescent="0.15">
      <c r="E117" s="78">
        <v>113</v>
      </c>
      <c r="F117" s="8">
        <f t="shared" si="24"/>
        <v>0</v>
      </c>
      <c r="G117" s="8">
        <f t="shared" si="25"/>
        <v>0</v>
      </c>
      <c r="H117" s="8">
        <f t="shared" si="26"/>
        <v>0</v>
      </c>
      <c r="I117" s="8">
        <f t="shared" si="27"/>
        <v>0</v>
      </c>
      <c r="J117" s="8">
        <f t="shared" si="28"/>
        <v>0</v>
      </c>
      <c r="K117" s="8">
        <f t="shared" si="29"/>
        <v>0</v>
      </c>
      <c r="L117" s="8">
        <f t="shared" si="30"/>
        <v>0</v>
      </c>
      <c r="M117" s="8">
        <f t="shared" si="31"/>
        <v>0</v>
      </c>
      <c r="N117" s="8">
        <f t="shared" si="32"/>
        <v>0</v>
      </c>
      <c r="O117" s="78">
        <f t="shared" si="33"/>
        <v>0</v>
      </c>
      <c r="Q117" s="65" t="e">
        <f t="shared" si="34"/>
        <v>#DIV/0!</v>
      </c>
      <c r="U117" s="10">
        <v>113</v>
      </c>
      <c r="V117" s="10">
        <f>攻城调用!$R$12*攻城调用!W117</f>
        <v>0</v>
      </c>
      <c r="W117" s="10">
        <f>攻城调用!$R$12*攻城调用!X117</f>
        <v>0</v>
      </c>
      <c r="X117" s="10">
        <f>攻城调用!$R$12*攻城调用!Y117</f>
        <v>0</v>
      </c>
      <c r="Y117" s="10">
        <f>攻城调用!$R$12*攻城调用!Z117</f>
        <v>0</v>
      </c>
      <c r="Z117" s="10">
        <f>攻城调用!$R$12*攻城调用!AA117</f>
        <v>0</v>
      </c>
      <c r="AD117" s="10">
        <v>113</v>
      </c>
      <c r="AE117" s="8">
        <f>求节点(攻城效率!$AQ$5:$AQ$122,攻城效率!AR$5:AR$122,节奏总纲!P116)</f>
        <v>0</v>
      </c>
      <c r="AF117" s="8">
        <f>求节点(攻城效率!$AQ$5:$AQ$122,攻城效率!AS$5:AS$122,节奏总纲!Q116)</f>
        <v>0</v>
      </c>
      <c r="AG117" s="8">
        <f>求节点(攻城效率!$AQ$5:$AQ$122,攻城效率!AT$5:AT$122,节奏总纲!R116)</f>
        <v>0</v>
      </c>
      <c r="AH117" s="8">
        <f>求节点(攻城效率!$AQ$5:$AQ$122,攻城效率!AU$5:AU$122,节奏总纲!S116)</f>
        <v>0</v>
      </c>
      <c r="AI117" s="8">
        <f>求节点(攻城效率!$AQ$5:$AQ$122,攻城效率!AV$5:AV$122,节奏总纲!T116)</f>
        <v>0</v>
      </c>
      <c r="AK117" s="13">
        <v>113</v>
      </c>
      <c r="AL117" s="8">
        <f>求节点(攻城调用!$D$9:$D$15,攻城调用!$G$9:$G$15,AK117)</f>
        <v>560</v>
      </c>
      <c r="AM117" s="8">
        <f>其他调用!AM117/攻城效率!AL117</f>
        <v>1.1207959219057624</v>
      </c>
      <c r="AN117" s="8">
        <f>求节点(攻城调用!$D$21:$D$27,攻城调用!$G$21:$G$27,AK117)</f>
        <v>64.819145630244321</v>
      </c>
      <c r="AO117" s="62">
        <f>INDEX([4]中r将兵属性验证!$AM$7:$AM$106,INT(AN117))*6</f>
        <v>35800.008489358705</v>
      </c>
      <c r="AQ117" s="13">
        <v>113</v>
      </c>
      <c r="AR117" s="8">
        <f>(1-(MAX(($AM117-其他调用!AH117),0)/$AM117)^0.5)*$AO117</f>
        <v>24047.082672939952</v>
      </c>
      <c r="AS117" s="8">
        <f>(1-(MAX(($AM117-其他调用!AI117),0)/$AM117)^0.5)*$AO117</f>
        <v>35800.008489358705</v>
      </c>
      <c r="AT117" s="8">
        <f>(1-(MAX(($AM117-其他调用!AJ117),0)/$AM117)^0.5)*$AO117</f>
        <v>35800.008489358705</v>
      </c>
      <c r="AU117" s="8">
        <f>(1-(MAX(($AM117-其他调用!AK117),0)/$AM117)^0.5)*$AO117</f>
        <v>35800.008489358705</v>
      </c>
      <c r="AV117" s="8">
        <f>(1-(MAX(($AM117-其他调用!AL117),0)/$AM117)^0.5)*$AO117</f>
        <v>35800.008489358705</v>
      </c>
    </row>
    <row r="118" spans="5:48" ht="11.25" customHeight="1" x14ac:dyDescent="0.15">
      <c r="E118" s="78">
        <v>114</v>
      </c>
      <c r="F118" s="8">
        <f t="shared" si="24"/>
        <v>0</v>
      </c>
      <c r="G118" s="8">
        <f t="shared" si="25"/>
        <v>0</v>
      </c>
      <c r="H118" s="8">
        <f t="shared" si="26"/>
        <v>0</v>
      </c>
      <c r="I118" s="8">
        <f t="shared" si="27"/>
        <v>0</v>
      </c>
      <c r="J118" s="8">
        <f t="shared" si="28"/>
        <v>0</v>
      </c>
      <c r="K118" s="8">
        <f t="shared" si="29"/>
        <v>0</v>
      </c>
      <c r="L118" s="8">
        <f t="shared" si="30"/>
        <v>0</v>
      </c>
      <c r="M118" s="8">
        <f t="shared" si="31"/>
        <v>0</v>
      </c>
      <c r="N118" s="8">
        <f t="shared" si="32"/>
        <v>0</v>
      </c>
      <c r="O118" s="78">
        <f t="shared" si="33"/>
        <v>0</v>
      </c>
      <c r="Q118" s="65" t="e">
        <f t="shared" si="34"/>
        <v>#DIV/0!</v>
      </c>
      <c r="U118" s="10">
        <v>114</v>
      </c>
      <c r="V118" s="10">
        <f>攻城调用!$R$12*攻城调用!W118</f>
        <v>0</v>
      </c>
      <c r="W118" s="10">
        <f>攻城调用!$R$12*攻城调用!X118</f>
        <v>0</v>
      </c>
      <c r="X118" s="10">
        <f>攻城调用!$R$12*攻城调用!Y118</f>
        <v>0</v>
      </c>
      <c r="Y118" s="10">
        <f>攻城调用!$R$12*攻城调用!Z118</f>
        <v>0</v>
      </c>
      <c r="Z118" s="10">
        <f>攻城调用!$R$12*攻城调用!AA118</f>
        <v>0</v>
      </c>
      <c r="AD118" s="10">
        <v>114</v>
      </c>
      <c r="AE118" s="8">
        <f>求节点(攻城效率!$AQ$5:$AQ$122,攻城效率!AR$5:AR$122,节奏总纲!P117)</f>
        <v>0</v>
      </c>
      <c r="AF118" s="8">
        <f>求节点(攻城效率!$AQ$5:$AQ$122,攻城效率!AS$5:AS$122,节奏总纲!Q117)</f>
        <v>0</v>
      </c>
      <c r="AG118" s="8">
        <f>求节点(攻城效率!$AQ$5:$AQ$122,攻城效率!AT$5:AT$122,节奏总纲!R117)</f>
        <v>0</v>
      </c>
      <c r="AH118" s="8">
        <f>求节点(攻城效率!$AQ$5:$AQ$122,攻城效率!AU$5:AU$122,节奏总纲!S117)</f>
        <v>0</v>
      </c>
      <c r="AI118" s="8">
        <f>求节点(攻城效率!$AQ$5:$AQ$122,攻城效率!AV$5:AV$122,节奏总纲!T117)</f>
        <v>0</v>
      </c>
      <c r="AK118" s="13">
        <v>114</v>
      </c>
      <c r="AL118" s="8">
        <f>求节点(攻城调用!$D$9:$D$15,攻城调用!$G$9:$G$15,AK118)</f>
        <v>560</v>
      </c>
      <c r="AM118" s="8">
        <f>其他调用!AM118/攻城效率!AL118</f>
        <v>1.1213632864493928</v>
      </c>
      <c r="AN118" s="8">
        <f>求节点(攻城调用!$D$21:$D$27,攻城调用!$G$21:$G$27,AK118)</f>
        <v>64.819145630244321</v>
      </c>
      <c r="AO118" s="62">
        <f>INDEX([4]中r将兵属性验证!$AM$7:$AM$106,INT(AN118))*6</f>
        <v>35800.008489358705</v>
      </c>
      <c r="AQ118" s="13">
        <v>114</v>
      </c>
      <c r="AR118" s="8">
        <f>(1-(MAX(($AM118-其他调用!AH118),0)/$AM118)^0.5)*$AO118</f>
        <v>24022.494541158536</v>
      </c>
      <c r="AS118" s="8">
        <f>(1-(MAX(($AM118-其他调用!AI118),0)/$AM118)^0.5)*$AO118</f>
        <v>35800.008489358705</v>
      </c>
      <c r="AT118" s="8">
        <f>(1-(MAX(($AM118-其他调用!AJ118),0)/$AM118)^0.5)*$AO118</f>
        <v>35800.008489358705</v>
      </c>
      <c r="AU118" s="8">
        <f>(1-(MAX(($AM118-其他调用!AK118),0)/$AM118)^0.5)*$AO118</f>
        <v>35800.008489358705</v>
      </c>
      <c r="AV118" s="8">
        <f>(1-(MAX(($AM118-其他调用!AL118),0)/$AM118)^0.5)*$AO118</f>
        <v>35800.008489358705</v>
      </c>
    </row>
    <row r="119" spans="5:48" ht="11.25" customHeight="1" x14ac:dyDescent="0.15">
      <c r="E119" s="78">
        <v>115</v>
      </c>
      <c r="F119" s="8">
        <f t="shared" si="24"/>
        <v>0</v>
      </c>
      <c r="G119" s="8">
        <f t="shared" si="25"/>
        <v>0</v>
      </c>
      <c r="H119" s="8">
        <f t="shared" si="26"/>
        <v>0</v>
      </c>
      <c r="I119" s="8">
        <f t="shared" si="27"/>
        <v>0</v>
      </c>
      <c r="J119" s="8">
        <f t="shared" si="28"/>
        <v>0</v>
      </c>
      <c r="K119" s="8">
        <f t="shared" si="29"/>
        <v>0</v>
      </c>
      <c r="L119" s="8">
        <f t="shared" si="30"/>
        <v>0</v>
      </c>
      <c r="M119" s="8">
        <f t="shared" si="31"/>
        <v>0</v>
      </c>
      <c r="N119" s="8">
        <f t="shared" si="32"/>
        <v>0</v>
      </c>
      <c r="O119" s="78">
        <f t="shared" si="33"/>
        <v>0</v>
      </c>
      <c r="Q119" s="65" t="e">
        <f t="shared" si="34"/>
        <v>#DIV/0!</v>
      </c>
      <c r="U119" s="10">
        <v>115</v>
      </c>
      <c r="V119" s="10">
        <f>攻城调用!$R$12*攻城调用!W119</f>
        <v>0</v>
      </c>
      <c r="W119" s="10">
        <f>攻城调用!$R$12*攻城调用!X119</f>
        <v>0</v>
      </c>
      <c r="X119" s="10">
        <f>攻城调用!$R$12*攻城调用!Y119</f>
        <v>0</v>
      </c>
      <c r="Y119" s="10">
        <f>攻城调用!$R$12*攻城调用!Z119</f>
        <v>0</v>
      </c>
      <c r="Z119" s="10">
        <f>攻城调用!$R$12*攻城调用!AA119</f>
        <v>0</v>
      </c>
      <c r="AD119" s="10">
        <v>115</v>
      </c>
      <c r="AE119" s="8">
        <f>求节点(攻城效率!$AQ$5:$AQ$122,攻城效率!AR$5:AR$122,节奏总纲!P118)</f>
        <v>0</v>
      </c>
      <c r="AF119" s="8">
        <f>求节点(攻城效率!$AQ$5:$AQ$122,攻城效率!AS$5:AS$122,节奏总纲!Q118)</f>
        <v>0</v>
      </c>
      <c r="AG119" s="8">
        <f>求节点(攻城效率!$AQ$5:$AQ$122,攻城效率!AT$5:AT$122,节奏总纲!R118)</f>
        <v>0</v>
      </c>
      <c r="AH119" s="8">
        <f>求节点(攻城效率!$AQ$5:$AQ$122,攻城效率!AU$5:AU$122,节奏总纲!S118)</f>
        <v>0</v>
      </c>
      <c r="AI119" s="8">
        <f>求节点(攻城效率!$AQ$5:$AQ$122,攻城效率!AV$5:AV$122,节奏总纲!T118)</f>
        <v>0</v>
      </c>
      <c r="AK119" s="13">
        <v>115</v>
      </c>
      <c r="AL119" s="8">
        <f>求节点(攻城调用!$D$9:$D$15,攻城调用!$G$9:$G$15,AK119)</f>
        <v>560</v>
      </c>
      <c r="AM119" s="8">
        <f>其他调用!AM119/攻城效率!AL119</f>
        <v>1.1219203192556153</v>
      </c>
      <c r="AN119" s="8">
        <f>求节点(攻城调用!$D$21:$D$27,攻城调用!$G$21:$G$27,AK119)</f>
        <v>64.819145630244321</v>
      </c>
      <c r="AO119" s="62">
        <f>INDEX([4]中r将兵属性验证!$AM$7:$AM$106,INT(AN119))*6</f>
        <v>35800.008489358705</v>
      </c>
      <c r="AQ119" s="13">
        <v>115</v>
      </c>
      <c r="AR119" s="8">
        <f>(1-(MAX(($AM119-其他调用!AH119),0)/$AM119)^0.5)*$AO119</f>
        <v>23998.428117021529</v>
      </c>
      <c r="AS119" s="8">
        <f>(1-(MAX(($AM119-其他调用!AI119),0)/$AM119)^0.5)*$AO119</f>
        <v>35800.008489358705</v>
      </c>
      <c r="AT119" s="8">
        <f>(1-(MAX(($AM119-其他调用!AJ119),0)/$AM119)^0.5)*$AO119</f>
        <v>35800.008489358705</v>
      </c>
      <c r="AU119" s="8">
        <f>(1-(MAX(($AM119-其他调用!AK119),0)/$AM119)^0.5)*$AO119</f>
        <v>35800.008489358705</v>
      </c>
      <c r="AV119" s="8">
        <f>(1-(MAX(($AM119-其他调用!AL119),0)/$AM119)^0.5)*$AO119</f>
        <v>35800.008489358705</v>
      </c>
    </row>
    <row r="120" spans="5:48" ht="11.25" customHeight="1" x14ac:dyDescent="0.15">
      <c r="E120" s="78">
        <v>116</v>
      </c>
      <c r="F120" s="8">
        <f t="shared" si="24"/>
        <v>0</v>
      </c>
      <c r="G120" s="8">
        <f t="shared" si="25"/>
        <v>0</v>
      </c>
      <c r="H120" s="8">
        <f t="shared" si="26"/>
        <v>0</v>
      </c>
      <c r="I120" s="8">
        <f t="shared" si="27"/>
        <v>0</v>
      </c>
      <c r="J120" s="8">
        <f t="shared" si="28"/>
        <v>0</v>
      </c>
      <c r="K120" s="8">
        <f t="shared" si="29"/>
        <v>0</v>
      </c>
      <c r="L120" s="8">
        <f t="shared" si="30"/>
        <v>0</v>
      </c>
      <c r="M120" s="8">
        <f t="shared" si="31"/>
        <v>0</v>
      </c>
      <c r="N120" s="8">
        <f t="shared" si="32"/>
        <v>0</v>
      </c>
      <c r="O120" s="78">
        <f t="shared" si="33"/>
        <v>0</v>
      </c>
      <c r="Q120" s="65" t="e">
        <f t="shared" si="34"/>
        <v>#DIV/0!</v>
      </c>
      <c r="U120" s="10">
        <v>116</v>
      </c>
      <c r="V120" s="10">
        <f>攻城调用!$R$12*攻城调用!W120</f>
        <v>0</v>
      </c>
      <c r="W120" s="10">
        <f>攻城调用!$R$12*攻城调用!X120</f>
        <v>0</v>
      </c>
      <c r="X120" s="10">
        <f>攻城调用!$R$12*攻城调用!Y120</f>
        <v>0</v>
      </c>
      <c r="Y120" s="10">
        <f>攻城调用!$R$12*攻城调用!Z120</f>
        <v>0</v>
      </c>
      <c r="Z120" s="10">
        <f>攻城调用!$R$12*攻城调用!AA120</f>
        <v>0</v>
      </c>
      <c r="AD120" s="10">
        <v>116</v>
      </c>
      <c r="AE120" s="8">
        <f>求节点(攻城效率!$AQ$5:$AQ$122,攻城效率!AR$5:AR$122,节奏总纲!P119)</f>
        <v>0</v>
      </c>
      <c r="AF120" s="8">
        <f>求节点(攻城效率!$AQ$5:$AQ$122,攻城效率!AS$5:AS$122,节奏总纲!Q119)</f>
        <v>0</v>
      </c>
      <c r="AG120" s="8">
        <f>求节点(攻城效率!$AQ$5:$AQ$122,攻城效率!AT$5:AT$122,节奏总纲!R119)</f>
        <v>0</v>
      </c>
      <c r="AH120" s="8">
        <f>求节点(攻城效率!$AQ$5:$AQ$122,攻城效率!AU$5:AU$122,节奏总纲!S119)</f>
        <v>0</v>
      </c>
      <c r="AI120" s="8">
        <f>求节点(攻城效率!$AQ$5:$AQ$122,攻城效率!AV$5:AV$122,节奏总纲!T119)</f>
        <v>0</v>
      </c>
      <c r="AK120" s="13">
        <v>116</v>
      </c>
      <c r="AL120" s="8">
        <f>求节点(攻城调用!$D$9:$D$15,攻城调用!$G$9:$G$15,AK120)</f>
        <v>560</v>
      </c>
      <c r="AM120" s="8">
        <f>其他调用!AM120/攻城效率!AL120</f>
        <v>1.1224708627338711</v>
      </c>
      <c r="AN120" s="8">
        <f>求节点(攻城调用!$D$21:$D$27,攻城调用!$G$21:$G$27,AK120)</f>
        <v>64.819145630244321</v>
      </c>
      <c r="AO120" s="62">
        <f>INDEX([4]中r将兵属性验证!$AM$7:$AM$106,INT(AN120))*6</f>
        <v>35800.008489358705</v>
      </c>
      <c r="AQ120" s="13">
        <v>116</v>
      </c>
      <c r="AR120" s="8">
        <f>(1-(MAX(($AM120-其他调用!AH120),0)/$AM120)^0.5)*$AO120</f>
        <v>23974.71358804893</v>
      </c>
      <c r="AS120" s="8">
        <f>(1-(MAX(($AM120-其他调用!AI120),0)/$AM120)^0.5)*$AO120</f>
        <v>35800.008489358705</v>
      </c>
      <c r="AT120" s="8">
        <f>(1-(MAX(($AM120-其他调用!AJ120),0)/$AM120)^0.5)*$AO120</f>
        <v>35800.008489358705</v>
      </c>
      <c r="AU120" s="8">
        <f>(1-(MAX(($AM120-其他调用!AK120),0)/$AM120)^0.5)*$AO120</f>
        <v>35800.008489358705</v>
      </c>
      <c r="AV120" s="8">
        <f>(1-(MAX(($AM120-其他调用!AL120),0)/$AM120)^0.5)*$AO120</f>
        <v>35800.008489358705</v>
      </c>
    </row>
    <row r="121" spans="5:48" ht="11.25" customHeight="1" x14ac:dyDescent="0.15">
      <c r="E121" s="78">
        <v>117</v>
      </c>
      <c r="F121" s="8">
        <f t="shared" si="24"/>
        <v>0</v>
      </c>
      <c r="G121" s="8">
        <f t="shared" si="25"/>
        <v>0</v>
      </c>
      <c r="H121" s="8">
        <f t="shared" si="26"/>
        <v>0</v>
      </c>
      <c r="I121" s="8">
        <f t="shared" si="27"/>
        <v>0</v>
      </c>
      <c r="J121" s="8">
        <f t="shared" si="28"/>
        <v>0</v>
      </c>
      <c r="K121" s="8">
        <f t="shared" si="29"/>
        <v>0</v>
      </c>
      <c r="L121" s="8">
        <f t="shared" si="30"/>
        <v>0</v>
      </c>
      <c r="M121" s="8">
        <f t="shared" si="31"/>
        <v>0</v>
      </c>
      <c r="N121" s="8">
        <f t="shared" si="32"/>
        <v>0</v>
      </c>
      <c r="O121" s="78">
        <f t="shared" si="33"/>
        <v>0</v>
      </c>
      <c r="Q121" s="65" t="e">
        <f t="shared" si="34"/>
        <v>#DIV/0!</v>
      </c>
      <c r="U121" s="10">
        <v>117</v>
      </c>
      <c r="V121" s="10">
        <f>攻城调用!$R$12*攻城调用!W121</f>
        <v>0</v>
      </c>
      <c r="W121" s="10">
        <f>攻城调用!$R$12*攻城调用!X121</f>
        <v>0</v>
      </c>
      <c r="X121" s="10">
        <f>攻城调用!$R$12*攻城调用!Y121</f>
        <v>0</v>
      </c>
      <c r="Y121" s="10">
        <f>攻城调用!$R$12*攻城调用!Z121</f>
        <v>0</v>
      </c>
      <c r="Z121" s="10">
        <f>攻城调用!$R$12*攻城调用!AA121</f>
        <v>0</v>
      </c>
      <c r="AD121" s="10">
        <v>117</v>
      </c>
      <c r="AE121" s="8">
        <f>求节点(攻城效率!$AQ$5:$AQ$122,攻城效率!AR$5:AR$122,节奏总纲!P120)</f>
        <v>0</v>
      </c>
      <c r="AF121" s="8">
        <f>求节点(攻城效率!$AQ$5:$AQ$122,攻城效率!AS$5:AS$122,节奏总纲!Q120)</f>
        <v>0</v>
      </c>
      <c r="AG121" s="8">
        <f>求节点(攻城效率!$AQ$5:$AQ$122,攻城效率!AT$5:AT$122,节奏总纲!R120)</f>
        <v>0</v>
      </c>
      <c r="AH121" s="8">
        <f>求节点(攻城效率!$AQ$5:$AQ$122,攻城效率!AU$5:AU$122,节奏总纲!S120)</f>
        <v>0</v>
      </c>
      <c r="AI121" s="8">
        <f>求节点(攻城效率!$AQ$5:$AQ$122,攻城效率!AV$5:AV$122,节奏总纲!T120)</f>
        <v>0</v>
      </c>
      <c r="AK121" s="13">
        <v>117</v>
      </c>
      <c r="AL121" s="8">
        <f>求节点(攻城调用!$D$9:$D$15,攻城调用!$G$9:$G$15,AK121)</f>
        <v>560</v>
      </c>
      <c r="AM121" s="8">
        <f>其他调用!AM121/攻城效率!AL121</f>
        <v>1.1230122731350978</v>
      </c>
      <c r="AN121" s="8">
        <f>求节点(攻城调用!$D$21:$D$27,攻城调用!$G$21:$G$27,AK121)</f>
        <v>64.819145630244321</v>
      </c>
      <c r="AO121" s="62">
        <f>INDEX([4]中r将兵属性验证!$AM$7:$AM$106,INT(AN121))*6</f>
        <v>35800.008489358705</v>
      </c>
      <c r="AQ121" s="13">
        <v>117</v>
      </c>
      <c r="AR121" s="8">
        <f>(1-(MAX(($AM121-其他调用!AH121),0)/$AM121)^0.5)*$AO121</f>
        <v>23951.461362343987</v>
      </c>
      <c r="AS121" s="8">
        <f>(1-(MAX(($AM121-其他调用!AI121),0)/$AM121)^0.5)*$AO121</f>
        <v>35800.008489358705</v>
      </c>
      <c r="AT121" s="8">
        <f>(1-(MAX(($AM121-其他调用!AJ121),0)/$AM121)^0.5)*$AO121</f>
        <v>35800.008489358705</v>
      </c>
      <c r="AU121" s="8">
        <f>(1-(MAX(($AM121-其他调用!AK121),0)/$AM121)^0.5)*$AO121</f>
        <v>35800.008489358705</v>
      </c>
      <c r="AV121" s="8">
        <f>(1-(MAX(($AM121-其他调用!AL121),0)/$AM121)^0.5)*$AO121</f>
        <v>35800.008489358705</v>
      </c>
    </row>
    <row r="122" spans="5:48" ht="11.25" customHeight="1" x14ac:dyDescent="0.15">
      <c r="E122" s="78">
        <v>118</v>
      </c>
      <c r="F122" s="8">
        <f t="shared" si="24"/>
        <v>0</v>
      </c>
      <c r="G122" s="8">
        <f t="shared" si="25"/>
        <v>0</v>
      </c>
      <c r="H122" s="8">
        <f t="shared" si="26"/>
        <v>0</v>
      </c>
      <c r="I122" s="8">
        <f t="shared" si="27"/>
        <v>0</v>
      </c>
      <c r="J122" s="8">
        <f t="shared" si="28"/>
        <v>0</v>
      </c>
      <c r="K122" s="8">
        <f t="shared" si="29"/>
        <v>0</v>
      </c>
      <c r="L122" s="8">
        <f t="shared" si="30"/>
        <v>0</v>
      </c>
      <c r="M122" s="8">
        <f t="shared" si="31"/>
        <v>0</v>
      </c>
      <c r="N122" s="8">
        <f t="shared" si="32"/>
        <v>0</v>
      </c>
      <c r="O122" s="78">
        <f t="shared" si="33"/>
        <v>0</v>
      </c>
      <c r="Q122" s="65" t="e">
        <f t="shared" si="34"/>
        <v>#DIV/0!</v>
      </c>
      <c r="U122" s="10">
        <v>118</v>
      </c>
      <c r="V122" s="10">
        <f>攻城调用!$R$12*攻城调用!W122</f>
        <v>0</v>
      </c>
      <c r="W122" s="10">
        <f>攻城调用!$R$12*攻城调用!X122</f>
        <v>0</v>
      </c>
      <c r="X122" s="10">
        <f>攻城调用!$R$12*攻城调用!Y122</f>
        <v>0</v>
      </c>
      <c r="Y122" s="10">
        <f>攻城调用!$R$12*攻城调用!Z122</f>
        <v>0</v>
      </c>
      <c r="Z122" s="10">
        <f>攻城调用!$R$12*攻城调用!AA122</f>
        <v>0</v>
      </c>
      <c r="AD122" s="10">
        <v>118</v>
      </c>
      <c r="AE122" s="8">
        <f>求节点(攻城效率!$AQ$5:$AQ$122,攻城效率!AR$5:AR$122,节奏总纲!P121)</f>
        <v>0</v>
      </c>
      <c r="AF122" s="8">
        <f>求节点(攻城效率!$AQ$5:$AQ$122,攻城效率!AS$5:AS$122,节奏总纲!Q121)</f>
        <v>0</v>
      </c>
      <c r="AG122" s="8">
        <f>求节点(攻城效率!$AQ$5:$AQ$122,攻城效率!AT$5:AT$122,节奏总纲!R121)</f>
        <v>0</v>
      </c>
      <c r="AH122" s="8">
        <f>求节点(攻城效率!$AQ$5:$AQ$122,攻城效率!AU$5:AU$122,节奏总纲!S121)</f>
        <v>0</v>
      </c>
      <c r="AI122" s="8">
        <f>求节点(攻城效率!$AQ$5:$AQ$122,攻城效率!AV$5:AV$122,节奏总纲!T121)</f>
        <v>0</v>
      </c>
      <c r="AK122" s="13">
        <v>118</v>
      </c>
      <c r="AL122" s="8">
        <f>求节点(攻城调用!$D$9:$D$15,攻城调用!$G$9:$G$15,AK122)</f>
        <v>560</v>
      </c>
      <c r="AM122" s="8">
        <f>其他调用!AM122/攻城效率!AL122</f>
        <v>1.1235440865671309</v>
      </c>
      <c r="AN122" s="8">
        <f>求节点(攻城调用!$D$21:$D$27,攻城调用!$G$21:$G$27,AK122)</f>
        <v>64.819145630244321</v>
      </c>
      <c r="AO122" s="62">
        <f>INDEX([4]中r将兵属性验证!$AM$7:$AM$106,INT(AN122))*6</f>
        <v>35800.008489358705</v>
      </c>
      <c r="AQ122" s="13">
        <v>118</v>
      </c>
      <c r="AR122" s="8">
        <f>(1-(MAX(($AM122-其他调用!AH122),0)/$AM122)^0.5)*$AO122</f>
        <v>23928.687396309644</v>
      </c>
      <c r="AS122" s="8">
        <f>(1-(MAX(($AM122-其他调用!AI122),0)/$AM122)^0.5)*$AO122</f>
        <v>35800.008489358705</v>
      </c>
      <c r="AT122" s="8">
        <f>(1-(MAX(($AM122-其他调用!AJ122),0)/$AM122)^0.5)*$AO122</f>
        <v>35800.008489358705</v>
      </c>
      <c r="AU122" s="8">
        <f>(1-(MAX(($AM122-其他调用!AK122),0)/$AM122)^0.5)*$AO122</f>
        <v>35800.008489358705</v>
      </c>
      <c r="AV122" s="8">
        <f>(1-(MAX(($AM122-其他调用!AL122),0)/$AM122)^0.5)*$AO122</f>
        <v>35800.008489358705</v>
      </c>
    </row>
    <row r="123" spans="5:48" ht="11.25" customHeight="1" x14ac:dyDescent="0.15">
      <c r="E123" s="78">
        <v>119</v>
      </c>
      <c r="F123" s="8">
        <f t="shared" si="24"/>
        <v>0</v>
      </c>
      <c r="G123" s="8">
        <f t="shared" si="25"/>
        <v>0</v>
      </c>
      <c r="H123" s="8">
        <f t="shared" si="26"/>
        <v>0</v>
      </c>
      <c r="I123" s="8">
        <f t="shared" si="27"/>
        <v>0</v>
      </c>
      <c r="J123" s="8">
        <f t="shared" si="28"/>
        <v>0</v>
      </c>
      <c r="K123" s="8">
        <f t="shared" si="29"/>
        <v>0</v>
      </c>
      <c r="L123" s="8">
        <f t="shared" si="30"/>
        <v>0</v>
      </c>
      <c r="M123" s="8">
        <f t="shared" si="31"/>
        <v>0</v>
      </c>
      <c r="N123" s="8">
        <f t="shared" si="32"/>
        <v>0</v>
      </c>
      <c r="O123" s="78">
        <f t="shared" si="33"/>
        <v>0</v>
      </c>
      <c r="Q123" s="65" t="e">
        <f t="shared" si="34"/>
        <v>#DIV/0!</v>
      </c>
      <c r="U123" s="10">
        <v>119</v>
      </c>
      <c r="V123" s="10">
        <f>攻城调用!$R$12*攻城调用!W123</f>
        <v>0</v>
      </c>
      <c r="W123" s="10">
        <f>攻城调用!$R$12*攻城调用!X123</f>
        <v>0</v>
      </c>
      <c r="X123" s="10">
        <f>攻城调用!$R$12*攻城调用!Y123</f>
        <v>0</v>
      </c>
      <c r="Y123" s="10">
        <f>攻城调用!$R$12*攻城调用!Z123</f>
        <v>0</v>
      </c>
      <c r="Z123" s="10">
        <f>攻城调用!$R$12*攻城调用!AA123</f>
        <v>0</v>
      </c>
      <c r="AD123" s="10">
        <v>119</v>
      </c>
      <c r="AE123" s="8">
        <f>求节点(攻城效率!$AQ$5:$AQ$122,攻城效率!AR$5:AR$122,节奏总纲!P122)</f>
        <v>0</v>
      </c>
      <c r="AF123" s="8">
        <f>求节点(攻城效率!$AQ$5:$AQ$122,攻城效率!AS$5:AS$122,节奏总纲!Q122)</f>
        <v>0</v>
      </c>
      <c r="AG123" s="8">
        <f>求节点(攻城效率!$AQ$5:$AQ$122,攻城效率!AT$5:AT$122,节奏总纲!R122)</f>
        <v>0</v>
      </c>
      <c r="AH123" s="8">
        <f>求节点(攻城效率!$AQ$5:$AQ$122,攻城效率!AU$5:AU$122,节奏总纲!S122)</f>
        <v>0</v>
      </c>
      <c r="AI123" s="8">
        <f>求节点(攻城效率!$AQ$5:$AQ$122,攻城效率!AV$5:AV$122,节奏总纲!T122)</f>
        <v>0</v>
      </c>
      <c r="AK123" s="77">
        <v>119</v>
      </c>
      <c r="AL123" s="8">
        <f>求节点(攻城调用!$D$9:$D$15,攻城调用!$G$9:$G$15,AK123)</f>
        <v>560</v>
      </c>
      <c r="AM123" s="8">
        <f>其他调用!AM123/攻城效率!AL123</f>
        <v>0</v>
      </c>
      <c r="AN123" s="8">
        <f>求节点(攻城调用!$D$21:$D$27,攻城调用!$G$21:$G$27,AK123)</f>
        <v>64.819145630244321</v>
      </c>
      <c r="AO123" s="78">
        <f>INDEX([4]中r将兵属性验证!$AM$7:$AM$106,INT(AN123))*6</f>
        <v>35800.008489358705</v>
      </c>
      <c r="AQ123" s="77">
        <v>119</v>
      </c>
      <c r="AR123" s="8" t="e">
        <f>(1-(MAX(($AM123-其他调用!AH123),0)/$AM123)^0.5)*$AO123</f>
        <v>#DIV/0!</v>
      </c>
      <c r="AS123" s="8" t="e">
        <f>(1-(MAX(($AM123-其他调用!AI123),0)/$AM123)^0.5)*$AO123</f>
        <v>#DIV/0!</v>
      </c>
      <c r="AT123" s="8" t="e">
        <f>(1-(MAX(($AM123-其他调用!AJ123),0)/$AM123)^0.5)*$AO123</f>
        <v>#DIV/0!</v>
      </c>
      <c r="AU123" s="8" t="e">
        <f>(1-(MAX(($AM123-其他调用!AK123),0)/$AM123)^0.5)*$AO123</f>
        <v>#DIV/0!</v>
      </c>
      <c r="AV123" s="8" t="e">
        <f>(1-(MAX(($AM123-其他调用!AL123),0)/$AM123)^0.5)*$AO123</f>
        <v>#DIV/0!</v>
      </c>
    </row>
    <row r="124" spans="5:48" ht="11.25" customHeight="1" x14ac:dyDescent="0.15">
      <c r="E124" s="78">
        <v>120</v>
      </c>
      <c r="F124" s="8">
        <f t="shared" si="24"/>
        <v>0</v>
      </c>
      <c r="G124" s="8">
        <f t="shared" si="25"/>
        <v>0</v>
      </c>
      <c r="H124" s="8">
        <f t="shared" si="26"/>
        <v>0</v>
      </c>
      <c r="I124" s="8">
        <f t="shared" si="27"/>
        <v>0</v>
      </c>
      <c r="J124" s="8">
        <f t="shared" si="28"/>
        <v>0</v>
      </c>
      <c r="K124" s="8">
        <f t="shared" si="29"/>
        <v>0</v>
      </c>
      <c r="L124" s="8">
        <f t="shared" si="30"/>
        <v>0</v>
      </c>
      <c r="M124" s="8">
        <f t="shared" si="31"/>
        <v>0</v>
      </c>
      <c r="N124" s="8">
        <f t="shared" si="32"/>
        <v>0</v>
      </c>
      <c r="O124" s="78">
        <f t="shared" si="33"/>
        <v>0</v>
      </c>
      <c r="Q124" s="65" t="e">
        <f t="shared" si="34"/>
        <v>#DIV/0!</v>
      </c>
      <c r="U124" s="10">
        <v>120</v>
      </c>
      <c r="V124" s="10">
        <f>攻城调用!$R$12*攻城调用!W124</f>
        <v>0</v>
      </c>
      <c r="W124" s="10">
        <f>攻城调用!$R$12*攻城调用!X124</f>
        <v>0</v>
      </c>
      <c r="X124" s="10">
        <f>攻城调用!$R$12*攻城调用!Y124</f>
        <v>0</v>
      </c>
      <c r="Y124" s="10">
        <f>攻城调用!$R$12*攻城调用!Z124</f>
        <v>0</v>
      </c>
      <c r="Z124" s="10">
        <f>攻城调用!$R$12*攻城调用!AA124</f>
        <v>0</v>
      </c>
      <c r="AD124" s="10">
        <v>120</v>
      </c>
      <c r="AE124" s="8">
        <f>求节点(攻城效率!$AQ$5:$AQ$122,攻城效率!AR$5:AR$122,节奏总纲!P123)</f>
        <v>0</v>
      </c>
      <c r="AF124" s="8">
        <f>求节点(攻城效率!$AQ$5:$AQ$122,攻城效率!AS$5:AS$122,节奏总纲!Q123)</f>
        <v>0</v>
      </c>
      <c r="AG124" s="8">
        <f>求节点(攻城效率!$AQ$5:$AQ$122,攻城效率!AT$5:AT$122,节奏总纲!R123)</f>
        <v>0</v>
      </c>
      <c r="AH124" s="8">
        <f>求节点(攻城效率!$AQ$5:$AQ$122,攻城效率!AU$5:AU$122,节奏总纲!S123)</f>
        <v>0</v>
      </c>
      <c r="AI124" s="8">
        <f>求节点(攻城效率!$AQ$5:$AQ$122,攻城效率!AV$5:AV$122,节奏总纲!T123)</f>
        <v>0</v>
      </c>
      <c r="AK124" s="77">
        <v>120</v>
      </c>
      <c r="AL124" s="8">
        <f>求节点(攻城调用!$D$9:$D$15,攻城调用!$G$9:$G$15,AK124)</f>
        <v>560</v>
      </c>
      <c r="AM124" s="8">
        <f>其他调用!AM124/攻城效率!AL124</f>
        <v>0</v>
      </c>
      <c r="AN124" s="8">
        <f>求节点(攻城调用!$D$21:$D$27,攻城调用!$G$21:$G$27,AK124)</f>
        <v>64.819145630244321</v>
      </c>
      <c r="AO124" s="78">
        <f>INDEX([4]中r将兵属性验证!$AM$7:$AM$106,INT(AN124))*6</f>
        <v>35800.008489358705</v>
      </c>
      <c r="AQ124" s="77">
        <v>120</v>
      </c>
      <c r="AR124" s="8" t="e">
        <f>(1-(MAX(($AM124-其他调用!AH124),0)/$AM124)^0.5)*$AO124</f>
        <v>#DIV/0!</v>
      </c>
      <c r="AS124" s="8" t="e">
        <f>(1-(MAX(($AM124-其他调用!AI124),0)/$AM124)^0.5)*$AO124</f>
        <v>#DIV/0!</v>
      </c>
      <c r="AT124" s="8" t="e">
        <f>(1-(MAX(($AM124-其他调用!AJ124),0)/$AM124)^0.5)*$AO124</f>
        <v>#DIV/0!</v>
      </c>
      <c r="AU124" s="8" t="e">
        <f>(1-(MAX(($AM124-其他调用!AK124),0)/$AM124)^0.5)*$AO124</f>
        <v>#DIV/0!</v>
      </c>
      <c r="AV124" s="8" t="e">
        <f>(1-(MAX(($AM124-其他调用!AL124),0)/$AM124)^0.5)*$AO124</f>
        <v>#DIV/0!</v>
      </c>
    </row>
    <row r="125" spans="5:48" ht="11.25" customHeight="1" x14ac:dyDescent="0.15">
      <c r="E125" s="78">
        <v>121</v>
      </c>
      <c r="F125" s="8">
        <f t="shared" ref="F125:F164" si="35">$C$6*V125</f>
        <v>0</v>
      </c>
      <c r="G125" s="8">
        <f t="shared" ref="G125:G164" si="36">$C$6*W125</f>
        <v>0</v>
      </c>
      <c r="H125" s="8">
        <f t="shared" ref="H125:H164" si="37">$C$6*X125</f>
        <v>0</v>
      </c>
      <c r="I125" s="8">
        <f t="shared" ref="I125:I164" si="38">$C$6*Y125</f>
        <v>0</v>
      </c>
      <c r="J125" s="8">
        <f t="shared" ref="J125:J164" si="39">$C$6*Z125</f>
        <v>0</v>
      </c>
      <c r="K125" s="8">
        <f t="shared" ref="K125:K164" si="40">$C$7*AE125</f>
        <v>0</v>
      </c>
      <c r="L125" s="8">
        <f t="shared" ref="L125:L164" si="41">$C$7*AF125</f>
        <v>0</v>
      </c>
      <c r="M125" s="8">
        <f t="shared" ref="M125:M164" si="42">$C$7*AG125</f>
        <v>0</v>
      </c>
      <c r="N125" s="8">
        <f t="shared" ref="N125:N164" si="43">$C$7*AH125</f>
        <v>0</v>
      </c>
      <c r="O125" s="78">
        <f t="shared" ref="O125:O164" si="44">$C$7*AI125</f>
        <v>0</v>
      </c>
      <c r="Q125" s="65" t="e">
        <f t="shared" ref="Q125:Q164" si="45">H125/M125</f>
        <v>#DIV/0!</v>
      </c>
      <c r="U125" s="78">
        <v>121</v>
      </c>
      <c r="V125" s="78">
        <f>攻城调用!$R$12*攻城调用!W125</f>
        <v>0</v>
      </c>
      <c r="W125" s="78">
        <f>攻城调用!$R$12*攻城调用!X125</f>
        <v>0</v>
      </c>
      <c r="X125" s="78">
        <f>攻城调用!$R$12*攻城调用!Y125</f>
        <v>0</v>
      </c>
      <c r="Y125" s="78">
        <f>攻城调用!$R$12*攻城调用!Z125</f>
        <v>0</v>
      </c>
      <c r="Z125" s="78">
        <f>攻城调用!$R$12*攻城调用!AA125</f>
        <v>0</v>
      </c>
      <c r="AD125" s="78">
        <v>121</v>
      </c>
      <c r="AE125" s="8">
        <f>求节点(攻城效率!$AQ$5:$AQ$122,攻城效率!AR$5:AR$122,节奏总纲!P124)</f>
        <v>0</v>
      </c>
      <c r="AF125" s="8">
        <f>求节点(攻城效率!$AQ$5:$AQ$122,攻城效率!AS$5:AS$122,节奏总纲!Q124)</f>
        <v>0</v>
      </c>
      <c r="AG125" s="8">
        <f>求节点(攻城效率!$AQ$5:$AQ$122,攻城效率!AT$5:AT$122,节奏总纲!R124)</f>
        <v>0</v>
      </c>
      <c r="AH125" s="8">
        <f>求节点(攻城效率!$AQ$5:$AQ$122,攻城效率!AU$5:AU$122,节奏总纲!S124)</f>
        <v>0</v>
      </c>
      <c r="AI125" s="8">
        <f>求节点(攻城效率!$AQ$5:$AQ$122,攻城效率!AV$5:AV$122,节奏总纲!T124)</f>
        <v>0</v>
      </c>
      <c r="AK125" s="77">
        <v>121</v>
      </c>
      <c r="AL125" s="8">
        <f>求节点(攻城调用!$D$9:$D$15,攻城调用!$G$9:$G$15,AK125)</f>
        <v>560</v>
      </c>
      <c r="AM125" s="8">
        <f>其他调用!AM125/攻城效率!AL125</f>
        <v>0</v>
      </c>
      <c r="AN125" s="8">
        <f>求节点(攻城调用!$D$21:$D$27,攻城调用!$G$21:$G$27,AK125)</f>
        <v>64.819145630244321</v>
      </c>
      <c r="AO125" s="78">
        <f>INDEX([4]中r将兵属性验证!$AM$7:$AM$106,INT(AN125))*6</f>
        <v>35800.008489358705</v>
      </c>
      <c r="AQ125" s="77">
        <v>121</v>
      </c>
      <c r="AR125" s="8" t="e">
        <f>(1-(MAX(($AM125-其他调用!AH125),0)/$AM125)^0.5)*$AO125</f>
        <v>#DIV/0!</v>
      </c>
      <c r="AS125" s="8" t="e">
        <f>(1-(MAX(($AM125-其他调用!AI125),0)/$AM125)^0.5)*$AO125</f>
        <v>#DIV/0!</v>
      </c>
      <c r="AT125" s="8" t="e">
        <f>(1-(MAX(($AM125-其他调用!AJ125),0)/$AM125)^0.5)*$AO125</f>
        <v>#DIV/0!</v>
      </c>
      <c r="AU125" s="8" t="e">
        <f>(1-(MAX(($AM125-其他调用!AK125),0)/$AM125)^0.5)*$AO125</f>
        <v>#DIV/0!</v>
      </c>
      <c r="AV125" s="8" t="e">
        <f>(1-(MAX(($AM125-其他调用!AL125),0)/$AM125)^0.5)*$AO125</f>
        <v>#DIV/0!</v>
      </c>
    </row>
    <row r="126" spans="5:48" ht="11.25" customHeight="1" x14ac:dyDescent="0.15">
      <c r="E126" s="78">
        <v>122</v>
      </c>
      <c r="F126" s="8">
        <f t="shared" si="35"/>
        <v>0</v>
      </c>
      <c r="G126" s="8">
        <f t="shared" si="36"/>
        <v>0</v>
      </c>
      <c r="H126" s="8">
        <f t="shared" si="37"/>
        <v>0</v>
      </c>
      <c r="I126" s="8">
        <f t="shared" si="38"/>
        <v>0</v>
      </c>
      <c r="J126" s="8">
        <f t="shared" si="39"/>
        <v>0</v>
      </c>
      <c r="K126" s="8">
        <f t="shared" si="40"/>
        <v>0</v>
      </c>
      <c r="L126" s="8">
        <f t="shared" si="41"/>
        <v>0</v>
      </c>
      <c r="M126" s="8">
        <f t="shared" si="42"/>
        <v>0</v>
      </c>
      <c r="N126" s="8">
        <f t="shared" si="43"/>
        <v>0</v>
      </c>
      <c r="O126" s="78">
        <f t="shared" si="44"/>
        <v>0</v>
      </c>
      <c r="Q126" s="65" t="e">
        <f t="shared" si="45"/>
        <v>#DIV/0!</v>
      </c>
      <c r="U126" s="78">
        <v>122</v>
      </c>
      <c r="V126" s="78">
        <f>攻城调用!$R$12*攻城调用!W126</f>
        <v>0</v>
      </c>
      <c r="W126" s="78">
        <f>攻城调用!$R$12*攻城调用!X126</f>
        <v>0</v>
      </c>
      <c r="X126" s="78">
        <f>攻城调用!$R$12*攻城调用!Y126</f>
        <v>0</v>
      </c>
      <c r="Y126" s="78">
        <f>攻城调用!$R$12*攻城调用!Z126</f>
        <v>0</v>
      </c>
      <c r="Z126" s="78">
        <f>攻城调用!$R$12*攻城调用!AA126</f>
        <v>0</v>
      </c>
      <c r="AD126" s="78">
        <v>122</v>
      </c>
      <c r="AE126" s="8">
        <f>求节点(攻城效率!$AQ$5:$AQ$122,攻城效率!AR$5:AR$122,节奏总纲!P125)</f>
        <v>0</v>
      </c>
      <c r="AF126" s="8">
        <f>求节点(攻城效率!$AQ$5:$AQ$122,攻城效率!AS$5:AS$122,节奏总纲!Q125)</f>
        <v>0</v>
      </c>
      <c r="AG126" s="8">
        <f>求节点(攻城效率!$AQ$5:$AQ$122,攻城效率!AT$5:AT$122,节奏总纲!R125)</f>
        <v>0</v>
      </c>
      <c r="AH126" s="8">
        <f>求节点(攻城效率!$AQ$5:$AQ$122,攻城效率!AU$5:AU$122,节奏总纲!S125)</f>
        <v>0</v>
      </c>
      <c r="AI126" s="8">
        <f>求节点(攻城效率!$AQ$5:$AQ$122,攻城效率!AV$5:AV$122,节奏总纲!T125)</f>
        <v>0</v>
      </c>
      <c r="AK126" s="77">
        <v>122</v>
      </c>
      <c r="AL126" s="8">
        <f>求节点(攻城调用!$D$9:$D$15,攻城调用!$G$9:$G$15,AK126)</f>
        <v>560</v>
      </c>
      <c r="AM126" s="8">
        <f>其他调用!AM126/攻城效率!AL126</f>
        <v>0</v>
      </c>
      <c r="AN126" s="8">
        <f>求节点(攻城调用!$D$21:$D$27,攻城调用!$G$21:$G$27,AK126)</f>
        <v>64.819145630244321</v>
      </c>
      <c r="AO126" s="78">
        <f>INDEX([4]中r将兵属性验证!$AM$7:$AM$106,INT(AN126))*6</f>
        <v>35800.008489358705</v>
      </c>
      <c r="AQ126" s="77">
        <v>122</v>
      </c>
      <c r="AR126" s="8" t="e">
        <f>(1-(MAX(($AM126-其他调用!AH126),0)/$AM126)^0.5)*$AO126</f>
        <v>#DIV/0!</v>
      </c>
      <c r="AS126" s="8" t="e">
        <f>(1-(MAX(($AM126-其他调用!AI126),0)/$AM126)^0.5)*$AO126</f>
        <v>#DIV/0!</v>
      </c>
      <c r="AT126" s="8" t="e">
        <f>(1-(MAX(($AM126-其他调用!AJ126),0)/$AM126)^0.5)*$AO126</f>
        <v>#DIV/0!</v>
      </c>
      <c r="AU126" s="8" t="e">
        <f>(1-(MAX(($AM126-其他调用!AK126),0)/$AM126)^0.5)*$AO126</f>
        <v>#DIV/0!</v>
      </c>
      <c r="AV126" s="8" t="e">
        <f>(1-(MAX(($AM126-其他调用!AL126),0)/$AM126)^0.5)*$AO126</f>
        <v>#DIV/0!</v>
      </c>
    </row>
    <row r="127" spans="5:48" ht="11.25" customHeight="1" x14ac:dyDescent="0.15">
      <c r="E127" s="78">
        <v>123</v>
      </c>
      <c r="F127" s="8">
        <f t="shared" si="35"/>
        <v>0</v>
      </c>
      <c r="G127" s="8">
        <f t="shared" si="36"/>
        <v>0</v>
      </c>
      <c r="H127" s="8">
        <f t="shared" si="37"/>
        <v>0</v>
      </c>
      <c r="I127" s="8">
        <f t="shared" si="38"/>
        <v>0</v>
      </c>
      <c r="J127" s="8">
        <f t="shared" si="39"/>
        <v>0</v>
      </c>
      <c r="K127" s="8">
        <f t="shared" si="40"/>
        <v>0</v>
      </c>
      <c r="L127" s="8">
        <f t="shared" si="41"/>
        <v>0</v>
      </c>
      <c r="M127" s="8">
        <f t="shared" si="42"/>
        <v>0</v>
      </c>
      <c r="N127" s="8">
        <f t="shared" si="43"/>
        <v>0</v>
      </c>
      <c r="O127" s="78">
        <f t="shared" si="44"/>
        <v>0</v>
      </c>
      <c r="Q127" s="65" t="e">
        <f t="shared" si="45"/>
        <v>#DIV/0!</v>
      </c>
      <c r="U127" s="78">
        <v>123</v>
      </c>
      <c r="V127" s="78">
        <f>攻城调用!$R$12*攻城调用!W127</f>
        <v>0</v>
      </c>
      <c r="W127" s="78">
        <f>攻城调用!$R$12*攻城调用!X127</f>
        <v>0</v>
      </c>
      <c r="X127" s="78">
        <f>攻城调用!$R$12*攻城调用!Y127</f>
        <v>0</v>
      </c>
      <c r="Y127" s="78">
        <f>攻城调用!$R$12*攻城调用!Z127</f>
        <v>0</v>
      </c>
      <c r="Z127" s="78">
        <f>攻城调用!$R$12*攻城调用!AA127</f>
        <v>0</v>
      </c>
      <c r="AD127" s="78">
        <v>123</v>
      </c>
      <c r="AE127" s="8">
        <f>求节点(攻城效率!$AQ$5:$AQ$122,攻城效率!AR$5:AR$122,节奏总纲!P126)</f>
        <v>0</v>
      </c>
      <c r="AF127" s="8">
        <f>求节点(攻城效率!$AQ$5:$AQ$122,攻城效率!AS$5:AS$122,节奏总纲!Q126)</f>
        <v>0</v>
      </c>
      <c r="AG127" s="8">
        <f>求节点(攻城效率!$AQ$5:$AQ$122,攻城效率!AT$5:AT$122,节奏总纲!R126)</f>
        <v>0</v>
      </c>
      <c r="AH127" s="8">
        <f>求节点(攻城效率!$AQ$5:$AQ$122,攻城效率!AU$5:AU$122,节奏总纲!S126)</f>
        <v>0</v>
      </c>
      <c r="AI127" s="8">
        <f>求节点(攻城效率!$AQ$5:$AQ$122,攻城效率!AV$5:AV$122,节奏总纲!T126)</f>
        <v>0</v>
      </c>
      <c r="AK127" s="77">
        <v>123</v>
      </c>
      <c r="AL127" s="8">
        <f>求节点(攻城调用!$D$9:$D$15,攻城调用!$G$9:$G$15,AK127)</f>
        <v>560</v>
      </c>
      <c r="AM127" s="8">
        <f>其他调用!AM127/攻城效率!AL127</f>
        <v>0</v>
      </c>
      <c r="AN127" s="8">
        <f>求节点(攻城调用!$D$21:$D$27,攻城调用!$G$21:$G$27,AK127)</f>
        <v>64.819145630244321</v>
      </c>
      <c r="AO127" s="78">
        <f>INDEX([4]中r将兵属性验证!$AM$7:$AM$106,INT(AN127))*6</f>
        <v>35800.008489358705</v>
      </c>
      <c r="AQ127" s="77">
        <v>123</v>
      </c>
      <c r="AR127" s="8" t="e">
        <f>(1-(MAX(($AM127-其他调用!AH127),0)/$AM127)^0.5)*$AO127</f>
        <v>#DIV/0!</v>
      </c>
      <c r="AS127" s="8" t="e">
        <f>(1-(MAX(($AM127-其他调用!AI127),0)/$AM127)^0.5)*$AO127</f>
        <v>#DIV/0!</v>
      </c>
      <c r="AT127" s="8" t="e">
        <f>(1-(MAX(($AM127-其他调用!AJ127),0)/$AM127)^0.5)*$AO127</f>
        <v>#DIV/0!</v>
      </c>
      <c r="AU127" s="8" t="e">
        <f>(1-(MAX(($AM127-其他调用!AK127),0)/$AM127)^0.5)*$AO127</f>
        <v>#DIV/0!</v>
      </c>
      <c r="AV127" s="8" t="e">
        <f>(1-(MAX(($AM127-其他调用!AL127),0)/$AM127)^0.5)*$AO127</f>
        <v>#DIV/0!</v>
      </c>
    </row>
    <row r="128" spans="5:48" ht="11.25" customHeight="1" x14ac:dyDescent="0.15">
      <c r="E128" s="78">
        <v>124</v>
      </c>
      <c r="F128" s="8">
        <f t="shared" si="35"/>
        <v>0</v>
      </c>
      <c r="G128" s="8">
        <f t="shared" si="36"/>
        <v>0</v>
      </c>
      <c r="H128" s="8">
        <f t="shared" si="37"/>
        <v>0</v>
      </c>
      <c r="I128" s="8">
        <f t="shared" si="38"/>
        <v>0</v>
      </c>
      <c r="J128" s="8">
        <f t="shared" si="39"/>
        <v>0</v>
      </c>
      <c r="K128" s="8">
        <f t="shared" si="40"/>
        <v>0</v>
      </c>
      <c r="L128" s="8">
        <f t="shared" si="41"/>
        <v>0</v>
      </c>
      <c r="M128" s="8">
        <f t="shared" si="42"/>
        <v>0</v>
      </c>
      <c r="N128" s="8">
        <f t="shared" si="43"/>
        <v>0</v>
      </c>
      <c r="O128" s="78">
        <f t="shared" si="44"/>
        <v>0</v>
      </c>
      <c r="Q128" s="65" t="e">
        <f t="shared" si="45"/>
        <v>#DIV/0!</v>
      </c>
      <c r="U128" s="78">
        <v>124</v>
      </c>
      <c r="V128" s="78">
        <f>攻城调用!$R$12*攻城调用!W128</f>
        <v>0</v>
      </c>
      <c r="W128" s="78">
        <f>攻城调用!$R$12*攻城调用!X128</f>
        <v>0</v>
      </c>
      <c r="X128" s="78">
        <f>攻城调用!$R$12*攻城调用!Y128</f>
        <v>0</v>
      </c>
      <c r="Y128" s="78">
        <f>攻城调用!$R$12*攻城调用!Z128</f>
        <v>0</v>
      </c>
      <c r="Z128" s="78">
        <f>攻城调用!$R$12*攻城调用!AA128</f>
        <v>0</v>
      </c>
      <c r="AD128" s="78">
        <v>124</v>
      </c>
      <c r="AE128" s="8">
        <f>求节点(攻城效率!$AQ$5:$AQ$122,攻城效率!AR$5:AR$122,节奏总纲!P127)</f>
        <v>0</v>
      </c>
      <c r="AF128" s="8">
        <f>求节点(攻城效率!$AQ$5:$AQ$122,攻城效率!AS$5:AS$122,节奏总纲!Q127)</f>
        <v>0</v>
      </c>
      <c r="AG128" s="8">
        <f>求节点(攻城效率!$AQ$5:$AQ$122,攻城效率!AT$5:AT$122,节奏总纲!R127)</f>
        <v>0</v>
      </c>
      <c r="AH128" s="8">
        <f>求节点(攻城效率!$AQ$5:$AQ$122,攻城效率!AU$5:AU$122,节奏总纲!S127)</f>
        <v>0</v>
      </c>
      <c r="AI128" s="8">
        <f>求节点(攻城效率!$AQ$5:$AQ$122,攻城效率!AV$5:AV$122,节奏总纲!T127)</f>
        <v>0</v>
      </c>
      <c r="AK128" s="77">
        <v>124</v>
      </c>
      <c r="AL128" s="8">
        <f>求节点(攻城调用!$D$9:$D$15,攻城调用!$G$9:$G$15,AK128)</f>
        <v>560</v>
      </c>
      <c r="AM128" s="8">
        <f>其他调用!AM128/攻城效率!AL128</f>
        <v>0</v>
      </c>
      <c r="AN128" s="8">
        <f>求节点(攻城调用!$D$21:$D$27,攻城调用!$G$21:$G$27,AK128)</f>
        <v>64.819145630244321</v>
      </c>
      <c r="AO128" s="78">
        <f>INDEX([4]中r将兵属性验证!$AM$7:$AM$106,INT(AN128))*6</f>
        <v>35800.008489358705</v>
      </c>
      <c r="AQ128" s="77">
        <v>124</v>
      </c>
      <c r="AR128" s="8" t="e">
        <f>(1-(MAX(($AM128-其他调用!AH128),0)/$AM128)^0.5)*$AO128</f>
        <v>#DIV/0!</v>
      </c>
      <c r="AS128" s="8" t="e">
        <f>(1-(MAX(($AM128-其他调用!AI128),0)/$AM128)^0.5)*$AO128</f>
        <v>#DIV/0!</v>
      </c>
      <c r="AT128" s="8" t="e">
        <f>(1-(MAX(($AM128-其他调用!AJ128),0)/$AM128)^0.5)*$AO128</f>
        <v>#DIV/0!</v>
      </c>
      <c r="AU128" s="8" t="e">
        <f>(1-(MAX(($AM128-其他调用!AK128),0)/$AM128)^0.5)*$AO128</f>
        <v>#DIV/0!</v>
      </c>
      <c r="AV128" s="8" t="e">
        <f>(1-(MAX(($AM128-其他调用!AL128),0)/$AM128)^0.5)*$AO128</f>
        <v>#DIV/0!</v>
      </c>
    </row>
    <row r="129" spans="5:48" ht="11.25" customHeight="1" x14ac:dyDescent="0.15">
      <c r="E129" s="78">
        <v>125</v>
      </c>
      <c r="F129" s="8">
        <f t="shared" si="35"/>
        <v>0</v>
      </c>
      <c r="G129" s="8">
        <f t="shared" si="36"/>
        <v>0</v>
      </c>
      <c r="H129" s="8">
        <f t="shared" si="37"/>
        <v>0</v>
      </c>
      <c r="I129" s="8">
        <f t="shared" si="38"/>
        <v>0</v>
      </c>
      <c r="J129" s="8">
        <f t="shared" si="39"/>
        <v>0</v>
      </c>
      <c r="K129" s="8">
        <f t="shared" si="40"/>
        <v>0</v>
      </c>
      <c r="L129" s="8">
        <f t="shared" si="41"/>
        <v>0</v>
      </c>
      <c r="M129" s="8">
        <f t="shared" si="42"/>
        <v>0</v>
      </c>
      <c r="N129" s="8">
        <f t="shared" si="43"/>
        <v>0</v>
      </c>
      <c r="O129" s="78">
        <f t="shared" si="44"/>
        <v>0</v>
      </c>
      <c r="Q129" s="65" t="e">
        <f t="shared" si="45"/>
        <v>#DIV/0!</v>
      </c>
      <c r="U129" s="78">
        <v>125</v>
      </c>
      <c r="V129" s="78">
        <f>攻城调用!$R$12*攻城调用!W129</f>
        <v>0</v>
      </c>
      <c r="W129" s="78">
        <f>攻城调用!$R$12*攻城调用!X129</f>
        <v>0</v>
      </c>
      <c r="X129" s="78">
        <f>攻城调用!$R$12*攻城调用!Y129</f>
        <v>0</v>
      </c>
      <c r="Y129" s="78">
        <f>攻城调用!$R$12*攻城调用!Z129</f>
        <v>0</v>
      </c>
      <c r="Z129" s="78">
        <f>攻城调用!$R$12*攻城调用!AA129</f>
        <v>0</v>
      </c>
      <c r="AD129" s="78">
        <v>125</v>
      </c>
      <c r="AE129" s="8">
        <f>求节点(攻城效率!$AQ$5:$AQ$122,攻城效率!AR$5:AR$122,节奏总纲!P128)</f>
        <v>0</v>
      </c>
      <c r="AF129" s="8">
        <f>求节点(攻城效率!$AQ$5:$AQ$122,攻城效率!AS$5:AS$122,节奏总纲!Q128)</f>
        <v>0</v>
      </c>
      <c r="AG129" s="8">
        <f>求节点(攻城效率!$AQ$5:$AQ$122,攻城效率!AT$5:AT$122,节奏总纲!R128)</f>
        <v>0</v>
      </c>
      <c r="AH129" s="8">
        <f>求节点(攻城效率!$AQ$5:$AQ$122,攻城效率!AU$5:AU$122,节奏总纲!S128)</f>
        <v>0</v>
      </c>
      <c r="AI129" s="8">
        <f>求节点(攻城效率!$AQ$5:$AQ$122,攻城效率!AV$5:AV$122,节奏总纲!T128)</f>
        <v>0</v>
      </c>
      <c r="AK129" s="77">
        <v>125</v>
      </c>
      <c r="AL129" s="8">
        <f>求节点(攻城调用!$D$9:$D$15,攻城调用!$G$9:$G$15,AK129)</f>
        <v>560</v>
      </c>
      <c r="AM129" s="8">
        <f>其他调用!AM129/攻城效率!AL129</f>
        <v>0</v>
      </c>
      <c r="AN129" s="8">
        <f>求节点(攻城调用!$D$21:$D$27,攻城调用!$G$21:$G$27,AK129)</f>
        <v>64.819145630244321</v>
      </c>
      <c r="AO129" s="78">
        <f>INDEX([4]中r将兵属性验证!$AM$7:$AM$106,INT(AN129))*6</f>
        <v>35800.008489358705</v>
      </c>
      <c r="AQ129" s="77">
        <v>125</v>
      </c>
      <c r="AR129" s="8" t="e">
        <f>(1-(MAX(($AM129-其他调用!AH129),0)/$AM129)^0.5)*$AO129</f>
        <v>#DIV/0!</v>
      </c>
      <c r="AS129" s="8" t="e">
        <f>(1-(MAX(($AM129-其他调用!AI129),0)/$AM129)^0.5)*$AO129</f>
        <v>#DIV/0!</v>
      </c>
      <c r="AT129" s="8" t="e">
        <f>(1-(MAX(($AM129-其他调用!AJ129),0)/$AM129)^0.5)*$AO129</f>
        <v>#DIV/0!</v>
      </c>
      <c r="AU129" s="8" t="e">
        <f>(1-(MAX(($AM129-其他调用!AK129),0)/$AM129)^0.5)*$AO129</f>
        <v>#DIV/0!</v>
      </c>
      <c r="AV129" s="8" t="e">
        <f>(1-(MAX(($AM129-其他调用!AL129),0)/$AM129)^0.5)*$AO129</f>
        <v>#DIV/0!</v>
      </c>
    </row>
    <row r="130" spans="5:48" ht="11.25" customHeight="1" x14ac:dyDescent="0.15">
      <c r="E130" s="78">
        <v>126</v>
      </c>
      <c r="F130" s="8">
        <f t="shared" si="35"/>
        <v>0</v>
      </c>
      <c r="G130" s="8">
        <f t="shared" si="36"/>
        <v>0</v>
      </c>
      <c r="H130" s="8">
        <f t="shared" si="37"/>
        <v>0</v>
      </c>
      <c r="I130" s="8">
        <f t="shared" si="38"/>
        <v>0</v>
      </c>
      <c r="J130" s="8">
        <f t="shared" si="39"/>
        <v>0</v>
      </c>
      <c r="K130" s="8">
        <f t="shared" si="40"/>
        <v>0</v>
      </c>
      <c r="L130" s="8">
        <f t="shared" si="41"/>
        <v>0</v>
      </c>
      <c r="M130" s="8">
        <f t="shared" si="42"/>
        <v>0</v>
      </c>
      <c r="N130" s="8">
        <f t="shared" si="43"/>
        <v>0</v>
      </c>
      <c r="O130" s="78">
        <f t="shared" si="44"/>
        <v>0</v>
      </c>
      <c r="Q130" s="65" t="e">
        <f t="shared" si="45"/>
        <v>#DIV/0!</v>
      </c>
      <c r="U130" s="78">
        <v>126</v>
      </c>
      <c r="V130" s="78">
        <f>攻城调用!$R$12*攻城调用!W130</f>
        <v>0</v>
      </c>
      <c r="W130" s="78">
        <f>攻城调用!$R$12*攻城调用!X130</f>
        <v>0</v>
      </c>
      <c r="X130" s="78">
        <f>攻城调用!$R$12*攻城调用!Y130</f>
        <v>0</v>
      </c>
      <c r="Y130" s="78">
        <f>攻城调用!$R$12*攻城调用!Z130</f>
        <v>0</v>
      </c>
      <c r="Z130" s="78">
        <f>攻城调用!$R$12*攻城调用!AA130</f>
        <v>0</v>
      </c>
      <c r="AD130" s="78">
        <v>126</v>
      </c>
      <c r="AE130" s="8">
        <f>求节点(攻城效率!$AQ$5:$AQ$122,攻城效率!AR$5:AR$122,节奏总纲!P129)</f>
        <v>0</v>
      </c>
      <c r="AF130" s="8">
        <f>求节点(攻城效率!$AQ$5:$AQ$122,攻城效率!AS$5:AS$122,节奏总纲!Q129)</f>
        <v>0</v>
      </c>
      <c r="AG130" s="8">
        <f>求节点(攻城效率!$AQ$5:$AQ$122,攻城效率!AT$5:AT$122,节奏总纲!R129)</f>
        <v>0</v>
      </c>
      <c r="AH130" s="8">
        <f>求节点(攻城效率!$AQ$5:$AQ$122,攻城效率!AU$5:AU$122,节奏总纲!S129)</f>
        <v>0</v>
      </c>
      <c r="AI130" s="8">
        <f>求节点(攻城效率!$AQ$5:$AQ$122,攻城效率!AV$5:AV$122,节奏总纲!T129)</f>
        <v>0</v>
      </c>
      <c r="AK130" s="77">
        <v>126</v>
      </c>
      <c r="AL130" s="8">
        <f>求节点(攻城调用!$D$9:$D$15,攻城调用!$G$9:$G$15,AK130)</f>
        <v>560</v>
      </c>
      <c r="AM130" s="8">
        <f>其他调用!AM130/攻城效率!AL130</f>
        <v>0</v>
      </c>
      <c r="AN130" s="8">
        <f>求节点(攻城调用!$D$21:$D$27,攻城调用!$G$21:$G$27,AK130)</f>
        <v>64.819145630244321</v>
      </c>
      <c r="AO130" s="78">
        <f>INDEX([4]中r将兵属性验证!$AM$7:$AM$106,INT(AN130))*6</f>
        <v>35800.008489358705</v>
      </c>
      <c r="AQ130" s="77">
        <v>126</v>
      </c>
      <c r="AR130" s="8" t="e">
        <f>(1-(MAX(($AM130-其他调用!AH130),0)/$AM130)^0.5)*$AO130</f>
        <v>#DIV/0!</v>
      </c>
      <c r="AS130" s="8" t="e">
        <f>(1-(MAX(($AM130-其他调用!AI130),0)/$AM130)^0.5)*$AO130</f>
        <v>#DIV/0!</v>
      </c>
      <c r="AT130" s="8" t="e">
        <f>(1-(MAX(($AM130-其他调用!AJ130),0)/$AM130)^0.5)*$AO130</f>
        <v>#DIV/0!</v>
      </c>
      <c r="AU130" s="8" t="e">
        <f>(1-(MAX(($AM130-其他调用!AK130),0)/$AM130)^0.5)*$AO130</f>
        <v>#DIV/0!</v>
      </c>
      <c r="AV130" s="8" t="e">
        <f>(1-(MAX(($AM130-其他调用!AL130),0)/$AM130)^0.5)*$AO130</f>
        <v>#DIV/0!</v>
      </c>
    </row>
    <row r="131" spans="5:48" ht="11.25" customHeight="1" x14ac:dyDescent="0.15">
      <c r="E131" s="78">
        <v>127</v>
      </c>
      <c r="F131" s="8">
        <f t="shared" si="35"/>
        <v>0</v>
      </c>
      <c r="G131" s="8">
        <f t="shared" si="36"/>
        <v>0</v>
      </c>
      <c r="H131" s="8">
        <f t="shared" si="37"/>
        <v>0</v>
      </c>
      <c r="I131" s="8">
        <f t="shared" si="38"/>
        <v>0</v>
      </c>
      <c r="J131" s="8">
        <f t="shared" si="39"/>
        <v>0</v>
      </c>
      <c r="K131" s="8">
        <f t="shared" si="40"/>
        <v>0</v>
      </c>
      <c r="L131" s="8">
        <f t="shared" si="41"/>
        <v>0</v>
      </c>
      <c r="M131" s="8">
        <f t="shared" si="42"/>
        <v>0</v>
      </c>
      <c r="N131" s="8">
        <f t="shared" si="43"/>
        <v>0</v>
      </c>
      <c r="O131" s="78">
        <f t="shared" si="44"/>
        <v>0</v>
      </c>
      <c r="Q131" s="65" t="e">
        <f t="shared" si="45"/>
        <v>#DIV/0!</v>
      </c>
      <c r="U131" s="78">
        <v>127</v>
      </c>
      <c r="V131" s="78">
        <f>攻城调用!$R$12*攻城调用!W131</f>
        <v>0</v>
      </c>
      <c r="W131" s="78">
        <f>攻城调用!$R$12*攻城调用!X131</f>
        <v>0</v>
      </c>
      <c r="X131" s="78">
        <f>攻城调用!$R$12*攻城调用!Y131</f>
        <v>0</v>
      </c>
      <c r="Y131" s="78">
        <f>攻城调用!$R$12*攻城调用!Z131</f>
        <v>0</v>
      </c>
      <c r="Z131" s="78">
        <f>攻城调用!$R$12*攻城调用!AA131</f>
        <v>0</v>
      </c>
      <c r="AD131" s="78">
        <v>127</v>
      </c>
      <c r="AE131" s="8">
        <f>求节点(攻城效率!$AQ$5:$AQ$122,攻城效率!AR$5:AR$122,节奏总纲!P130)</f>
        <v>0</v>
      </c>
      <c r="AF131" s="8">
        <f>求节点(攻城效率!$AQ$5:$AQ$122,攻城效率!AS$5:AS$122,节奏总纲!Q130)</f>
        <v>0</v>
      </c>
      <c r="AG131" s="8">
        <f>求节点(攻城效率!$AQ$5:$AQ$122,攻城效率!AT$5:AT$122,节奏总纲!R130)</f>
        <v>0</v>
      </c>
      <c r="AH131" s="8">
        <f>求节点(攻城效率!$AQ$5:$AQ$122,攻城效率!AU$5:AU$122,节奏总纲!S130)</f>
        <v>0</v>
      </c>
      <c r="AI131" s="8">
        <f>求节点(攻城效率!$AQ$5:$AQ$122,攻城效率!AV$5:AV$122,节奏总纲!T130)</f>
        <v>0</v>
      </c>
      <c r="AK131" s="77">
        <v>127</v>
      </c>
      <c r="AL131" s="8">
        <f>求节点(攻城调用!$D$9:$D$15,攻城调用!$G$9:$G$15,AK131)</f>
        <v>560</v>
      </c>
      <c r="AM131" s="8">
        <f>其他调用!AM131/攻城效率!AL131</f>
        <v>0</v>
      </c>
      <c r="AN131" s="8">
        <f>求节点(攻城调用!$D$21:$D$27,攻城调用!$G$21:$G$27,AK131)</f>
        <v>64.819145630244321</v>
      </c>
      <c r="AO131" s="78">
        <f>INDEX([4]中r将兵属性验证!$AM$7:$AM$106,INT(AN131))*6</f>
        <v>35800.008489358705</v>
      </c>
      <c r="AQ131" s="77">
        <v>127</v>
      </c>
      <c r="AR131" s="8" t="e">
        <f>(1-(MAX(($AM131-其他调用!AH131),0)/$AM131)^0.5)*$AO131</f>
        <v>#DIV/0!</v>
      </c>
      <c r="AS131" s="8" t="e">
        <f>(1-(MAX(($AM131-其他调用!AI131),0)/$AM131)^0.5)*$AO131</f>
        <v>#DIV/0!</v>
      </c>
      <c r="AT131" s="8" t="e">
        <f>(1-(MAX(($AM131-其他调用!AJ131),0)/$AM131)^0.5)*$AO131</f>
        <v>#DIV/0!</v>
      </c>
      <c r="AU131" s="8" t="e">
        <f>(1-(MAX(($AM131-其他调用!AK131),0)/$AM131)^0.5)*$AO131</f>
        <v>#DIV/0!</v>
      </c>
      <c r="AV131" s="8" t="e">
        <f>(1-(MAX(($AM131-其他调用!AL131),0)/$AM131)^0.5)*$AO131</f>
        <v>#DIV/0!</v>
      </c>
    </row>
    <row r="132" spans="5:48" ht="11.25" customHeight="1" x14ac:dyDescent="0.15">
      <c r="E132" s="78">
        <v>128</v>
      </c>
      <c r="F132" s="8">
        <f t="shared" si="35"/>
        <v>0</v>
      </c>
      <c r="G132" s="8">
        <f t="shared" si="36"/>
        <v>0</v>
      </c>
      <c r="H132" s="8">
        <f t="shared" si="37"/>
        <v>0</v>
      </c>
      <c r="I132" s="8">
        <f t="shared" si="38"/>
        <v>0</v>
      </c>
      <c r="J132" s="8">
        <f t="shared" si="39"/>
        <v>0</v>
      </c>
      <c r="K132" s="8">
        <f t="shared" si="40"/>
        <v>0</v>
      </c>
      <c r="L132" s="8">
        <f t="shared" si="41"/>
        <v>0</v>
      </c>
      <c r="M132" s="8">
        <f t="shared" si="42"/>
        <v>0</v>
      </c>
      <c r="N132" s="8">
        <f t="shared" si="43"/>
        <v>0</v>
      </c>
      <c r="O132" s="78">
        <f t="shared" si="44"/>
        <v>0</v>
      </c>
      <c r="Q132" s="65" t="e">
        <f t="shared" si="45"/>
        <v>#DIV/0!</v>
      </c>
      <c r="U132" s="78">
        <v>128</v>
      </c>
      <c r="V132" s="78">
        <f>攻城调用!$R$12*攻城调用!W132</f>
        <v>0</v>
      </c>
      <c r="W132" s="78">
        <f>攻城调用!$R$12*攻城调用!X132</f>
        <v>0</v>
      </c>
      <c r="X132" s="78">
        <f>攻城调用!$R$12*攻城调用!Y132</f>
        <v>0</v>
      </c>
      <c r="Y132" s="78">
        <f>攻城调用!$R$12*攻城调用!Z132</f>
        <v>0</v>
      </c>
      <c r="Z132" s="78">
        <f>攻城调用!$R$12*攻城调用!AA132</f>
        <v>0</v>
      </c>
      <c r="AD132" s="78">
        <v>128</v>
      </c>
      <c r="AE132" s="8">
        <f>求节点(攻城效率!$AQ$5:$AQ$122,攻城效率!AR$5:AR$122,节奏总纲!P131)</f>
        <v>0</v>
      </c>
      <c r="AF132" s="8">
        <f>求节点(攻城效率!$AQ$5:$AQ$122,攻城效率!AS$5:AS$122,节奏总纲!Q131)</f>
        <v>0</v>
      </c>
      <c r="AG132" s="8">
        <f>求节点(攻城效率!$AQ$5:$AQ$122,攻城效率!AT$5:AT$122,节奏总纲!R131)</f>
        <v>0</v>
      </c>
      <c r="AH132" s="8">
        <f>求节点(攻城效率!$AQ$5:$AQ$122,攻城效率!AU$5:AU$122,节奏总纲!S131)</f>
        <v>0</v>
      </c>
      <c r="AI132" s="8">
        <f>求节点(攻城效率!$AQ$5:$AQ$122,攻城效率!AV$5:AV$122,节奏总纲!T131)</f>
        <v>0</v>
      </c>
      <c r="AK132" s="77">
        <v>128</v>
      </c>
      <c r="AL132" s="8">
        <f>求节点(攻城调用!$D$9:$D$15,攻城调用!$G$9:$G$15,AK132)</f>
        <v>560</v>
      </c>
      <c r="AM132" s="8">
        <f>其他调用!AM132/攻城效率!AL132</f>
        <v>0</v>
      </c>
      <c r="AN132" s="8">
        <f>求节点(攻城调用!$D$21:$D$27,攻城调用!$G$21:$G$27,AK132)</f>
        <v>64.819145630244321</v>
      </c>
      <c r="AO132" s="78">
        <f>INDEX([4]中r将兵属性验证!$AM$7:$AM$106,INT(AN132))*6</f>
        <v>35800.008489358705</v>
      </c>
      <c r="AQ132" s="77">
        <v>128</v>
      </c>
      <c r="AR132" s="8" t="e">
        <f>(1-(MAX(($AM132-其他调用!AH132),0)/$AM132)^0.5)*$AO132</f>
        <v>#DIV/0!</v>
      </c>
      <c r="AS132" s="8" t="e">
        <f>(1-(MAX(($AM132-其他调用!AI132),0)/$AM132)^0.5)*$AO132</f>
        <v>#DIV/0!</v>
      </c>
      <c r="AT132" s="8" t="e">
        <f>(1-(MAX(($AM132-其他调用!AJ132),0)/$AM132)^0.5)*$AO132</f>
        <v>#DIV/0!</v>
      </c>
      <c r="AU132" s="8" t="e">
        <f>(1-(MAX(($AM132-其他调用!AK132),0)/$AM132)^0.5)*$AO132</f>
        <v>#DIV/0!</v>
      </c>
      <c r="AV132" s="8" t="e">
        <f>(1-(MAX(($AM132-其他调用!AL132),0)/$AM132)^0.5)*$AO132</f>
        <v>#DIV/0!</v>
      </c>
    </row>
    <row r="133" spans="5:48" ht="11.25" customHeight="1" x14ac:dyDescent="0.15">
      <c r="E133" s="78">
        <v>129</v>
      </c>
      <c r="F133" s="8">
        <f t="shared" si="35"/>
        <v>0</v>
      </c>
      <c r="G133" s="8">
        <f t="shared" si="36"/>
        <v>0</v>
      </c>
      <c r="H133" s="8">
        <f t="shared" si="37"/>
        <v>0</v>
      </c>
      <c r="I133" s="8">
        <f t="shared" si="38"/>
        <v>0</v>
      </c>
      <c r="J133" s="8">
        <f t="shared" si="39"/>
        <v>0</v>
      </c>
      <c r="K133" s="8">
        <f t="shared" si="40"/>
        <v>0</v>
      </c>
      <c r="L133" s="8">
        <f t="shared" si="41"/>
        <v>0</v>
      </c>
      <c r="M133" s="8">
        <f t="shared" si="42"/>
        <v>0</v>
      </c>
      <c r="N133" s="8">
        <f t="shared" si="43"/>
        <v>0</v>
      </c>
      <c r="O133" s="78">
        <f t="shared" si="44"/>
        <v>0</v>
      </c>
      <c r="Q133" s="65" t="e">
        <f t="shared" si="45"/>
        <v>#DIV/0!</v>
      </c>
      <c r="U133" s="78">
        <v>129</v>
      </c>
      <c r="V133" s="78">
        <f>攻城调用!$R$12*攻城调用!W133</f>
        <v>0</v>
      </c>
      <c r="W133" s="78">
        <f>攻城调用!$R$12*攻城调用!X133</f>
        <v>0</v>
      </c>
      <c r="X133" s="78">
        <f>攻城调用!$R$12*攻城调用!Y133</f>
        <v>0</v>
      </c>
      <c r="Y133" s="78">
        <f>攻城调用!$R$12*攻城调用!Z133</f>
        <v>0</v>
      </c>
      <c r="Z133" s="78">
        <f>攻城调用!$R$12*攻城调用!AA133</f>
        <v>0</v>
      </c>
      <c r="AD133" s="78">
        <v>129</v>
      </c>
      <c r="AE133" s="8">
        <f>求节点(攻城效率!$AQ$5:$AQ$122,攻城效率!AR$5:AR$122,节奏总纲!P132)</f>
        <v>0</v>
      </c>
      <c r="AF133" s="8">
        <f>求节点(攻城效率!$AQ$5:$AQ$122,攻城效率!AS$5:AS$122,节奏总纲!Q132)</f>
        <v>0</v>
      </c>
      <c r="AG133" s="8">
        <f>求节点(攻城效率!$AQ$5:$AQ$122,攻城效率!AT$5:AT$122,节奏总纲!R132)</f>
        <v>0</v>
      </c>
      <c r="AH133" s="8">
        <f>求节点(攻城效率!$AQ$5:$AQ$122,攻城效率!AU$5:AU$122,节奏总纲!S132)</f>
        <v>0</v>
      </c>
      <c r="AI133" s="8">
        <f>求节点(攻城效率!$AQ$5:$AQ$122,攻城效率!AV$5:AV$122,节奏总纲!T132)</f>
        <v>0</v>
      </c>
      <c r="AK133" s="77">
        <v>129</v>
      </c>
      <c r="AL133" s="8">
        <f>求节点(攻城调用!$D$9:$D$15,攻城调用!$G$9:$G$15,AK133)</f>
        <v>560</v>
      </c>
      <c r="AM133" s="8">
        <f>其他调用!AM133/攻城效率!AL133</f>
        <v>0</v>
      </c>
      <c r="AN133" s="8">
        <f>求节点(攻城调用!$D$21:$D$27,攻城调用!$G$21:$G$27,AK133)</f>
        <v>64.819145630244321</v>
      </c>
      <c r="AO133" s="78">
        <f>INDEX([4]中r将兵属性验证!$AM$7:$AM$106,INT(AN133))*6</f>
        <v>35800.008489358705</v>
      </c>
      <c r="AQ133" s="77">
        <v>129</v>
      </c>
      <c r="AR133" s="8" t="e">
        <f>(1-(MAX(($AM133-其他调用!AH133),0)/$AM133)^0.5)*$AO133</f>
        <v>#DIV/0!</v>
      </c>
      <c r="AS133" s="8" t="e">
        <f>(1-(MAX(($AM133-其他调用!AI133),0)/$AM133)^0.5)*$AO133</f>
        <v>#DIV/0!</v>
      </c>
      <c r="AT133" s="8" t="e">
        <f>(1-(MAX(($AM133-其他调用!AJ133),0)/$AM133)^0.5)*$AO133</f>
        <v>#DIV/0!</v>
      </c>
      <c r="AU133" s="8" t="e">
        <f>(1-(MAX(($AM133-其他调用!AK133),0)/$AM133)^0.5)*$AO133</f>
        <v>#DIV/0!</v>
      </c>
      <c r="AV133" s="8" t="e">
        <f>(1-(MAX(($AM133-其他调用!AL133),0)/$AM133)^0.5)*$AO133</f>
        <v>#DIV/0!</v>
      </c>
    </row>
    <row r="134" spans="5:48" ht="11.25" customHeight="1" x14ac:dyDescent="0.15">
      <c r="E134" s="78">
        <v>130</v>
      </c>
      <c r="F134" s="8">
        <f t="shared" si="35"/>
        <v>0</v>
      </c>
      <c r="G134" s="8">
        <f t="shared" si="36"/>
        <v>0</v>
      </c>
      <c r="H134" s="8">
        <f t="shared" si="37"/>
        <v>0</v>
      </c>
      <c r="I134" s="8">
        <f t="shared" si="38"/>
        <v>0</v>
      </c>
      <c r="J134" s="8">
        <f t="shared" si="39"/>
        <v>0</v>
      </c>
      <c r="K134" s="8">
        <f t="shared" si="40"/>
        <v>0</v>
      </c>
      <c r="L134" s="8">
        <f t="shared" si="41"/>
        <v>0</v>
      </c>
      <c r="M134" s="8">
        <f t="shared" si="42"/>
        <v>0</v>
      </c>
      <c r="N134" s="8">
        <f t="shared" si="43"/>
        <v>0</v>
      </c>
      <c r="O134" s="78">
        <f t="shared" si="44"/>
        <v>0</v>
      </c>
      <c r="Q134" s="65" t="e">
        <f t="shared" si="45"/>
        <v>#DIV/0!</v>
      </c>
      <c r="U134" s="78">
        <v>130</v>
      </c>
      <c r="V134" s="78">
        <f>攻城调用!$R$12*攻城调用!W134</f>
        <v>0</v>
      </c>
      <c r="W134" s="78">
        <f>攻城调用!$R$12*攻城调用!X134</f>
        <v>0</v>
      </c>
      <c r="X134" s="78">
        <f>攻城调用!$R$12*攻城调用!Y134</f>
        <v>0</v>
      </c>
      <c r="Y134" s="78">
        <f>攻城调用!$R$12*攻城调用!Z134</f>
        <v>0</v>
      </c>
      <c r="Z134" s="78">
        <f>攻城调用!$R$12*攻城调用!AA134</f>
        <v>0</v>
      </c>
      <c r="AD134" s="78">
        <v>130</v>
      </c>
      <c r="AE134" s="8">
        <f>求节点(攻城效率!$AQ$5:$AQ$122,攻城效率!AR$5:AR$122,节奏总纲!P133)</f>
        <v>0</v>
      </c>
      <c r="AF134" s="8">
        <f>求节点(攻城效率!$AQ$5:$AQ$122,攻城效率!AS$5:AS$122,节奏总纲!Q133)</f>
        <v>0</v>
      </c>
      <c r="AG134" s="8">
        <f>求节点(攻城效率!$AQ$5:$AQ$122,攻城效率!AT$5:AT$122,节奏总纲!R133)</f>
        <v>0</v>
      </c>
      <c r="AH134" s="8">
        <f>求节点(攻城效率!$AQ$5:$AQ$122,攻城效率!AU$5:AU$122,节奏总纲!S133)</f>
        <v>0</v>
      </c>
      <c r="AI134" s="8">
        <f>求节点(攻城效率!$AQ$5:$AQ$122,攻城效率!AV$5:AV$122,节奏总纲!T133)</f>
        <v>0</v>
      </c>
      <c r="AK134" s="77">
        <v>130</v>
      </c>
      <c r="AL134" s="8">
        <f>求节点(攻城调用!$D$9:$D$15,攻城调用!$G$9:$G$15,AK134)</f>
        <v>560</v>
      </c>
      <c r="AM134" s="8">
        <f>其他调用!AM134/攻城效率!AL134</f>
        <v>0</v>
      </c>
      <c r="AN134" s="8">
        <f>求节点(攻城调用!$D$21:$D$27,攻城调用!$G$21:$G$27,AK134)</f>
        <v>64.819145630244321</v>
      </c>
      <c r="AO134" s="78">
        <f>INDEX([4]中r将兵属性验证!$AM$7:$AM$106,INT(AN134))*6</f>
        <v>35800.008489358705</v>
      </c>
      <c r="AQ134" s="77">
        <v>130</v>
      </c>
      <c r="AR134" s="8" t="e">
        <f>(1-(MAX(($AM134-其他调用!AH134),0)/$AM134)^0.5)*$AO134</f>
        <v>#DIV/0!</v>
      </c>
      <c r="AS134" s="8" t="e">
        <f>(1-(MAX(($AM134-其他调用!AI134),0)/$AM134)^0.5)*$AO134</f>
        <v>#DIV/0!</v>
      </c>
      <c r="AT134" s="8" t="e">
        <f>(1-(MAX(($AM134-其他调用!AJ134),0)/$AM134)^0.5)*$AO134</f>
        <v>#DIV/0!</v>
      </c>
      <c r="AU134" s="8" t="e">
        <f>(1-(MAX(($AM134-其他调用!AK134),0)/$AM134)^0.5)*$AO134</f>
        <v>#DIV/0!</v>
      </c>
      <c r="AV134" s="8" t="e">
        <f>(1-(MAX(($AM134-其他调用!AL134),0)/$AM134)^0.5)*$AO134</f>
        <v>#DIV/0!</v>
      </c>
    </row>
    <row r="135" spans="5:48" ht="11.25" customHeight="1" x14ac:dyDescent="0.15">
      <c r="E135" s="78">
        <v>131</v>
      </c>
      <c r="F135" s="8">
        <f t="shared" si="35"/>
        <v>0</v>
      </c>
      <c r="G135" s="8">
        <f t="shared" si="36"/>
        <v>0</v>
      </c>
      <c r="H135" s="8">
        <f t="shared" si="37"/>
        <v>0</v>
      </c>
      <c r="I135" s="8">
        <f t="shared" si="38"/>
        <v>0</v>
      </c>
      <c r="J135" s="8">
        <f t="shared" si="39"/>
        <v>0</v>
      </c>
      <c r="K135" s="8">
        <f t="shared" si="40"/>
        <v>0</v>
      </c>
      <c r="L135" s="8">
        <f t="shared" si="41"/>
        <v>0</v>
      </c>
      <c r="M135" s="8">
        <f t="shared" si="42"/>
        <v>0</v>
      </c>
      <c r="N135" s="8">
        <f t="shared" si="43"/>
        <v>0</v>
      </c>
      <c r="O135" s="78">
        <f t="shared" si="44"/>
        <v>0</v>
      </c>
      <c r="Q135" s="65" t="e">
        <f t="shared" si="45"/>
        <v>#DIV/0!</v>
      </c>
      <c r="U135" s="78">
        <v>131</v>
      </c>
      <c r="V135" s="78">
        <f>攻城调用!$R$12*攻城调用!W135</f>
        <v>0</v>
      </c>
      <c r="W135" s="78">
        <f>攻城调用!$R$12*攻城调用!X135</f>
        <v>0</v>
      </c>
      <c r="X135" s="78">
        <f>攻城调用!$R$12*攻城调用!Y135</f>
        <v>0</v>
      </c>
      <c r="Y135" s="78">
        <f>攻城调用!$R$12*攻城调用!Z135</f>
        <v>0</v>
      </c>
      <c r="Z135" s="78">
        <f>攻城调用!$R$12*攻城调用!AA135</f>
        <v>0</v>
      </c>
      <c r="AD135" s="78">
        <v>131</v>
      </c>
      <c r="AE135" s="8">
        <f>求节点(攻城效率!$AQ$5:$AQ$122,攻城效率!AR$5:AR$122,节奏总纲!P134)</f>
        <v>0</v>
      </c>
      <c r="AF135" s="8">
        <f>求节点(攻城效率!$AQ$5:$AQ$122,攻城效率!AS$5:AS$122,节奏总纲!Q134)</f>
        <v>0</v>
      </c>
      <c r="AG135" s="8">
        <f>求节点(攻城效率!$AQ$5:$AQ$122,攻城效率!AT$5:AT$122,节奏总纲!R134)</f>
        <v>0</v>
      </c>
      <c r="AH135" s="8">
        <f>求节点(攻城效率!$AQ$5:$AQ$122,攻城效率!AU$5:AU$122,节奏总纲!S134)</f>
        <v>0</v>
      </c>
      <c r="AI135" s="8">
        <f>求节点(攻城效率!$AQ$5:$AQ$122,攻城效率!AV$5:AV$122,节奏总纲!T134)</f>
        <v>0</v>
      </c>
      <c r="AK135" s="77">
        <v>131</v>
      </c>
      <c r="AL135" s="8">
        <f>求节点(攻城调用!$D$9:$D$15,攻城调用!$G$9:$G$15,AK135)</f>
        <v>560</v>
      </c>
      <c r="AM135" s="8">
        <f>其他调用!AM135/攻城效率!AL135</f>
        <v>0</v>
      </c>
      <c r="AN135" s="8">
        <f>求节点(攻城调用!$D$21:$D$27,攻城调用!$G$21:$G$27,AK135)</f>
        <v>64.819145630244321</v>
      </c>
      <c r="AO135" s="78">
        <f>INDEX([4]中r将兵属性验证!$AM$7:$AM$106,INT(AN135))*6</f>
        <v>35800.008489358705</v>
      </c>
      <c r="AQ135" s="77">
        <v>131</v>
      </c>
      <c r="AR135" s="8" t="e">
        <f>(1-(MAX(($AM135-其他调用!AH135),0)/$AM135)^0.5)*$AO135</f>
        <v>#DIV/0!</v>
      </c>
      <c r="AS135" s="8" t="e">
        <f>(1-(MAX(($AM135-其他调用!AI135),0)/$AM135)^0.5)*$AO135</f>
        <v>#DIV/0!</v>
      </c>
      <c r="AT135" s="8" t="e">
        <f>(1-(MAX(($AM135-其他调用!AJ135),0)/$AM135)^0.5)*$AO135</f>
        <v>#DIV/0!</v>
      </c>
      <c r="AU135" s="8" t="e">
        <f>(1-(MAX(($AM135-其他调用!AK135),0)/$AM135)^0.5)*$AO135</f>
        <v>#DIV/0!</v>
      </c>
      <c r="AV135" s="8" t="e">
        <f>(1-(MAX(($AM135-其他调用!AL135),0)/$AM135)^0.5)*$AO135</f>
        <v>#DIV/0!</v>
      </c>
    </row>
    <row r="136" spans="5:48" ht="11.25" customHeight="1" x14ac:dyDescent="0.15">
      <c r="E136" s="78">
        <v>132</v>
      </c>
      <c r="F136" s="8">
        <f t="shared" si="35"/>
        <v>0</v>
      </c>
      <c r="G136" s="8">
        <f t="shared" si="36"/>
        <v>0</v>
      </c>
      <c r="H136" s="8">
        <f t="shared" si="37"/>
        <v>0</v>
      </c>
      <c r="I136" s="8">
        <f t="shared" si="38"/>
        <v>0</v>
      </c>
      <c r="J136" s="8">
        <f t="shared" si="39"/>
        <v>0</v>
      </c>
      <c r="K136" s="8">
        <f t="shared" si="40"/>
        <v>0</v>
      </c>
      <c r="L136" s="8">
        <f t="shared" si="41"/>
        <v>0</v>
      </c>
      <c r="M136" s="8">
        <f t="shared" si="42"/>
        <v>0</v>
      </c>
      <c r="N136" s="8">
        <f t="shared" si="43"/>
        <v>0</v>
      </c>
      <c r="O136" s="78">
        <f t="shared" si="44"/>
        <v>0</v>
      </c>
      <c r="Q136" s="65" t="e">
        <f t="shared" si="45"/>
        <v>#DIV/0!</v>
      </c>
      <c r="U136" s="78">
        <v>132</v>
      </c>
      <c r="V136" s="78">
        <f>攻城调用!$R$12*攻城调用!W136</f>
        <v>0</v>
      </c>
      <c r="W136" s="78">
        <f>攻城调用!$R$12*攻城调用!X136</f>
        <v>0</v>
      </c>
      <c r="X136" s="78">
        <f>攻城调用!$R$12*攻城调用!Y136</f>
        <v>0</v>
      </c>
      <c r="Y136" s="78">
        <f>攻城调用!$R$12*攻城调用!Z136</f>
        <v>0</v>
      </c>
      <c r="Z136" s="78">
        <f>攻城调用!$R$12*攻城调用!AA136</f>
        <v>0</v>
      </c>
      <c r="AD136" s="78">
        <v>132</v>
      </c>
      <c r="AE136" s="8">
        <f>求节点(攻城效率!$AQ$5:$AQ$122,攻城效率!AR$5:AR$122,节奏总纲!P135)</f>
        <v>0</v>
      </c>
      <c r="AF136" s="8">
        <f>求节点(攻城效率!$AQ$5:$AQ$122,攻城效率!AS$5:AS$122,节奏总纲!Q135)</f>
        <v>0</v>
      </c>
      <c r="AG136" s="8">
        <f>求节点(攻城效率!$AQ$5:$AQ$122,攻城效率!AT$5:AT$122,节奏总纲!R135)</f>
        <v>0</v>
      </c>
      <c r="AH136" s="8">
        <f>求节点(攻城效率!$AQ$5:$AQ$122,攻城效率!AU$5:AU$122,节奏总纲!S135)</f>
        <v>0</v>
      </c>
      <c r="AI136" s="8">
        <f>求节点(攻城效率!$AQ$5:$AQ$122,攻城效率!AV$5:AV$122,节奏总纲!T135)</f>
        <v>0</v>
      </c>
      <c r="AK136" s="77">
        <v>132</v>
      </c>
      <c r="AL136" s="8">
        <f>求节点(攻城调用!$D$9:$D$15,攻城调用!$G$9:$G$15,AK136)</f>
        <v>560</v>
      </c>
      <c r="AM136" s="8">
        <f>其他调用!AM136/攻城效率!AL136</f>
        <v>0</v>
      </c>
      <c r="AN136" s="8">
        <f>求节点(攻城调用!$D$21:$D$27,攻城调用!$G$21:$G$27,AK136)</f>
        <v>64.819145630244321</v>
      </c>
      <c r="AO136" s="78">
        <f>INDEX([4]中r将兵属性验证!$AM$7:$AM$106,INT(AN136))*6</f>
        <v>35800.008489358705</v>
      </c>
      <c r="AQ136" s="77">
        <v>132</v>
      </c>
      <c r="AR136" s="8" t="e">
        <f>(1-(MAX(($AM136-其他调用!AH136),0)/$AM136)^0.5)*$AO136</f>
        <v>#DIV/0!</v>
      </c>
      <c r="AS136" s="8" t="e">
        <f>(1-(MAX(($AM136-其他调用!AI136),0)/$AM136)^0.5)*$AO136</f>
        <v>#DIV/0!</v>
      </c>
      <c r="AT136" s="8" t="e">
        <f>(1-(MAX(($AM136-其他调用!AJ136),0)/$AM136)^0.5)*$AO136</f>
        <v>#DIV/0!</v>
      </c>
      <c r="AU136" s="8" t="e">
        <f>(1-(MAX(($AM136-其他调用!AK136),0)/$AM136)^0.5)*$AO136</f>
        <v>#DIV/0!</v>
      </c>
      <c r="AV136" s="8" t="e">
        <f>(1-(MAX(($AM136-其他调用!AL136),0)/$AM136)^0.5)*$AO136</f>
        <v>#DIV/0!</v>
      </c>
    </row>
    <row r="137" spans="5:48" ht="11.25" customHeight="1" x14ac:dyDescent="0.15">
      <c r="E137" s="78">
        <v>133</v>
      </c>
      <c r="F137" s="8">
        <f t="shared" si="35"/>
        <v>0</v>
      </c>
      <c r="G137" s="8">
        <f t="shared" si="36"/>
        <v>0</v>
      </c>
      <c r="H137" s="8">
        <f t="shared" si="37"/>
        <v>0</v>
      </c>
      <c r="I137" s="8">
        <f t="shared" si="38"/>
        <v>0</v>
      </c>
      <c r="J137" s="8">
        <f t="shared" si="39"/>
        <v>0</v>
      </c>
      <c r="K137" s="8">
        <f t="shared" si="40"/>
        <v>0</v>
      </c>
      <c r="L137" s="8">
        <f t="shared" si="41"/>
        <v>0</v>
      </c>
      <c r="M137" s="8">
        <f t="shared" si="42"/>
        <v>0</v>
      </c>
      <c r="N137" s="8">
        <f t="shared" si="43"/>
        <v>0</v>
      </c>
      <c r="O137" s="78">
        <f t="shared" si="44"/>
        <v>0</v>
      </c>
      <c r="Q137" s="65" t="e">
        <f t="shared" si="45"/>
        <v>#DIV/0!</v>
      </c>
      <c r="U137" s="78">
        <v>133</v>
      </c>
      <c r="V137" s="78">
        <f>攻城调用!$R$12*攻城调用!W137</f>
        <v>0</v>
      </c>
      <c r="W137" s="78">
        <f>攻城调用!$R$12*攻城调用!X137</f>
        <v>0</v>
      </c>
      <c r="X137" s="78">
        <f>攻城调用!$R$12*攻城调用!Y137</f>
        <v>0</v>
      </c>
      <c r="Y137" s="78">
        <f>攻城调用!$R$12*攻城调用!Z137</f>
        <v>0</v>
      </c>
      <c r="Z137" s="78">
        <f>攻城调用!$R$12*攻城调用!AA137</f>
        <v>0</v>
      </c>
      <c r="AD137" s="78">
        <v>133</v>
      </c>
      <c r="AE137" s="8">
        <f>求节点(攻城效率!$AQ$5:$AQ$122,攻城效率!AR$5:AR$122,节奏总纲!P136)</f>
        <v>0</v>
      </c>
      <c r="AF137" s="8">
        <f>求节点(攻城效率!$AQ$5:$AQ$122,攻城效率!AS$5:AS$122,节奏总纲!Q136)</f>
        <v>0</v>
      </c>
      <c r="AG137" s="8">
        <f>求节点(攻城效率!$AQ$5:$AQ$122,攻城效率!AT$5:AT$122,节奏总纲!R136)</f>
        <v>0</v>
      </c>
      <c r="AH137" s="8">
        <f>求节点(攻城效率!$AQ$5:$AQ$122,攻城效率!AU$5:AU$122,节奏总纲!S136)</f>
        <v>0</v>
      </c>
      <c r="AI137" s="8">
        <f>求节点(攻城效率!$AQ$5:$AQ$122,攻城效率!AV$5:AV$122,节奏总纲!T136)</f>
        <v>0</v>
      </c>
      <c r="AK137" s="77">
        <v>133</v>
      </c>
      <c r="AL137" s="8">
        <f>求节点(攻城调用!$D$9:$D$15,攻城调用!$G$9:$G$15,AK137)</f>
        <v>560</v>
      </c>
      <c r="AM137" s="8">
        <f>其他调用!AM137/攻城效率!AL137</f>
        <v>0</v>
      </c>
      <c r="AN137" s="8">
        <f>求节点(攻城调用!$D$21:$D$27,攻城调用!$G$21:$G$27,AK137)</f>
        <v>64.819145630244321</v>
      </c>
      <c r="AO137" s="78">
        <f>INDEX([4]中r将兵属性验证!$AM$7:$AM$106,INT(AN137))*6</f>
        <v>35800.008489358705</v>
      </c>
      <c r="AQ137" s="77">
        <v>133</v>
      </c>
      <c r="AR137" s="8" t="e">
        <f>(1-(MAX(($AM137-其他调用!AH137),0)/$AM137)^0.5)*$AO137</f>
        <v>#DIV/0!</v>
      </c>
      <c r="AS137" s="8" t="e">
        <f>(1-(MAX(($AM137-其他调用!AI137),0)/$AM137)^0.5)*$AO137</f>
        <v>#DIV/0!</v>
      </c>
      <c r="AT137" s="8" t="e">
        <f>(1-(MAX(($AM137-其他调用!AJ137),0)/$AM137)^0.5)*$AO137</f>
        <v>#DIV/0!</v>
      </c>
      <c r="AU137" s="8" t="e">
        <f>(1-(MAX(($AM137-其他调用!AK137),0)/$AM137)^0.5)*$AO137</f>
        <v>#DIV/0!</v>
      </c>
      <c r="AV137" s="8" t="e">
        <f>(1-(MAX(($AM137-其他调用!AL137),0)/$AM137)^0.5)*$AO137</f>
        <v>#DIV/0!</v>
      </c>
    </row>
    <row r="138" spans="5:48" ht="11.25" customHeight="1" x14ac:dyDescent="0.15">
      <c r="E138" s="78">
        <v>134</v>
      </c>
      <c r="F138" s="8">
        <f t="shared" si="35"/>
        <v>0</v>
      </c>
      <c r="G138" s="8">
        <f t="shared" si="36"/>
        <v>0</v>
      </c>
      <c r="H138" s="8">
        <f t="shared" si="37"/>
        <v>0</v>
      </c>
      <c r="I138" s="8">
        <f t="shared" si="38"/>
        <v>0</v>
      </c>
      <c r="J138" s="8">
        <f t="shared" si="39"/>
        <v>0</v>
      </c>
      <c r="K138" s="8">
        <f t="shared" si="40"/>
        <v>0</v>
      </c>
      <c r="L138" s="8">
        <f t="shared" si="41"/>
        <v>0</v>
      </c>
      <c r="M138" s="8">
        <f t="shared" si="42"/>
        <v>0</v>
      </c>
      <c r="N138" s="8">
        <f t="shared" si="43"/>
        <v>0</v>
      </c>
      <c r="O138" s="78">
        <f t="shared" si="44"/>
        <v>0</v>
      </c>
      <c r="Q138" s="65" t="e">
        <f t="shared" si="45"/>
        <v>#DIV/0!</v>
      </c>
      <c r="U138" s="78">
        <v>134</v>
      </c>
      <c r="V138" s="78">
        <f>攻城调用!$R$12*攻城调用!W138</f>
        <v>0</v>
      </c>
      <c r="W138" s="78">
        <f>攻城调用!$R$12*攻城调用!X138</f>
        <v>0</v>
      </c>
      <c r="X138" s="78">
        <f>攻城调用!$R$12*攻城调用!Y138</f>
        <v>0</v>
      </c>
      <c r="Y138" s="78">
        <f>攻城调用!$R$12*攻城调用!Z138</f>
        <v>0</v>
      </c>
      <c r="Z138" s="78">
        <f>攻城调用!$R$12*攻城调用!AA138</f>
        <v>0</v>
      </c>
      <c r="AD138" s="78">
        <v>134</v>
      </c>
      <c r="AE138" s="8">
        <f>求节点(攻城效率!$AQ$5:$AQ$122,攻城效率!AR$5:AR$122,节奏总纲!P137)</f>
        <v>0</v>
      </c>
      <c r="AF138" s="8">
        <f>求节点(攻城效率!$AQ$5:$AQ$122,攻城效率!AS$5:AS$122,节奏总纲!Q137)</f>
        <v>0</v>
      </c>
      <c r="AG138" s="8">
        <f>求节点(攻城效率!$AQ$5:$AQ$122,攻城效率!AT$5:AT$122,节奏总纲!R137)</f>
        <v>0</v>
      </c>
      <c r="AH138" s="8">
        <f>求节点(攻城效率!$AQ$5:$AQ$122,攻城效率!AU$5:AU$122,节奏总纲!S137)</f>
        <v>0</v>
      </c>
      <c r="AI138" s="8">
        <f>求节点(攻城效率!$AQ$5:$AQ$122,攻城效率!AV$5:AV$122,节奏总纲!T137)</f>
        <v>0</v>
      </c>
      <c r="AK138" s="77">
        <v>134</v>
      </c>
      <c r="AL138" s="8">
        <f>求节点(攻城调用!$D$9:$D$15,攻城调用!$G$9:$G$15,AK138)</f>
        <v>560</v>
      </c>
      <c r="AM138" s="8">
        <f>其他调用!AM138/攻城效率!AL138</f>
        <v>0</v>
      </c>
      <c r="AN138" s="8">
        <f>求节点(攻城调用!$D$21:$D$27,攻城调用!$G$21:$G$27,AK138)</f>
        <v>64.819145630244321</v>
      </c>
      <c r="AO138" s="78">
        <f>INDEX([4]中r将兵属性验证!$AM$7:$AM$106,INT(AN138))*6</f>
        <v>35800.008489358705</v>
      </c>
      <c r="AQ138" s="77">
        <v>134</v>
      </c>
      <c r="AR138" s="8" t="e">
        <f>(1-(MAX(($AM138-其他调用!AH138),0)/$AM138)^0.5)*$AO138</f>
        <v>#DIV/0!</v>
      </c>
      <c r="AS138" s="8" t="e">
        <f>(1-(MAX(($AM138-其他调用!AI138),0)/$AM138)^0.5)*$AO138</f>
        <v>#DIV/0!</v>
      </c>
      <c r="AT138" s="8" t="e">
        <f>(1-(MAX(($AM138-其他调用!AJ138),0)/$AM138)^0.5)*$AO138</f>
        <v>#DIV/0!</v>
      </c>
      <c r="AU138" s="8" t="e">
        <f>(1-(MAX(($AM138-其他调用!AK138),0)/$AM138)^0.5)*$AO138</f>
        <v>#DIV/0!</v>
      </c>
      <c r="AV138" s="8" t="e">
        <f>(1-(MAX(($AM138-其他调用!AL138),0)/$AM138)^0.5)*$AO138</f>
        <v>#DIV/0!</v>
      </c>
    </row>
    <row r="139" spans="5:48" ht="11.25" customHeight="1" x14ac:dyDescent="0.15">
      <c r="E139" s="78">
        <v>135</v>
      </c>
      <c r="F139" s="8">
        <f t="shared" si="35"/>
        <v>0</v>
      </c>
      <c r="G139" s="8">
        <f t="shared" si="36"/>
        <v>0</v>
      </c>
      <c r="H139" s="8">
        <f t="shared" si="37"/>
        <v>0</v>
      </c>
      <c r="I139" s="8">
        <f t="shared" si="38"/>
        <v>0</v>
      </c>
      <c r="J139" s="8">
        <f t="shared" si="39"/>
        <v>0</v>
      </c>
      <c r="K139" s="8">
        <f t="shared" si="40"/>
        <v>0</v>
      </c>
      <c r="L139" s="8">
        <f t="shared" si="41"/>
        <v>0</v>
      </c>
      <c r="M139" s="8">
        <f t="shared" si="42"/>
        <v>0</v>
      </c>
      <c r="N139" s="8">
        <f t="shared" si="43"/>
        <v>0</v>
      </c>
      <c r="O139" s="78">
        <f t="shared" si="44"/>
        <v>0</v>
      </c>
      <c r="Q139" s="65" t="e">
        <f t="shared" si="45"/>
        <v>#DIV/0!</v>
      </c>
      <c r="U139" s="78">
        <v>135</v>
      </c>
      <c r="V139" s="78">
        <f>攻城调用!$R$12*攻城调用!W139</f>
        <v>0</v>
      </c>
      <c r="W139" s="78">
        <f>攻城调用!$R$12*攻城调用!X139</f>
        <v>0</v>
      </c>
      <c r="X139" s="78">
        <f>攻城调用!$R$12*攻城调用!Y139</f>
        <v>0</v>
      </c>
      <c r="Y139" s="78">
        <f>攻城调用!$R$12*攻城调用!Z139</f>
        <v>0</v>
      </c>
      <c r="Z139" s="78">
        <f>攻城调用!$R$12*攻城调用!AA139</f>
        <v>0</v>
      </c>
      <c r="AD139" s="78">
        <v>135</v>
      </c>
      <c r="AE139" s="8">
        <f>求节点(攻城效率!$AQ$5:$AQ$122,攻城效率!AR$5:AR$122,节奏总纲!P138)</f>
        <v>0</v>
      </c>
      <c r="AF139" s="8">
        <f>求节点(攻城效率!$AQ$5:$AQ$122,攻城效率!AS$5:AS$122,节奏总纲!Q138)</f>
        <v>0</v>
      </c>
      <c r="AG139" s="8">
        <f>求节点(攻城效率!$AQ$5:$AQ$122,攻城效率!AT$5:AT$122,节奏总纲!R138)</f>
        <v>0</v>
      </c>
      <c r="AH139" s="8">
        <f>求节点(攻城效率!$AQ$5:$AQ$122,攻城效率!AU$5:AU$122,节奏总纲!S138)</f>
        <v>0</v>
      </c>
      <c r="AI139" s="8">
        <f>求节点(攻城效率!$AQ$5:$AQ$122,攻城效率!AV$5:AV$122,节奏总纲!T138)</f>
        <v>0</v>
      </c>
      <c r="AK139" s="77">
        <v>135</v>
      </c>
      <c r="AL139" s="8">
        <f>求节点(攻城调用!$D$9:$D$15,攻城调用!$G$9:$G$15,AK139)</f>
        <v>560</v>
      </c>
      <c r="AM139" s="8">
        <f>其他调用!AM139/攻城效率!AL139</f>
        <v>0</v>
      </c>
      <c r="AN139" s="8">
        <f>求节点(攻城调用!$D$21:$D$27,攻城调用!$G$21:$G$27,AK139)</f>
        <v>64.819145630244321</v>
      </c>
      <c r="AO139" s="78">
        <f>INDEX([4]中r将兵属性验证!$AM$7:$AM$106,INT(AN139))*6</f>
        <v>35800.008489358705</v>
      </c>
      <c r="AQ139" s="77">
        <v>135</v>
      </c>
      <c r="AR139" s="8" t="e">
        <f>(1-(MAX(($AM139-其他调用!AH139),0)/$AM139)^0.5)*$AO139</f>
        <v>#DIV/0!</v>
      </c>
      <c r="AS139" s="8" t="e">
        <f>(1-(MAX(($AM139-其他调用!AI139),0)/$AM139)^0.5)*$AO139</f>
        <v>#DIV/0!</v>
      </c>
      <c r="AT139" s="8" t="e">
        <f>(1-(MAX(($AM139-其他调用!AJ139),0)/$AM139)^0.5)*$AO139</f>
        <v>#DIV/0!</v>
      </c>
      <c r="AU139" s="8" t="e">
        <f>(1-(MAX(($AM139-其他调用!AK139),0)/$AM139)^0.5)*$AO139</f>
        <v>#DIV/0!</v>
      </c>
      <c r="AV139" s="8" t="e">
        <f>(1-(MAX(($AM139-其他调用!AL139),0)/$AM139)^0.5)*$AO139</f>
        <v>#DIV/0!</v>
      </c>
    </row>
    <row r="140" spans="5:48" ht="11.25" customHeight="1" x14ac:dyDescent="0.15">
      <c r="E140" s="78">
        <v>136</v>
      </c>
      <c r="F140" s="8">
        <f t="shared" si="35"/>
        <v>0</v>
      </c>
      <c r="G140" s="8">
        <f t="shared" si="36"/>
        <v>0</v>
      </c>
      <c r="H140" s="8">
        <f t="shared" si="37"/>
        <v>0</v>
      </c>
      <c r="I140" s="8">
        <f t="shared" si="38"/>
        <v>0</v>
      </c>
      <c r="J140" s="8">
        <f t="shared" si="39"/>
        <v>0</v>
      </c>
      <c r="K140" s="8">
        <f t="shared" si="40"/>
        <v>0</v>
      </c>
      <c r="L140" s="8">
        <f t="shared" si="41"/>
        <v>0</v>
      </c>
      <c r="M140" s="8">
        <f t="shared" si="42"/>
        <v>0</v>
      </c>
      <c r="N140" s="8">
        <f t="shared" si="43"/>
        <v>0</v>
      </c>
      <c r="O140" s="78">
        <f t="shared" si="44"/>
        <v>0</v>
      </c>
      <c r="Q140" s="65" t="e">
        <f t="shared" si="45"/>
        <v>#DIV/0!</v>
      </c>
      <c r="U140" s="78">
        <v>136</v>
      </c>
      <c r="V140" s="78">
        <f>攻城调用!$R$12*攻城调用!W140</f>
        <v>0</v>
      </c>
      <c r="W140" s="78">
        <f>攻城调用!$R$12*攻城调用!X140</f>
        <v>0</v>
      </c>
      <c r="X140" s="78">
        <f>攻城调用!$R$12*攻城调用!Y140</f>
        <v>0</v>
      </c>
      <c r="Y140" s="78">
        <f>攻城调用!$R$12*攻城调用!Z140</f>
        <v>0</v>
      </c>
      <c r="Z140" s="78">
        <f>攻城调用!$R$12*攻城调用!AA140</f>
        <v>0</v>
      </c>
      <c r="AD140" s="78">
        <v>136</v>
      </c>
      <c r="AE140" s="8">
        <f>求节点(攻城效率!$AQ$5:$AQ$122,攻城效率!AR$5:AR$122,节奏总纲!P139)</f>
        <v>0</v>
      </c>
      <c r="AF140" s="8">
        <f>求节点(攻城效率!$AQ$5:$AQ$122,攻城效率!AS$5:AS$122,节奏总纲!Q139)</f>
        <v>0</v>
      </c>
      <c r="AG140" s="8">
        <f>求节点(攻城效率!$AQ$5:$AQ$122,攻城效率!AT$5:AT$122,节奏总纲!R139)</f>
        <v>0</v>
      </c>
      <c r="AH140" s="8">
        <f>求节点(攻城效率!$AQ$5:$AQ$122,攻城效率!AU$5:AU$122,节奏总纲!S139)</f>
        <v>0</v>
      </c>
      <c r="AI140" s="8">
        <f>求节点(攻城效率!$AQ$5:$AQ$122,攻城效率!AV$5:AV$122,节奏总纲!T139)</f>
        <v>0</v>
      </c>
      <c r="AK140" s="77">
        <v>136</v>
      </c>
      <c r="AL140" s="8">
        <f>求节点(攻城调用!$D$9:$D$15,攻城调用!$G$9:$G$15,AK140)</f>
        <v>560</v>
      </c>
      <c r="AM140" s="8">
        <f>其他调用!AM140/攻城效率!AL140</f>
        <v>0</v>
      </c>
      <c r="AN140" s="8">
        <f>求节点(攻城调用!$D$21:$D$27,攻城调用!$G$21:$G$27,AK140)</f>
        <v>64.819145630244321</v>
      </c>
      <c r="AO140" s="78">
        <f>INDEX([4]中r将兵属性验证!$AM$7:$AM$106,INT(AN140))*6</f>
        <v>35800.008489358705</v>
      </c>
      <c r="AQ140" s="77">
        <v>136</v>
      </c>
      <c r="AR140" s="8" t="e">
        <f>(1-(MAX(($AM140-其他调用!AH140),0)/$AM140)^0.5)*$AO140</f>
        <v>#DIV/0!</v>
      </c>
      <c r="AS140" s="8" t="e">
        <f>(1-(MAX(($AM140-其他调用!AI140),0)/$AM140)^0.5)*$AO140</f>
        <v>#DIV/0!</v>
      </c>
      <c r="AT140" s="8" t="e">
        <f>(1-(MAX(($AM140-其他调用!AJ140),0)/$AM140)^0.5)*$AO140</f>
        <v>#DIV/0!</v>
      </c>
      <c r="AU140" s="8" t="e">
        <f>(1-(MAX(($AM140-其他调用!AK140),0)/$AM140)^0.5)*$AO140</f>
        <v>#DIV/0!</v>
      </c>
      <c r="AV140" s="8" t="e">
        <f>(1-(MAX(($AM140-其他调用!AL140),0)/$AM140)^0.5)*$AO140</f>
        <v>#DIV/0!</v>
      </c>
    </row>
    <row r="141" spans="5:48" ht="11.25" customHeight="1" x14ac:dyDescent="0.15">
      <c r="E141" s="78">
        <v>137</v>
      </c>
      <c r="F141" s="8">
        <f t="shared" si="35"/>
        <v>0</v>
      </c>
      <c r="G141" s="8">
        <f t="shared" si="36"/>
        <v>0</v>
      </c>
      <c r="H141" s="8">
        <f t="shared" si="37"/>
        <v>0</v>
      </c>
      <c r="I141" s="8">
        <f t="shared" si="38"/>
        <v>0</v>
      </c>
      <c r="J141" s="8">
        <f t="shared" si="39"/>
        <v>0</v>
      </c>
      <c r="K141" s="8">
        <f t="shared" si="40"/>
        <v>0</v>
      </c>
      <c r="L141" s="8">
        <f t="shared" si="41"/>
        <v>0</v>
      </c>
      <c r="M141" s="8">
        <f t="shared" si="42"/>
        <v>0</v>
      </c>
      <c r="N141" s="8">
        <f t="shared" si="43"/>
        <v>0</v>
      </c>
      <c r="O141" s="78">
        <f t="shared" si="44"/>
        <v>0</v>
      </c>
      <c r="Q141" s="65" t="e">
        <f t="shared" si="45"/>
        <v>#DIV/0!</v>
      </c>
      <c r="U141" s="78">
        <v>137</v>
      </c>
      <c r="V141" s="78">
        <f>攻城调用!$R$12*攻城调用!W141</f>
        <v>0</v>
      </c>
      <c r="W141" s="78">
        <f>攻城调用!$R$12*攻城调用!X141</f>
        <v>0</v>
      </c>
      <c r="X141" s="78">
        <f>攻城调用!$R$12*攻城调用!Y141</f>
        <v>0</v>
      </c>
      <c r="Y141" s="78">
        <f>攻城调用!$R$12*攻城调用!Z141</f>
        <v>0</v>
      </c>
      <c r="Z141" s="78">
        <f>攻城调用!$R$12*攻城调用!AA141</f>
        <v>0</v>
      </c>
      <c r="AD141" s="78">
        <v>137</v>
      </c>
      <c r="AE141" s="8">
        <f>求节点(攻城效率!$AQ$5:$AQ$122,攻城效率!AR$5:AR$122,节奏总纲!P140)</f>
        <v>0</v>
      </c>
      <c r="AF141" s="8">
        <f>求节点(攻城效率!$AQ$5:$AQ$122,攻城效率!AS$5:AS$122,节奏总纲!Q140)</f>
        <v>0</v>
      </c>
      <c r="AG141" s="8">
        <f>求节点(攻城效率!$AQ$5:$AQ$122,攻城效率!AT$5:AT$122,节奏总纲!R140)</f>
        <v>0</v>
      </c>
      <c r="AH141" s="8">
        <f>求节点(攻城效率!$AQ$5:$AQ$122,攻城效率!AU$5:AU$122,节奏总纲!S140)</f>
        <v>0</v>
      </c>
      <c r="AI141" s="8">
        <f>求节点(攻城效率!$AQ$5:$AQ$122,攻城效率!AV$5:AV$122,节奏总纲!T140)</f>
        <v>0</v>
      </c>
      <c r="AK141" s="77">
        <v>137</v>
      </c>
      <c r="AL141" s="8">
        <f>求节点(攻城调用!$D$9:$D$15,攻城调用!$G$9:$G$15,AK141)</f>
        <v>560</v>
      </c>
      <c r="AM141" s="8">
        <f>其他调用!AM141/攻城效率!AL141</f>
        <v>0</v>
      </c>
      <c r="AN141" s="8">
        <f>求节点(攻城调用!$D$21:$D$27,攻城调用!$G$21:$G$27,AK141)</f>
        <v>64.819145630244321</v>
      </c>
      <c r="AO141" s="78">
        <f>INDEX([4]中r将兵属性验证!$AM$7:$AM$106,INT(AN141))*6</f>
        <v>35800.008489358705</v>
      </c>
      <c r="AQ141" s="77">
        <v>137</v>
      </c>
      <c r="AR141" s="8" t="e">
        <f>(1-(MAX(($AM141-其他调用!AH141),0)/$AM141)^0.5)*$AO141</f>
        <v>#DIV/0!</v>
      </c>
      <c r="AS141" s="8" t="e">
        <f>(1-(MAX(($AM141-其他调用!AI141),0)/$AM141)^0.5)*$AO141</f>
        <v>#DIV/0!</v>
      </c>
      <c r="AT141" s="8" t="e">
        <f>(1-(MAX(($AM141-其他调用!AJ141),0)/$AM141)^0.5)*$AO141</f>
        <v>#DIV/0!</v>
      </c>
      <c r="AU141" s="8" t="e">
        <f>(1-(MAX(($AM141-其他调用!AK141),0)/$AM141)^0.5)*$AO141</f>
        <v>#DIV/0!</v>
      </c>
      <c r="AV141" s="8" t="e">
        <f>(1-(MAX(($AM141-其他调用!AL141),0)/$AM141)^0.5)*$AO141</f>
        <v>#DIV/0!</v>
      </c>
    </row>
    <row r="142" spans="5:48" ht="11.25" customHeight="1" x14ac:dyDescent="0.15">
      <c r="E142" s="78">
        <v>138</v>
      </c>
      <c r="F142" s="8">
        <f t="shared" si="35"/>
        <v>0</v>
      </c>
      <c r="G142" s="8">
        <f t="shared" si="36"/>
        <v>0</v>
      </c>
      <c r="H142" s="8">
        <f t="shared" si="37"/>
        <v>0</v>
      </c>
      <c r="I142" s="8">
        <f t="shared" si="38"/>
        <v>0</v>
      </c>
      <c r="J142" s="8">
        <f t="shared" si="39"/>
        <v>0</v>
      </c>
      <c r="K142" s="8">
        <f t="shared" si="40"/>
        <v>0</v>
      </c>
      <c r="L142" s="8">
        <f t="shared" si="41"/>
        <v>0</v>
      </c>
      <c r="M142" s="8">
        <f t="shared" si="42"/>
        <v>0</v>
      </c>
      <c r="N142" s="8">
        <f t="shared" si="43"/>
        <v>0</v>
      </c>
      <c r="O142" s="78">
        <f t="shared" si="44"/>
        <v>0</v>
      </c>
      <c r="Q142" s="65" t="e">
        <f t="shared" si="45"/>
        <v>#DIV/0!</v>
      </c>
      <c r="U142" s="78">
        <v>138</v>
      </c>
      <c r="V142" s="78">
        <f>攻城调用!$R$12*攻城调用!W142</f>
        <v>0</v>
      </c>
      <c r="W142" s="78">
        <f>攻城调用!$R$12*攻城调用!X142</f>
        <v>0</v>
      </c>
      <c r="X142" s="78">
        <f>攻城调用!$R$12*攻城调用!Y142</f>
        <v>0</v>
      </c>
      <c r="Y142" s="78">
        <f>攻城调用!$R$12*攻城调用!Z142</f>
        <v>0</v>
      </c>
      <c r="Z142" s="78">
        <f>攻城调用!$R$12*攻城调用!AA142</f>
        <v>0</v>
      </c>
      <c r="AD142" s="78">
        <v>138</v>
      </c>
      <c r="AE142" s="8">
        <f>求节点(攻城效率!$AQ$5:$AQ$122,攻城效率!AR$5:AR$122,节奏总纲!P141)</f>
        <v>0</v>
      </c>
      <c r="AF142" s="8">
        <f>求节点(攻城效率!$AQ$5:$AQ$122,攻城效率!AS$5:AS$122,节奏总纲!Q141)</f>
        <v>0</v>
      </c>
      <c r="AG142" s="8">
        <f>求节点(攻城效率!$AQ$5:$AQ$122,攻城效率!AT$5:AT$122,节奏总纲!R141)</f>
        <v>0</v>
      </c>
      <c r="AH142" s="8">
        <f>求节点(攻城效率!$AQ$5:$AQ$122,攻城效率!AU$5:AU$122,节奏总纲!S141)</f>
        <v>0</v>
      </c>
      <c r="AI142" s="8">
        <f>求节点(攻城效率!$AQ$5:$AQ$122,攻城效率!AV$5:AV$122,节奏总纲!T141)</f>
        <v>0</v>
      </c>
      <c r="AK142" s="77">
        <v>138</v>
      </c>
      <c r="AL142" s="8">
        <f>求节点(攻城调用!$D$9:$D$15,攻城调用!$G$9:$G$15,AK142)</f>
        <v>560</v>
      </c>
      <c r="AM142" s="8">
        <f>其他调用!AM142/攻城效率!AL142</f>
        <v>0</v>
      </c>
      <c r="AN142" s="8">
        <f>求节点(攻城调用!$D$21:$D$27,攻城调用!$G$21:$G$27,AK142)</f>
        <v>64.819145630244321</v>
      </c>
      <c r="AO142" s="78">
        <f>INDEX([4]中r将兵属性验证!$AM$7:$AM$106,INT(AN142))*6</f>
        <v>35800.008489358705</v>
      </c>
      <c r="AQ142" s="77">
        <v>138</v>
      </c>
      <c r="AR142" s="8" t="e">
        <f>(1-(MAX(($AM142-其他调用!AH142),0)/$AM142)^0.5)*$AO142</f>
        <v>#DIV/0!</v>
      </c>
      <c r="AS142" s="8" t="e">
        <f>(1-(MAX(($AM142-其他调用!AI142),0)/$AM142)^0.5)*$AO142</f>
        <v>#DIV/0!</v>
      </c>
      <c r="AT142" s="8" t="e">
        <f>(1-(MAX(($AM142-其他调用!AJ142),0)/$AM142)^0.5)*$AO142</f>
        <v>#DIV/0!</v>
      </c>
      <c r="AU142" s="8" t="e">
        <f>(1-(MAX(($AM142-其他调用!AK142),0)/$AM142)^0.5)*$AO142</f>
        <v>#DIV/0!</v>
      </c>
      <c r="AV142" s="8" t="e">
        <f>(1-(MAX(($AM142-其他调用!AL142),0)/$AM142)^0.5)*$AO142</f>
        <v>#DIV/0!</v>
      </c>
    </row>
    <row r="143" spans="5:48" ht="11.25" customHeight="1" x14ac:dyDescent="0.15">
      <c r="E143" s="78">
        <v>139</v>
      </c>
      <c r="F143" s="8">
        <f t="shared" si="35"/>
        <v>0</v>
      </c>
      <c r="G143" s="8">
        <f t="shared" si="36"/>
        <v>0</v>
      </c>
      <c r="H143" s="8">
        <f t="shared" si="37"/>
        <v>0</v>
      </c>
      <c r="I143" s="8">
        <f t="shared" si="38"/>
        <v>0</v>
      </c>
      <c r="J143" s="8">
        <f t="shared" si="39"/>
        <v>0</v>
      </c>
      <c r="K143" s="8">
        <f t="shared" si="40"/>
        <v>0</v>
      </c>
      <c r="L143" s="8">
        <f t="shared" si="41"/>
        <v>0</v>
      </c>
      <c r="M143" s="8">
        <f t="shared" si="42"/>
        <v>0</v>
      </c>
      <c r="N143" s="8">
        <f t="shared" si="43"/>
        <v>0</v>
      </c>
      <c r="O143" s="78">
        <f t="shared" si="44"/>
        <v>0</v>
      </c>
      <c r="Q143" s="65" t="e">
        <f t="shared" si="45"/>
        <v>#DIV/0!</v>
      </c>
      <c r="U143" s="78">
        <v>139</v>
      </c>
      <c r="V143" s="78">
        <f>攻城调用!$R$12*攻城调用!W143</f>
        <v>0</v>
      </c>
      <c r="W143" s="78">
        <f>攻城调用!$R$12*攻城调用!X143</f>
        <v>0</v>
      </c>
      <c r="X143" s="78">
        <f>攻城调用!$R$12*攻城调用!Y143</f>
        <v>0</v>
      </c>
      <c r="Y143" s="78">
        <f>攻城调用!$R$12*攻城调用!Z143</f>
        <v>0</v>
      </c>
      <c r="Z143" s="78">
        <f>攻城调用!$R$12*攻城调用!AA143</f>
        <v>0</v>
      </c>
      <c r="AD143" s="78">
        <v>139</v>
      </c>
      <c r="AE143" s="8">
        <f>求节点(攻城效率!$AQ$5:$AQ$122,攻城效率!AR$5:AR$122,节奏总纲!P142)</f>
        <v>0</v>
      </c>
      <c r="AF143" s="8">
        <f>求节点(攻城效率!$AQ$5:$AQ$122,攻城效率!AS$5:AS$122,节奏总纲!Q142)</f>
        <v>0</v>
      </c>
      <c r="AG143" s="8">
        <f>求节点(攻城效率!$AQ$5:$AQ$122,攻城效率!AT$5:AT$122,节奏总纲!R142)</f>
        <v>0</v>
      </c>
      <c r="AH143" s="8">
        <f>求节点(攻城效率!$AQ$5:$AQ$122,攻城效率!AU$5:AU$122,节奏总纲!S142)</f>
        <v>0</v>
      </c>
      <c r="AI143" s="8">
        <f>求节点(攻城效率!$AQ$5:$AQ$122,攻城效率!AV$5:AV$122,节奏总纲!T142)</f>
        <v>0</v>
      </c>
      <c r="AK143" s="77">
        <v>139</v>
      </c>
      <c r="AL143" s="8">
        <f>求节点(攻城调用!$D$9:$D$15,攻城调用!$G$9:$G$15,AK143)</f>
        <v>560</v>
      </c>
      <c r="AM143" s="8">
        <f>其他调用!AM143/攻城效率!AL143</f>
        <v>0</v>
      </c>
      <c r="AN143" s="8">
        <f>求节点(攻城调用!$D$21:$D$27,攻城调用!$G$21:$G$27,AK143)</f>
        <v>64.819145630244321</v>
      </c>
      <c r="AO143" s="78">
        <f>INDEX([4]中r将兵属性验证!$AM$7:$AM$106,INT(AN143))*6</f>
        <v>35800.008489358705</v>
      </c>
      <c r="AQ143" s="77">
        <v>139</v>
      </c>
      <c r="AR143" s="8" t="e">
        <f>(1-(MAX(($AM143-其他调用!AH143),0)/$AM143)^0.5)*$AO143</f>
        <v>#DIV/0!</v>
      </c>
      <c r="AS143" s="8" t="e">
        <f>(1-(MAX(($AM143-其他调用!AI143),0)/$AM143)^0.5)*$AO143</f>
        <v>#DIV/0!</v>
      </c>
      <c r="AT143" s="8" t="e">
        <f>(1-(MAX(($AM143-其他调用!AJ143),0)/$AM143)^0.5)*$AO143</f>
        <v>#DIV/0!</v>
      </c>
      <c r="AU143" s="8" t="e">
        <f>(1-(MAX(($AM143-其他调用!AK143),0)/$AM143)^0.5)*$AO143</f>
        <v>#DIV/0!</v>
      </c>
      <c r="AV143" s="8" t="e">
        <f>(1-(MAX(($AM143-其他调用!AL143),0)/$AM143)^0.5)*$AO143</f>
        <v>#DIV/0!</v>
      </c>
    </row>
    <row r="144" spans="5:48" ht="11.25" customHeight="1" x14ac:dyDescent="0.15">
      <c r="E144" s="78">
        <v>140</v>
      </c>
      <c r="F144" s="8">
        <f t="shared" si="35"/>
        <v>0</v>
      </c>
      <c r="G144" s="8">
        <f t="shared" si="36"/>
        <v>0</v>
      </c>
      <c r="H144" s="8">
        <f t="shared" si="37"/>
        <v>0</v>
      </c>
      <c r="I144" s="8">
        <f t="shared" si="38"/>
        <v>0</v>
      </c>
      <c r="J144" s="8">
        <f t="shared" si="39"/>
        <v>0</v>
      </c>
      <c r="K144" s="8">
        <f t="shared" si="40"/>
        <v>0</v>
      </c>
      <c r="L144" s="8">
        <f t="shared" si="41"/>
        <v>0</v>
      </c>
      <c r="M144" s="8">
        <f t="shared" si="42"/>
        <v>0</v>
      </c>
      <c r="N144" s="8">
        <f t="shared" si="43"/>
        <v>0</v>
      </c>
      <c r="O144" s="78">
        <f t="shared" si="44"/>
        <v>0</v>
      </c>
      <c r="Q144" s="65" t="e">
        <f t="shared" si="45"/>
        <v>#DIV/0!</v>
      </c>
      <c r="U144" s="78">
        <v>140</v>
      </c>
      <c r="V144" s="78">
        <f>攻城调用!$R$12*攻城调用!W144</f>
        <v>0</v>
      </c>
      <c r="W144" s="78">
        <f>攻城调用!$R$12*攻城调用!X144</f>
        <v>0</v>
      </c>
      <c r="X144" s="78">
        <f>攻城调用!$R$12*攻城调用!Y144</f>
        <v>0</v>
      </c>
      <c r="Y144" s="78">
        <f>攻城调用!$R$12*攻城调用!Z144</f>
        <v>0</v>
      </c>
      <c r="Z144" s="78">
        <f>攻城调用!$R$12*攻城调用!AA144</f>
        <v>0</v>
      </c>
      <c r="AD144" s="78">
        <v>140</v>
      </c>
      <c r="AE144" s="8">
        <f>求节点(攻城效率!$AQ$5:$AQ$122,攻城效率!AR$5:AR$122,节奏总纲!P143)</f>
        <v>0</v>
      </c>
      <c r="AF144" s="8">
        <f>求节点(攻城效率!$AQ$5:$AQ$122,攻城效率!AS$5:AS$122,节奏总纲!Q143)</f>
        <v>0</v>
      </c>
      <c r="AG144" s="8">
        <f>求节点(攻城效率!$AQ$5:$AQ$122,攻城效率!AT$5:AT$122,节奏总纲!R143)</f>
        <v>0</v>
      </c>
      <c r="AH144" s="8">
        <f>求节点(攻城效率!$AQ$5:$AQ$122,攻城效率!AU$5:AU$122,节奏总纲!S143)</f>
        <v>0</v>
      </c>
      <c r="AI144" s="8">
        <f>求节点(攻城效率!$AQ$5:$AQ$122,攻城效率!AV$5:AV$122,节奏总纲!T143)</f>
        <v>0</v>
      </c>
      <c r="AK144" s="77">
        <v>140</v>
      </c>
      <c r="AL144" s="8">
        <f>求节点(攻城调用!$D$9:$D$15,攻城调用!$G$9:$G$15,AK144)</f>
        <v>560</v>
      </c>
      <c r="AM144" s="8">
        <f>其他调用!AM144/攻城效率!AL144</f>
        <v>0</v>
      </c>
      <c r="AN144" s="8">
        <f>求节点(攻城调用!$D$21:$D$27,攻城调用!$G$21:$G$27,AK144)</f>
        <v>64.819145630244321</v>
      </c>
      <c r="AO144" s="78">
        <f>INDEX([4]中r将兵属性验证!$AM$7:$AM$106,INT(AN144))*6</f>
        <v>35800.008489358705</v>
      </c>
      <c r="AQ144" s="77">
        <v>140</v>
      </c>
      <c r="AR144" s="8" t="e">
        <f>(1-(MAX(($AM144-其他调用!AH144),0)/$AM144)^0.5)*$AO144</f>
        <v>#DIV/0!</v>
      </c>
      <c r="AS144" s="8" t="e">
        <f>(1-(MAX(($AM144-其他调用!AI144),0)/$AM144)^0.5)*$AO144</f>
        <v>#DIV/0!</v>
      </c>
      <c r="AT144" s="8" t="e">
        <f>(1-(MAX(($AM144-其他调用!AJ144),0)/$AM144)^0.5)*$AO144</f>
        <v>#DIV/0!</v>
      </c>
      <c r="AU144" s="8" t="e">
        <f>(1-(MAX(($AM144-其他调用!AK144),0)/$AM144)^0.5)*$AO144</f>
        <v>#DIV/0!</v>
      </c>
      <c r="AV144" s="8" t="e">
        <f>(1-(MAX(($AM144-其他调用!AL144),0)/$AM144)^0.5)*$AO144</f>
        <v>#DIV/0!</v>
      </c>
    </row>
    <row r="145" spans="5:48" ht="11.25" customHeight="1" x14ac:dyDescent="0.15">
      <c r="E145" s="78">
        <v>141</v>
      </c>
      <c r="F145" s="8">
        <f t="shared" si="35"/>
        <v>0</v>
      </c>
      <c r="G145" s="8">
        <f t="shared" si="36"/>
        <v>0</v>
      </c>
      <c r="H145" s="8">
        <f t="shared" si="37"/>
        <v>0</v>
      </c>
      <c r="I145" s="8">
        <f t="shared" si="38"/>
        <v>0</v>
      </c>
      <c r="J145" s="8">
        <f t="shared" si="39"/>
        <v>0</v>
      </c>
      <c r="K145" s="8">
        <f t="shared" si="40"/>
        <v>0</v>
      </c>
      <c r="L145" s="8">
        <f t="shared" si="41"/>
        <v>0</v>
      </c>
      <c r="M145" s="8">
        <f t="shared" si="42"/>
        <v>0</v>
      </c>
      <c r="N145" s="8">
        <f t="shared" si="43"/>
        <v>0</v>
      </c>
      <c r="O145" s="78">
        <f t="shared" si="44"/>
        <v>0</v>
      </c>
      <c r="Q145" s="65" t="e">
        <f t="shared" si="45"/>
        <v>#DIV/0!</v>
      </c>
      <c r="U145" s="78">
        <v>141</v>
      </c>
      <c r="V145" s="78">
        <f>攻城调用!$R$12*攻城调用!W145</f>
        <v>0</v>
      </c>
      <c r="W145" s="78">
        <f>攻城调用!$R$12*攻城调用!X145</f>
        <v>0</v>
      </c>
      <c r="X145" s="78">
        <f>攻城调用!$R$12*攻城调用!Y145</f>
        <v>0</v>
      </c>
      <c r="Y145" s="78">
        <f>攻城调用!$R$12*攻城调用!Z145</f>
        <v>0</v>
      </c>
      <c r="Z145" s="78">
        <f>攻城调用!$R$12*攻城调用!AA145</f>
        <v>0</v>
      </c>
      <c r="AD145" s="78">
        <v>141</v>
      </c>
      <c r="AE145" s="8">
        <f>求节点(攻城效率!$AQ$5:$AQ$122,攻城效率!AR$5:AR$122,节奏总纲!P144)</f>
        <v>0</v>
      </c>
      <c r="AF145" s="8">
        <f>求节点(攻城效率!$AQ$5:$AQ$122,攻城效率!AS$5:AS$122,节奏总纲!Q144)</f>
        <v>0</v>
      </c>
      <c r="AG145" s="8">
        <f>求节点(攻城效率!$AQ$5:$AQ$122,攻城效率!AT$5:AT$122,节奏总纲!R144)</f>
        <v>0</v>
      </c>
      <c r="AH145" s="8">
        <f>求节点(攻城效率!$AQ$5:$AQ$122,攻城效率!AU$5:AU$122,节奏总纲!S144)</f>
        <v>0</v>
      </c>
      <c r="AI145" s="8">
        <f>求节点(攻城效率!$AQ$5:$AQ$122,攻城效率!AV$5:AV$122,节奏总纲!T144)</f>
        <v>0</v>
      </c>
      <c r="AK145" s="77">
        <v>141</v>
      </c>
      <c r="AL145" s="8">
        <f>求节点(攻城调用!$D$9:$D$15,攻城调用!$G$9:$G$15,AK145)</f>
        <v>560</v>
      </c>
      <c r="AM145" s="8">
        <f>其他调用!AM145/攻城效率!AL145</f>
        <v>0</v>
      </c>
      <c r="AN145" s="8">
        <f>求节点(攻城调用!$D$21:$D$27,攻城调用!$G$21:$G$27,AK145)</f>
        <v>64.819145630244321</v>
      </c>
      <c r="AO145" s="78">
        <f>INDEX([4]中r将兵属性验证!$AM$7:$AM$106,INT(AN145))*6</f>
        <v>35800.008489358705</v>
      </c>
      <c r="AQ145" s="77">
        <v>141</v>
      </c>
      <c r="AR145" s="8" t="e">
        <f>(1-(MAX(($AM145-其他调用!AH145),0)/$AM145)^0.5)*$AO145</f>
        <v>#DIV/0!</v>
      </c>
      <c r="AS145" s="8" t="e">
        <f>(1-(MAX(($AM145-其他调用!AI145),0)/$AM145)^0.5)*$AO145</f>
        <v>#DIV/0!</v>
      </c>
      <c r="AT145" s="8" t="e">
        <f>(1-(MAX(($AM145-其他调用!AJ145),0)/$AM145)^0.5)*$AO145</f>
        <v>#DIV/0!</v>
      </c>
      <c r="AU145" s="8" t="e">
        <f>(1-(MAX(($AM145-其他调用!AK145),0)/$AM145)^0.5)*$AO145</f>
        <v>#DIV/0!</v>
      </c>
      <c r="AV145" s="8" t="e">
        <f>(1-(MAX(($AM145-其他调用!AL145),0)/$AM145)^0.5)*$AO145</f>
        <v>#DIV/0!</v>
      </c>
    </row>
    <row r="146" spans="5:48" ht="11.25" customHeight="1" x14ac:dyDescent="0.15">
      <c r="E146" s="78">
        <v>142</v>
      </c>
      <c r="F146" s="8">
        <f t="shared" si="35"/>
        <v>0</v>
      </c>
      <c r="G146" s="8">
        <f t="shared" si="36"/>
        <v>0</v>
      </c>
      <c r="H146" s="8">
        <f t="shared" si="37"/>
        <v>0</v>
      </c>
      <c r="I146" s="8">
        <f t="shared" si="38"/>
        <v>0</v>
      </c>
      <c r="J146" s="8">
        <f t="shared" si="39"/>
        <v>0</v>
      </c>
      <c r="K146" s="8">
        <f t="shared" si="40"/>
        <v>0</v>
      </c>
      <c r="L146" s="8">
        <f t="shared" si="41"/>
        <v>0</v>
      </c>
      <c r="M146" s="8">
        <f t="shared" si="42"/>
        <v>0</v>
      </c>
      <c r="N146" s="8">
        <f t="shared" si="43"/>
        <v>0</v>
      </c>
      <c r="O146" s="78">
        <f t="shared" si="44"/>
        <v>0</v>
      </c>
      <c r="Q146" s="65" t="e">
        <f t="shared" si="45"/>
        <v>#DIV/0!</v>
      </c>
      <c r="U146" s="78">
        <v>142</v>
      </c>
      <c r="V146" s="78">
        <f>攻城调用!$R$12*攻城调用!W146</f>
        <v>0</v>
      </c>
      <c r="W146" s="78">
        <f>攻城调用!$R$12*攻城调用!X146</f>
        <v>0</v>
      </c>
      <c r="X146" s="78">
        <f>攻城调用!$R$12*攻城调用!Y146</f>
        <v>0</v>
      </c>
      <c r="Y146" s="78">
        <f>攻城调用!$R$12*攻城调用!Z146</f>
        <v>0</v>
      </c>
      <c r="Z146" s="78">
        <f>攻城调用!$R$12*攻城调用!AA146</f>
        <v>0</v>
      </c>
      <c r="AD146" s="78">
        <v>142</v>
      </c>
      <c r="AE146" s="8">
        <f>求节点(攻城效率!$AQ$5:$AQ$122,攻城效率!AR$5:AR$122,节奏总纲!P145)</f>
        <v>0</v>
      </c>
      <c r="AF146" s="8">
        <f>求节点(攻城效率!$AQ$5:$AQ$122,攻城效率!AS$5:AS$122,节奏总纲!Q145)</f>
        <v>0</v>
      </c>
      <c r="AG146" s="8">
        <f>求节点(攻城效率!$AQ$5:$AQ$122,攻城效率!AT$5:AT$122,节奏总纲!R145)</f>
        <v>0</v>
      </c>
      <c r="AH146" s="8">
        <f>求节点(攻城效率!$AQ$5:$AQ$122,攻城效率!AU$5:AU$122,节奏总纲!S145)</f>
        <v>0</v>
      </c>
      <c r="AI146" s="8">
        <f>求节点(攻城效率!$AQ$5:$AQ$122,攻城效率!AV$5:AV$122,节奏总纲!T145)</f>
        <v>0</v>
      </c>
      <c r="AK146" s="77">
        <v>142</v>
      </c>
      <c r="AL146" s="8">
        <f>求节点(攻城调用!$D$9:$D$15,攻城调用!$G$9:$G$15,AK146)</f>
        <v>560</v>
      </c>
      <c r="AM146" s="8">
        <f>其他调用!AM146/攻城效率!AL146</f>
        <v>0</v>
      </c>
      <c r="AN146" s="8">
        <f>求节点(攻城调用!$D$21:$D$27,攻城调用!$G$21:$G$27,AK146)</f>
        <v>64.819145630244321</v>
      </c>
      <c r="AO146" s="78">
        <f>INDEX([4]中r将兵属性验证!$AM$7:$AM$106,INT(AN146))*6</f>
        <v>35800.008489358705</v>
      </c>
      <c r="AQ146" s="77">
        <v>142</v>
      </c>
      <c r="AR146" s="8" t="e">
        <f>(1-(MAX(($AM146-其他调用!AH146),0)/$AM146)^0.5)*$AO146</f>
        <v>#DIV/0!</v>
      </c>
      <c r="AS146" s="8" t="e">
        <f>(1-(MAX(($AM146-其他调用!AI146),0)/$AM146)^0.5)*$AO146</f>
        <v>#DIV/0!</v>
      </c>
      <c r="AT146" s="8" t="e">
        <f>(1-(MAX(($AM146-其他调用!AJ146),0)/$AM146)^0.5)*$AO146</f>
        <v>#DIV/0!</v>
      </c>
      <c r="AU146" s="8" t="e">
        <f>(1-(MAX(($AM146-其他调用!AK146),0)/$AM146)^0.5)*$AO146</f>
        <v>#DIV/0!</v>
      </c>
      <c r="AV146" s="8" t="e">
        <f>(1-(MAX(($AM146-其他调用!AL146),0)/$AM146)^0.5)*$AO146</f>
        <v>#DIV/0!</v>
      </c>
    </row>
    <row r="147" spans="5:48" ht="11.25" customHeight="1" x14ac:dyDescent="0.15">
      <c r="E147" s="78">
        <v>143</v>
      </c>
      <c r="F147" s="8">
        <f t="shared" si="35"/>
        <v>0</v>
      </c>
      <c r="G147" s="8">
        <f t="shared" si="36"/>
        <v>0</v>
      </c>
      <c r="H147" s="8">
        <f t="shared" si="37"/>
        <v>0</v>
      </c>
      <c r="I147" s="8">
        <f t="shared" si="38"/>
        <v>0</v>
      </c>
      <c r="J147" s="8">
        <f t="shared" si="39"/>
        <v>0</v>
      </c>
      <c r="K147" s="8">
        <f t="shared" si="40"/>
        <v>0</v>
      </c>
      <c r="L147" s="8">
        <f t="shared" si="41"/>
        <v>0</v>
      </c>
      <c r="M147" s="8">
        <f t="shared" si="42"/>
        <v>0</v>
      </c>
      <c r="N147" s="8">
        <f t="shared" si="43"/>
        <v>0</v>
      </c>
      <c r="O147" s="78">
        <f t="shared" si="44"/>
        <v>0</v>
      </c>
      <c r="Q147" s="65" t="e">
        <f t="shared" si="45"/>
        <v>#DIV/0!</v>
      </c>
      <c r="U147" s="78">
        <v>143</v>
      </c>
      <c r="V147" s="78">
        <f>攻城调用!$R$12*攻城调用!W147</f>
        <v>0</v>
      </c>
      <c r="W147" s="78">
        <f>攻城调用!$R$12*攻城调用!X147</f>
        <v>0</v>
      </c>
      <c r="X147" s="78">
        <f>攻城调用!$R$12*攻城调用!Y147</f>
        <v>0</v>
      </c>
      <c r="Y147" s="78">
        <f>攻城调用!$R$12*攻城调用!Z147</f>
        <v>0</v>
      </c>
      <c r="Z147" s="78">
        <f>攻城调用!$R$12*攻城调用!AA147</f>
        <v>0</v>
      </c>
      <c r="AD147" s="78">
        <v>143</v>
      </c>
      <c r="AE147" s="8">
        <f>求节点(攻城效率!$AQ$5:$AQ$122,攻城效率!AR$5:AR$122,节奏总纲!P146)</f>
        <v>0</v>
      </c>
      <c r="AF147" s="8">
        <f>求节点(攻城效率!$AQ$5:$AQ$122,攻城效率!AS$5:AS$122,节奏总纲!Q146)</f>
        <v>0</v>
      </c>
      <c r="AG147" s="8">
        <f>求节点(攻城效率!$AQ$5:$AQ$122,攻城效率!AT$5:AT$122,节奏总纲!R146)</f>
        <v>0</v>
      </c>
      <c r="AH147" s="8">
        <f>求节点(攻城效率!$AQ$5:$AQ$122,攻城效率!AU$5:AU$122,节奏总纲!S146)</f>
        <v>0</v>
      </c>
      <c r="AI147" s="8">
        <f>求节点(攻城效率!$AQ$5:$AQ$122,攻城效率!AV$5:AV$122,节奏总纲!T146)</f>
        <v>0</v>
      </c>
      <c r="AK147" s="77">
        <v>143</v>
      </c>
      <c r="AL147" s="8">
        <f>求节点(攻城调用!$D$9:$D$15,攻城调用!$G$9:$G$15,AK147)</f>
        <v>560</v>
      </c>
      <c r="AM147" s="8">
        <f>其他调用!AM147/攻城效率!AL147</f>
        <v>0</v>
      </c>
      <c r="AN147" s="8">
        <f>求节点(攻城调用!$D$21:$D$27,攻城调用!$G$21:$G$27,AK147)</f>
        <v>64.819145630244321</v>
      </c>
      <c r="AO147" s="78">
        <f>INDEX([4]中r将兵属性验证!$AM$7:$AM$106,INT(AN147))*6</f>
        <v>35800.008489358705</v>
      </c>
      <c r="AQ147" s="77">
        <v>143</v>
      </c>
      <c r="AR147" s="8" t="e">
        <f>(1-(MAX(($AM147-其他调用!AH147),0)/$AM147)^0.5)*$AO147</f>
        <v>#DIV/0!</v>
      </c>
      <c r="AS147" s="8" t="e">
        <f>(1-(MAX(($AM147-其他调用!AI147),0)/$AM147)^0.5)*$AO147</f>
        <v>#DIV/0!</v>
      </c>
      <c r="AT147" s="8" t="e">
        <f>(1-(MAX(($AM147-其他调用!AJ147),0)/$AM147)^0.5)*$AO147</f>
        <v>#DIV/0!</v>
      </c>
      <c r="AU147" s="8" t="e">
        <f>(1-(MAX(($AM147-其他调用!AK147),0)/$AM147)^0.5)*$AO147</f>
        <v>#DIV/0!</v>
      </c>
      <c r="AV147" s="8" t="e">
        <f>(1-(MAX(($AM147-其他调用!AL147),0)/$AM147)^0.5)*$AO147</f>
        <v>#DIV/0!</v>
      </c>
    </row>
    <row r="148" spans="5:48" ht="11.25" customHeight="1" x14ac:dyDescent="0.15">
      <c r="E148" s="78">
        <v>144</v>
      </c>
      <c r="F148" s="8">
        <f t="shared" si="35"/>
        <v>0</v>
      </c>
      <c r="G148" s="8">
        <f t="shared" si="36"/>
        <v>0</v>
      </c>
      <c r="H148" s="8">
        <f t="shared" si="37"/>
        <v>0</v>
      </c>
      <c r="I148" s="8">
        <f t="shared" si="38"/>
        <v>0</v>
      </c>
      <c r="J148" s="8">
        <f t="shared" si="39"/>
        <v>0</v>
      </c>
      <c r="K148" s="8">
        <f t="shared" si="40"/>
        <v>0</v>
      </c>
      <c r="L148" s="8">
        <f t="shared" si="41"/>
        <v>0</v>
      </c>
      <c r="M148" s="8">
        <f t="shared" si="42"/>
        <v>0</v>
      </c>
      <c r="N148" s="8">
        <f t="shared" si="43"/>
        <v>0</v>
      </c>
      <c r="O148" s="78">
        <f t="shared" si="44"/>
        <v>0</v>
      </c>
      <c r="Q148" s="65" t="e">
        <f t="shared" si="45"/>
        <v>#DIV/0!</v>
      </c>
      <c r="U148" s="78">
        <v>144</v>
      </c>
      <c r="V148" s="78">
        <f>攻城调用!$R$12*攻城调用!W148</f>
        <v>0</v>
      </c>
      <c r="W148" s="78">
        <f>攻城调用!$R$12*攻城调用!X148</f>
        <v>0</v>
      </c>
      <c r="X148" s="78">
        <f>攻城调用!$R$12*攻城调用!Y148</f>
        <v>0</v>
      </c>
      <c r="Y148" s="78">
        <f>攻城调用!$R$12*攻城调用!Z148</f>
        <v>0</v>
      </c>
      <c r="Z148" s="78">
        <f>攻城调用!$R$12*攻城调用!AA148</f>
        <v>0</v>
      </c>
      <c r="AD148" s="78">
        <v>144</v>
      </c>
      <c r="AE148" s="8">
        <f>求节点(攻城效率!$AQ$5:$AQ$122,攻城效率!AR$5:AR$122,节奏总纲!P147)</f>
        <v>0</v>
      </c>
      <c r="AF148" s="8">
        <f>求节点(攻城效率!$AQ$5:$AQ$122,攻城效率!AS$5:AS$122,节奏总纲!Q147)</f>
        <v>0</v>
      </c>
      <c r="AG148" s="8">
        <f>求节点(攻城效率!$AQ$5:$AQ$122,攻城效率!AT$5:AT$122,节奏总纲!R147)</f>
        <v>0</v>
      </c>
      <c r="AH148" s="8">
        <f>求节点(攻城效率!$AQ$5:$AQ$122,攻城效率!AU$5:AU$122,节奏总纲!S147)</f>
        <v>0</v>
      </c>
      <c r="AI148" s="8">
        <f>求节点(攻城效率!$AQ$5:$AQ$122,攻城效率!AV$5:AV$122,节奏总纲!T147)</f>
        <v>0</v>
      </c>
      <c r="AK148" s="77">
        <v>144</v>
      </c>
      <c r="AL148" s="8">
        <f>求节点(攻城调用!$D$9:$D$15,攻城调用!$G$9:$G$15,AK148)</f>
        <v>560</v>
      </c>
      <c r="AM148" s="8">
        <f>其他调用!AM148/攻城效率!AL148</f>
        <v>0</v>
      </c>
      <c r="AN148" s="8">
        <f>求节点(攻城调用!$D$21:$D$27,攻城调用!$G$21:$G$27,AK148)</f>
        <v>64.819145630244321</v>
      </c>
      <c r="AO148" s="78">
        <f>INDEX([4]中r将兵属性验证!$AM$7:$AM$106,INT(AN148))*6</f>
        <v>35800.008489358705</v>
      </c>
      <c r="AQ148" s="77">
        <v>144</v>
      </c>
      <c r="AR148" s="8" t="e">
        <f>(1-(MAX(($AM148-其他调用!AH148),0)/$AM148)^0.5)*$AO148</f>
        <v>#DIV/0!</v>
      </c>
      <c r="AS148" s="8" t="e">
        <f>(1-(MAX(($AM148-其他调用!AI148),0)/$AM148)^0.5)*$AO148</f>
        <v>#DIV/0!</v>
      </c>
      <c r="AT148" s="8" t="e">
        <f>(1-(MAX(($AM148-其他调用!AJ148),0)/$AM148)^0.5)*$AO148</f>
        <v>#DIV/0!</v>
      </c>
      <c r="AU148" s="8" t="e">
        <f>(1-(MAX(($AM148-其他调用!AK148),0)/$AM148)^0.5)*$AO148</f>
        <v>#DIV/0!</v>
      </c>
      <c r="AV148" s="8" t="e">
        <f>(1-(MAX(($AM148-其他调用!AL148),0)/$AM148)^0.5)*$AO148</f>
        <v>#DIV/0!</v>
      </c>
    </row>
    <row r="149" spans="5:48" ht="11.25" customHeight="1" x14ac:dyDescent="0.15">
      <c r="E149" s="78">
        <v>145</v>
      </c>
      <c r="F149" s="8">
        <f t="shared" si="35"/>
        <v>0</v>
      </c>
      <c r="G149" s="8">
        <f t="shared" si="36"/>
        <v>0</v>
      </c>
      <c r="H149" s="8">
        <f t="shared" si="37"/>
        <v>0</v>
      </c>
      <c r="I149" s="8">
        <f t="shared" si="38"/>
        <v>0</v>
      </c>
      <c r="J149" s="8">
        <f t="shared" si="39"/>
        <v>0</v>
      </c>
      <c r="K149" s="8">
        <f t="shared" si="40"/>
        <v>0</v>
      </c>
      <c r="L149" s="8">
        <f t="shared" si="41"/>
        <v>0</v>
      </c>
      <c r="M149" s="8">
        <f t="shared" si="42"/>
        <v>0</v>
      </c>
      <c r="N149" s="8">
        <f t="shared" si="43"/>
        <v>0</v>
      </c>
      <c r="O149" s="78">
        <f t="shared" si="44"/>
        <v>0</v>
      </c>
      <c r="Q149" s="65" t="e">
        <f t="shared" si="45"/>
        <v>#DIV/0!</v>
      </c>
      <c r="U149" s="78">
        <v>145</v>
      </c>
      <c r="V149" s="78">
        <f>攻城调用!$R$12*攻城调用!W149</f>
        <v>0</v>
      </c>
      <c r="W149" s="78">
        <f>攻城调用!$R$12*攻城调用!X149</f>
        <v>0</v>
      </c>
      <c r="X149" s="78">
        <f>攻城调用!$R$12*攻城调用!Y149</f>
        <v>0</v>
      </c>
      <c r="Y149" s="78">
        <f>攻城调用!$R$12*攻城调用!Z149</f>
        <v>0</v>
      </c>
      <c r="Z149" s="78">
        <f>攻城调用!$R$12*攻城调用!AA149</f>
        <v>0</v>
      </c>
      <c r="AD149" s="78">
        <v>145</v>
      </c>
      <c r="AE149" s="8">
        <f>求节点(攻城效率!$AQ$5:$AQ$122,攻城效率!AR$5:AR$122,节奏总纲!P148)</f>
        <v>0</v>
      </c>
      <c r="AF149" s="8">
        <f>求节点(攻城效率!$AQ$5:$AQ$122,攻城效率!AS$5:AS$122,节奏总纲!Q148)</f>
        <v>0</v>
      </c>
      <c r="AG149" s="8">
        <f>求节点(攻城效率!$AQ$5:$AQ$122,攻城效率!AT$5:AT$122,节奏总纲!R148)</f>
        <v>0</v>
      </c>
      <c r="AH149" s="8">
        <f>求节点(攻城效率!$AQ$5:$AQ$122,攻城效率!AU$5:AU$122,节奏总纲!S148)</f>
        <v>0</v>
      </c>
      <c r="AI149" s="8">
        <f>求节点(攻城效率!$AQ$5:$AQ$122,攻城效率!AV$5:AV$122,节奏总纲!T148)</f>
        <v>0</v>
      </c>
      <c r="AK149" s="77">
        <v>145</v>
      </c>
      <c r="AL149" s="8">
        <f>求节点(攻城调用!$D$9:$D$15,攻城调用!$G$9:$G$15,AK149)</f>
        <v>560</v>
      </c>
      <c r="AM149" s="8">
        <f>其他调用!AM149/攻城效率!AL149</f>
        <v>0</v>
      </c>
      <c r="AN149" s="8">
        <f>求节点(攻城调用!$D$21:$D$27,攻城调用!$G$21:$G$27,AK149)</f>
        <v>64.819145630244321</v>
      </c>
      <c r="AO149" s="78">
        <f>INDEX([4]中r将兵属性验证!$AM$7:$AM$106,INT(AN149))*6</f>
        <v>35800.008489358705</v>
      </c>
      <c r="AQ149" s="77">
        <v>145</v>
      </c>
      <c r="AR149" s="8" t="e">
        <f>(1-(MAX(($AM149-其他调用!AH149),0)/$AM149)^0.5)*$AO149</f>
        <v>#DIV/0!</v>
      </c>
      <c r="AS149" s="8" t="e">
        <f>(1-(MAX(($AM149-其他调用!AI149),0)/$AM149)^0.5)*$AO149</f>
        <v>#DIV/0!</v>
      </c>
      <c r="AT149" s="8" t="e">
        <f>(1-(MAX(($AM149-其他调用!AJ149),0)/$AM149)^0.5)*$AO149</f>
        <v>#DIV/0!</v>
      </c>
      <c r="AU149" s="8" t="e">
        <f>(1-(MAX(($AM149-其他调用!AK149),0)/$AM149)^0.5)*$AO149</f>
        <v>#DIV/0!</v>
      </c>
      <c r="AV149" s="8" t="e">
        <f>(1-(MAX(($AM149-其他调用!AL149),0)/$AM149)^0.5)*$AO149</f>
        <v>#DIV/0!</v>
      </c>
    </row>
    <row r="150" spans="5:48" ht="11.25" customHeight="1" x14ac:dyDescent="0.15">
      <c r="E150" s="78">
        <v>146</v>
      </c>
      <c r="F150" s="8">
        <f t="shared" si="35"/>
        <v>0</v>
      </c>
      <c r="G150" s="8">
        <f t="shared" si="36"/>
        <v>0</v>
      </c>
      <c r="H150" s="8">
        <f t="shared" si="37"/>
        <v>0</v>
      </c>
      <c r="I150" s="8">
        <f t="shared" si="38"/>
        <v>0</v>
      </c>
      <c r="J150" s="8">
        <f t="shared" si="39"/>
        <v>0</v>
      </c>
      <c r="K150" s="8">
        <f t="shared" si="40"/>
        <v>0</v>
      </c>
      <c r="L150" s="8">
        <f t="shared" si="41"/>
        <v>0</v>
      </c>
      <c r="M150" s="8">
        <f t="shared" si="42"/>
        <v>0</v>
      </c>
      <c r="N150" s="8">
        <f t="shared" si="43"/>
        <v>0</v>
      </c>
      <c r="O150" s="78">
        <f t="shared" si="44"/>
        <v>0</v>
      </c>
      <c r="Q150" s="65" t="e">
        <f t="shared" si="45"/>
        <v>#DIV/0!</v>
      </c>
      <c r="U150" s="78">
        <v>146</v>
      </c>
      <c r="V150" s="78">
        <f>攻城调用!$R$12*攻城调用!W150</f>
        <v>0</v>
      </c>
      <c r="W150" s="78">
        <f>攻城调用!$R$12*攻城调用!X150</f>
        <v>0</v>
      </c>
      <c r="X150" s="78">
        <f>攻城调用!$R$12*攻城调用!Y150</f>
        <v>0</v>
      </c>
      <c r="Y150" s="78">
        <f>攻城调用!$R$12*攻城调用!Z150</f>
        <v>0</v>
      </c>
      <c r="Z150" s="78">
        <f>攻城调用!$R$12*攻城调用!AA150</f>
        <v>0</v>
      </c>
      <c r="AD150" s="78">
        <v>146</v>
      </c>
      <c r="AE150" s="8">
        <f>求节点(攻城效率!$AQ$5:$AQ$122,攻城效率!AR$5:AR$122,节奏总纲!P149)</f>
        <v>0</v>
      </c>
      <c r="AF150" s="8">
        <f>求节点(攻城效率!$AQ$5:$AQ$122,攻城效率!AS$5:AS$122,节奏总纲!Q149)</f>
        <v>0</v>
      </c>
      <c r="AG150" s="8">
        <f>求节点(攻城效率!$AQ$5:$AQ$122,攻城效率!AT$5:AT$122,节奏总纲!R149)</f>
        <v>0</v>
      </c>
      <c r="AH150" s="8">
        <f>求节点(攻城效率!$AQ$5:$AQ$122,攻城效率!AU$5:AU$122,节奏总纲!S149)</f>
        <v>0</v>
      </c>
      <c r="AI150" s="8">
        <f>求节点(攻城效率!$AQ$5:$AQ$122,攻城效率!AV$5:AV$122,节奏总纲!T149)</f>
        <v>0</v>
      </c>
      <c r="AK150" s="77">
        <v>146</v>
      </c>
      <c r="AL150" s="8">
        <f>求节点(攻城调用!$D$9:$D$15,攻城调用!$G$9:$G$15,AK150)</f>
        <v>560</v>
      </c>
      <c r="AM150" s="8">
        <f>其他调用!AM150/攻城效率!AL150</f>
        <v>0</v>
      </c>
      <c r="AN150" s="8">
        <f>求节点(攻城调用!$D$21:$D$27,攻城调用!$G$21:$G$27,AK150)</f>
        <v>64.819145630244321</v>
      </c>
      <c r="AO150" s="78">
        <f>INDEX([4]中r将兵属性验证!$AM$7:$AM$106,INT(AN150))*6</f>
        <v>35800.008489358705</v>
      </c>
      <c r="AQ150" s="77">
        <v>146</v>
      </c>
      <c r="AR150" s="8" t="e">
        <f>(1-(MAX(($AM150-其他调用!AH150),0)/$AM150)^0.5)*$AO150</f>
        <v>#DIV/0!</v>
      </c>
      <c r="AS150" s="8" t="e">
        <f>(1-(MAX(($AM150-其他调用!AI150),0)/$AM150)^0.5)*$AO150</f>
        <v>#DIV/0!</v>
      </c>
      <c r="AT150" s="8" t="e">
        <f>(1-(MAX(($AM150-其他调用!AJ150),0)/$AM150)^0.5)*$AO150</f>
        <v>#DIV/0!</v>
      </c>
      <c r="AU150" s="8" t="e">
        <f>(1-(MAX(($AM150-其他调用!AK150),0)/$AM150)^0.5)*$AO150</f>
        <v>#DIV/0!</v>
      </c>
      <c r="AV150" s="8" t="e">
        <f>(1-(MAX(($AM150-其他调用!AL150),0)/$AM150)^0.5)*$AO150</f>
        <v>#DIV/0!</v>
      </c>
    </row>
    <row r="151" spans="5:48" ht="11.25" customHeight="1" x14ac:dyDescent="0.15">
      <c r="E151" s="78">
        <v>147</v>
      </c>
      <c r="F151" s="8">
        <f t="shared" si="35"/>
        <v>0</v>
      </c>
      <c r="G151" s="8">
        <f t="shared" si="36"/>
        <v>0</v>
      </c>
      <c r="H151" s="8">
        <f t="shared" si="37"/>
        <v>0</v>
      </c>
      <c r="I151" s="8">
        <f t="shared" si="38"/>
        <v>0</v>
      </c>
      <c r="J151" s="8">
        <f t="shared" si="39"/>
        <v>0</v>
      </c>
      <c r="K151" s="8">
        <f t="shared" si="40"/>
        <v>0</v>
      </c>
      <c r="L151" s="8">
        <f t="shared" si="41"/>
        <v>0</v>
      </c>
      <c r="M151" s="8">
        <f t="shared" si="42"/>
        <v>0</v>
      </c>
      <c r="N151" s="8">
        <f t="shared" si="43"/>
        <v>0</v>
      </c>
      <c r="O151" s="78">
        <f t="shared" si="44"/>
        <v>0</v>
      </c>
      <c r="Q151" s="65" t="e">
        <f t="shared" si="45"/>
        <v>#DIV/0!</v>
      </c>
      <c r="U151" s="78">
        <v>147</v>
      </c>
      <c r="V151" s="78">
        <f>攻城调用!$R$12*攻城调用!W151</f>
        <v>0</v>
      </c>
      <c r="W151" s="78">
        <f>攻城调用!$R$12*攻城调用!X151</f>
        <v>0</v>
      </c>
      <c r="X151" s="78">
        <f>攻城调用!$R$12*攻城调用!Y151</f>
        <v>0</v>
      </c>
      <c r="Y151" s="78">
        <f>攻城调用!$R$12*攻城调用!Z151</f>
        <v>0</v>
      </c>
      <c r="Z151" s="78">
        <f>攻城调用!$R$12*攻城调用!AA151</f>
        <v>0</v>
      </c>
      <c r="AD151" s="78">
        <v>147</v>
      </c>
      <c r="AE151" s="8">
        <f>求节点(攻城效率!$AQ$5:$AQ$122,攻城效率!AR$5:AR$122,节奏总纲!P150)</f>
        <v>0</v>
      </c>
      <c r="AF151" s="8">
        <f>求节点(攻城效率!$AQ$5:$AQ$122,攻城效率!AS$5:AS$122,节奏总纲!Q150)</f>
        <v>0</v>
      </c>
      <c r="AG151" s="8">
        <f>求节点(攻城效率!$AQ$5:$AQ$122,攻城效率!AT$5:AT$122,节奏总纲!R150)</f>
        <v>0</v>
      </c>
      <c r="AH151" s="8">
        <f>求节点(攻城效率!$AQ$5:$AQ$122,攻城效率!AU$5:AU$122,节奏总纲!S150)</f>
        <v>0</v>
      </c>
      <c r="AI151" s="8">
        <f>求节点(攻城效率!$AQ$5:$AQ$122,攻城效率!AV$5:AV$122,节奏总纲!T150)</f>
        <v>0</v>
      </c>
      <c r="AK151" s="77">
        <v>147</v>
      </c>
      <c r="AL151" s="8">
        <f>求节点(攻城调用!$D$9:$D$15,攻城调用!$G$9:$G$15,AK151)</f>
        <v>560</v>
      </c>
      <c r="AM151" s="8">
        <f>其他调用!AM151/攻城效率!AL151</f>
        <v>0</v>
      </c>
      <c r="AN151" s="8">
        <f>求节点(攻城调用!$D$21:$D$27,攻城调用!$G$21:$G$27,AK151)</f>
        <v>64.819145630244321</v>
      </c>
      <c r="AO151" s="78">
        <f>INDEX([4]中r将兵属性验证!$AM$7:$AM$106,INT(AN151))*6</f>
        <v>35800.008489358705</v>
      </c>
      <c r="AQ151" s="77">
        <v>147</v>
      </c>
      <c r="AR151" s="8" t="e">
        <f>(1-(MAX(($AM151-其他调用!AH151),0)/$AM151)^0.5)*$AO151</f>
        <v>#DIV/0!</v>
      </c>
      <c r="AS151" s="8" t="e">
        <f>(1-(MAX(($AM151-其他调用!AI151),0)/$AM151)^0.5)*$AO151</f>
        <v>#DIV/0!</v>
      </c>
      <c r="AT151" s="8" t="e">
        <f>(1-(MAX(($AM151-其他调用!AJ151),0)/$AM151)^0.5)*$AO151</f>
        <v>#DIV/0!</v>
      </c>
      <c r="AU151" s="8" t="e">
        <f>(1-(MAX(($AM151-其他调用!AK151),0)/$AM151)^0.5)*$AO151</f>
        <v>#DIV/0!</v>
      </c>
      <c r="AV151" s="8" t="e">
        <f>(1-(MAX(($AM151-其他调用!AL151),0)/$AM151)^0.5)*$AO151</f>
        <v>#DIV/0!</v>
      </c>
    </row>
    <row r="152" spans="5:48" ht="11.25" customHeight="1" x14ac:dyDescent="0.15">
      <c r="E152" s="78">
        <v>148</v>
      </c>
      <c r="F152" s="8">
        <f t="shared" si="35"/>
        <v>0</v>
      </c>
      <c r="G152" s="8">
        <f t="shared" si="36"/>
        <v>0</v>
      </c>
      <c r="H152" s="8">
        <f t="shared" si="37"/>
        <v>0</v>
      </c>
      <c r="I152" s="8">
        <f t="shared" si="38"/>
        <v>0</v>
      </c>
      <c r="J152" s="8">
        <f t="shared" si="39"/>
        <v>0</v>
      </c>
      <c r="K152" s="8">
        <f t="shared" si="40"/>
        <v>0</v>
      </c>
      <c r="L152" s="8">
        <f t="shared" si="41"/>
        <v>0</v>
      </c>
      <c r="M152" s="8">
        <f t="shared" si="42"/>
        <v>0</v>
      </c>
      <c r="N152" s="8">
        <f t="shared" si="43"/>
        <v>0</v>
      </c>
      <c r="O152" s="78">
        <f t="shared" si="44"/>
        <v>0</v>
      </c>
      <c r="Q152" s="65" t="e">
        <f t="shared" si="45"/>
        <v>#DIV/0!</v>
      </c>
      <c r="U152" s="78">
        <v>148</v>
      </c>
      <c r="V152" s="78">
        <f>攻城调用!$R$12*攻城调用!W152</f>
        <v>0</v>
      </c>
      <c r="W152" s="78">
        <f>攻城调用!$R$12*攻城调用!X152</f>
        <v>0</v>
      </c>
      <c r="X152" s="78">
        <f>攻城调用!$R$12*攻城调用!Y152</f>
        <v>0</v>
      </c>
      <c r="Y152" s="78">
        <f>攻城调用!$R$12*攻城调用!Z152</f>
        <v>0</v>
      </c>
      <c r="Z152" s="78">
        <f>攻城调用!$R$12*攻城调用!AA152</f>
        <v>0</v>
      </c>
      <c r="AD152" s="78">
        <v>148</v>
      </c>
      <c r="AE152" s="8">
        <f>求节点(攻城效率!$AQ$5:$AQ$122,攻城效率!AR$5:AR$122,节奏总纲!P151)</f>
        <v>0</v>
      </c>
      <c r="AF152" s="8">
        <f>求节点(攻城效率!$AQ$5:$AQ$122,攻城效率!AS$5:AS$122,节奏总纲!Q151)</f>
        <v>0</v>
      </c>
      <c r="AG152" s="8">
        <f>求节点(攻城效率!$AQ$5:$AQ$122,攻城效率!AT$5:AT$122,节奏总纲!R151)</f>
        <v>0</v>
      </c>
      <c r="AH152" s="8">
        <f>求节点(攻城效率!$AQ$5:$AQ$122,攻城效率!AU$5:AU$122,节奏总纲!S151)</f>
        <v>0</v>
      </c>
      <c r="AI152" s="8">
        <f>求节点(攻城效率!$AQ$5:$AQ$122,攻城效率!AV$5:AV$122,节奏总纲!T151)</f>
        <v>0</v>
      </c>
      <c r="AK152" s="77">
        <v>148</v>
      </c>
      <c r="AL152" s="8">
        <f>求节点(攻城调用!$D$9:$D$15,攻城调用!$G$9:$G$15,AK152)</f>
        <v>560</v>
      </c>
      <c r="AM152" s="8">
        <f>其他调用!AM152/攻城效率!AL152</f>
        <v>0</v>
      </c>
      <c r="AN152" s="8">
        <f>求节点(攻城调用!$D$21:$D$27,攻城调用!$G$21:$G$27,AK152)</f>
        <v>64.819145630244321</v>
      </c>
      <c r="AO152" s="78">
        <f>INDEX([4]中r将兵属性验证!$AM$7:$AM$106,INT(AN152))*6</f>
        <v>35800.008489358705</v>
      </c>
      <c r="AQ152" s="77">
        <v>148</v>
      </c>
      <c r="AR152" s="8" t="e">
        <f>(1-(MAX(($AM152-其他调用!AH152),0)/$AM152)^0.5)*$AO152</f>
        <v>#DIV/0!</v>
      </c>
      <c r="AS152" s="8" t="e">
        <f>(1-(MAX(($AM152-其他调用!AI152),0)/$AM152)^0.5)*$AO152</f>
        <v>#DIV/0!</v>
      </c>
      <c r="AT152" s="8" t="e">
        <f>(1-(MAX(($AM152-其他调用!AJ152),0)/$AM152)^0.5)*$AO152</f>
        <v>#DIV/0!</v>
      </c>
      <c r="AU152" s="8" t="e">
        <f>(1-(MAX(($AM152-其他调用!AK152),0)/$AM152)^0.5)*$AO152</f>
        <v>#DIV/0!</v>
      </c>
      <c r="AV152" s="8" t="e">
        <f>(1-(MAX(($AM152-其他调用!AL152),0)/$AM152)^0.5)*$AO152</f>
        <v>#DIV/0!</v>
      </c>
    </row>
    <row r="153" spans="5:48" ht="11.25" customHeight="1" x14ac:dyDescent="0.15">
      <c r="E153" s="78">
        <v>149</v>
      </c>
      <c r="F153" s="8">
        <f t="shared" si="35"/>
        <v>0</v>
      </c>
      <c r="G153" s="8">
        <f t="shared" si="36"/>
        <v>0</v>
      </c>
      <c r="H153" s="8">
        <f t="shared" si="37"/>
        <v>0</v>
      </c>
      <c r="I153" s="8">
        <f t="shared" si="38"/>
        <v>0</v>
      </c>
      <c r="J153" s="8">
        <f t="shared" si="39"/>
        <v>0</v>
      </c>
      <c r="K153" s="8">
        <f t="shared" si="40"/>
        <v>0</v>
      </c>
      <c r="L153" s="8">
        <f t="shared" si="41"/>
        <v>0</v>
      </c>
      <c r="M153" s="8">
        <f t="shared" si="42"/>
        <v>0</v>
      </c>
      <c r="N153" s="8">
        <f t="shared" si="43"/>
        <v>0</v>
      </c>
      <c r="O153" s="78">
        <f t="shared" si="44"/>
        <v>0</v>
      </c>
      <c r="Q153" s="65" t="e">
        <f t="shared" si="45"/>
        <v>#DIV/0!</v>
      </c>
      <c r="U153" s="78">
        <v>149</v>
      </c>
      <c r="V153" s="78">
        <f>攻城调用!$R$12*攻城调用!W153</f>
        <v>0</v>
      </c>
      <c r="W153" s="78">
        <f>攻城调用!$R$12*攻城调用!X153</f>
        <v>0</v>
      </c>
      <c r="X153" s="78">
        <f>攻城调用!$R$12*攻城调用!Y153</f>
        <v>0</v>
      </c>
      <c r="Y153" s="78">
        <f>攻城调用!$R$12*攻城调用!Z153</f>
        <v>0</v>
      </c>
      <c r="Z153" s="78">
        <f>攻城调用!$R$12*攻城调用!AA153</f>
        <v>0</v>
      </c>
      <c r="AD153" s="78">
        <v>149</v>
      </c>
      <c r="AE153" s="8">
        <f>求节点(攻城效率!$AQ$5:$AQ$122,攻城效率!AR$5:AR$122,节奏总纲!P152)</f>
        <v>0</v>
      </c>
      <c r="AF153" s="8">
        <f>求节点(攻城效率!$AQ$5:$AQ$122,攻城效率!AS$5:AS$122,节奏总纲!Q152)</f>
        <v>0</v>
      </c>
      <c r="AG153" s="8">
        <f>求节点(攻城效率!$AQ$5:$AQ$122,攻城效率!AT$5:AT$122,节奏总纲!R152)</f>
        <v>0</v>
      </c>
      <c r="AH153" s="8">
        <f>求节点(攻城效率!$AQ$5:$AQ$122,攻城效率!AU$5:AU$122,节奏总纲!S152)</f>
        <v>0</v>
      </c>
      <c r="AI153" s="8">
        <f>求节点(攻城效率!$AQ$5:$AQ$122,攻城效率!AV$5:AV$122,节奏总纲!T152)</f>
        <v>0</v>
      </c>
      <c r="AK153" s="77">
        <v>149</v>
      </c>
      <c r="AL153" s="8">
        <f>求节点(攻城调用!$D$9:$D$15,攻城调用!$G$9:$G$15,AK153)</f>
        <v>560</v>
      </c>
      <c r="AM153" s="8">
        <f>其他调用!AM153/攻城效率!AL153</f>
        <v>0</v>
      </c>
      <c r="AN153" s="8">
        <f>求节点(攻城调用!$D$21:$D$27,攻城调用!$G$21:$G$27,AK153)</f>
        <v>64.819145630244321</v>
      </c>
      <c r="AO153" s="78">
        <f>INDEX([4]中r将兵属性验证!$AM$7:$AM$106,INT(AN153))*6</f>
        <v>35800.008489358705</v>
      </c>
      <c r="AQ153" s="77">
        <v>149</v>
      </c>
      <c r="AR153" s="8" t="e">
        <f>(1-(MAX(($AM153-其他调用!AH153),0)/$AM153)^0.5)*$AO153</f>
        <v>#DIV/0!</v>
      </c>
      <c r="AS153" s="8" t="e">
        <f>(1-(MAX(($AM153-其他调用!AI153),0)/$AM153)^0.5)*$AO153</f>
        <v>#DIV/0!</v>
      </c>
      <c r="AT153" s="8" t="e">
        <f>(1-(MAX(($AM153-其他调用!AJ153),0)/$AM153)^0.5)*$AO153</f>
        <v>#DIV/0!</v>
      </c>
      <c r="AU153" s="8" t="e">
        <f>(1-(MAX(($AM153-其他调用!AK153),0)/$AM153)^0.5)*$AO153</f>
        <v>#DIV/0!</v>
      </c>
      <c r="AV153" s="8" t="e">
        <f>(1-(MAX(($AM153-其他调用!AL153),0)/$AM153)^0.5)*$AO153</f>
        <v>#DIV/0!</v>
      </c>
    </row>
    <row r="154" spans="5:48" ht="11.25" customHeight="1" x14ac:dyDescent="0.15">
      <c r="E154" s="78">
        <v>150</v>
      </c>
      <c r="F154" s="8">
        <f t="shared" si="35"/>
        <v>0</v>
      </c>
      <c r="G154" s="8">
        <f t="shared" si="36"/>
        <v>0</v>
      </c>
      <c r="H154" s="8">
        <f t="shared" si="37"/>
        <v>0</v>
      </c>
      <c r="I154" s="8">
        <f t="shared" si="38"/>
        <v>0</v>
      </c>
      <c r="J154" s="8">
        <f t="shared" si="39"/>
        <v>0</v>
      </c>
      <c r="K154" s="8">
        <f t="shared" si="40"/>
        <v>0</v>
      </c>
      <c r="L154" s="8">
        <f t="shared" si="41"/>
        <v>0</v>
      </c>
      <c r="M154" s="8">
        <f t="shared" si="42"/>
        <v>0</v>
      </c>
      <c r="N154" s="8">
        <f t="shared" si="43"/>
        <v>0</v>
      </c>
      <c r="O154" s="78">
        <f t="shared" si="44"/>
        <v>0</v>
      </c>
      <c r="Q154" s="65" t="e">
        <f t="shared" si="45"/>
        <v>#DIV/0!</v>
      </c>
      <c r="U154" s="78">
        <v>150</v>
      </c>
      <c r="V154" s="78">
        <f>攻城调用!$R$12*攻城调用!W154</f>
        <v>0</v>
      </c>
      <c r="W154" s="78">
        <f>攻城调用!$R$12*攻城调用!X154</f>
        <v>0</v>
      </c>
      <c r="X154" s="78">
        <f>攻城调用!$R$12*攻城调用!Y154</f>
        <v>0</v>
      </c>
      <c r="Y154" s="78">
        <f>攻城调用!$R$12*攻城调用!Z154</f>
        <v>0</v>
      </c>
      <c r="Z154" s="78">
        <f>攻城调用!$R$12*攻城调用!AA154</f>
        <v>0</v>
      </c>
      <c r="AD154" s="78">
        <v>150</v>
      </c>
      <c r="AE154" s="8">
        <f>求节点(攻城效率!$AQ$5:$AQ$122,攻城效率!AR$5:AR$122,节奏总纲!P153)</f>
        <v>0</v>
      </c>
      <c r="AF154" s="8">
        <f>求节点(攻城效率!$AQ$5:$AQ$122,攻城效率!AS$5:AS$122,节奏总纲!Q153)</f>
        <v>0</v>
      </c>
      <c r="AG154" s="8">
        <f>求节点(攻城效率!$AQ$5:$AQ$122,攻城效率!AT$5:AT$122,节奏总纲!R153)</f>
        <v>0</v>
      </c>
      <c r="AH154" s="8">
        <f>求节点(攻城效率!$AQ$5:$AQ$122,攻城效率!AU$5:AU$122,节奏总纲!S153)</f>
        <v>0</v>
      </c>
      <c r="AI154" s="8">
        <f>求节点(攻城效率!$AQ$5:$AQ$122,攻城效率!AV$5:AV$122,节奏总纲!T153)</f>
        <v>0</v>
      </c>
      <c r="AK154" s="77">
        <v>150</v>
      </c>
      <c r="AL154" s="8">
        <f>求节点(攻城调用!$D$9:$D$15,攻城调用!$G$9:$G$15,AK154)</f>
        <v>560</v>
      </c>
      <c r="AM154" s="8">
        <f>其他调用!AM154/攻城效率!AL154</f>
        <v>0</v>
      </c>
      <c r="AN154" s="8">
        <f>求节点(攻城调用!$D$21:$D$27,攻城调用!$G$21:$G$27,AK154)</f>
        <v>64.819145630244321</v>
      </c>
      <c r="AO154" s="78">
        <f>INDEX([4]中r将兵属性验证!$AM$7:$AM$106,INT(AN154))*6</f>
        <v>35800.008489358705</v>
      </c>
      <c r="AQ154" s="77">
        <v>150</v>
      </c>
      <c r="AR154" s="8" t="e">
        <f>(1-(MAX(($AM154-其他调用!AH154),0)/$AM154)^0.5)*$AO154</f>
        <v>#DIV/0!</v>
      </c>
      <c r="AS154" s="8" t="e">
        <f>(1-(MAX(($AM154-其他调用!AI154),0)/$AM154)^0.5)*$AO154</f>
        <v>#DIV/0!</v>
      </c>
      <c r="AT154" s="8" t="e">
        <f>(1-(MAX(($AM154-其他调用!AJ154),0)/$AM154)^0.5)*$AO154</f>
        <v>#DIV/0!</v>
      </c>
      <c r="AU154" s="8" t="e">
        <f>(1-(MAX(($AM154-其他调用!AK154),0)/$AM154)^0.5)*$AO154</f>
        <v>#DIV/0!</v>
      </c>
      <c r="AV154" s="8" t="e">
        <f>(1-(MAX(($AM154-其他调用!AL154),0)/$AM154)^0.5)*$AO154</f>
        <v>#DIV/0!</v>
      </c>
    </row>
    <row r="155" spans="5:48" ht="11.25" customHeight="1" x14ac:dyDescent="0.15">
      <c r="E155" s="78">
        <v>151</v>
      </c>
      <c r="F155" s="8">
        <f t="shared" si="35"/>
        <v>0</v>
      </c>
      <c r="G155" s="8">
        <f t="shared" si="36"/>
        <v>0</v>
      </c>
      <c r="H155" s="8">
        <f t="shared" si="37"/>
        <v>0</v>
      </c>
      <c r="I155" s="8">
        <f t="shared" si="38"/>
        <v>0</v>
      </c>
      <c r="J155" s="8">
        <f t="shared" si="39"/>
        <v>0</v>
      </c>
      <c r="K155" s="8">
        <f t="shared" si="40"/>
        <v>0</v>
      </c>
      <c r="L155" s="8">
        <f t="shared" si="41"/>
        <v>0</v>
      </c>
      <c r="M155" s="8">
        <f t="shared" si="42"/>
        <v>0</v>
      </c>
      <c r="N155" s="8">
        <f t="shared" si="43"/>
        <v>0</v>
      </c>
      <c r="O155" s="78">
        <f t="shared" si="44"/>
        <v>0</v>
      </c>
      <c r="Q155" s="65" t="e">
        <f t="shared" si="45"/>
        <v>#DIV/0!</v>
      </c>
      <c r="U155" s="78">
        <v>151</v>
      </c>
      <c r="V155" s="78">
        <f>攻城调用!$R$12*攻城调用!W155</f>
        <v>0</v>
      </c>
      <c r="W155" s="78">
        <f>攻城调用!$R$12*攻城调用!X155</f>
        <v>0</v>
      </c>
      <c r="X155" s="78">
        <f>攻城调用!$R$12*攻城调用!Y155</f>
        <v>0</v>
      </c>
      <c r="Y155" s="78">
        <f>攻城调用!$R$12*攻城调用!Z155</f>
        <v>0</v>
      </c>
      <c r="Z155" s="78">
        <f>攻城调用!$R$12*攻城调用!AA155</f>
        <v>0</v>
      </c>
      <c r="AD155" s="78">
        <v>151</v>
      </c>
      <c r="AE155" s="8">
        <f>求节点(攻城效率!$AQ$5:$AQ$122,攻城效率!AR$5:AR$122,节奏总纲!P154)</f>
        <v>0</v>
      </c>
      <c r="AF155" s="8">
        <f>求节点(攻城效率!$AQ$5:$AQ$122,攻城效率!AS$5:AS$122,节奏总纲!Q154)</f>
        <v>0</v>
      </c>
      <c r="AG155" s="8">
        <f>求节点(攻城效率!$AQ$5:$AQ$122,攻城效率!AT$5:AT$122,节奏总纲!R154)</f>
        <v>0</v>
      </c>
      <c r="AH155" s="8">
        <f>求节点(攻城效率!$AQ$5:$AQ$122,攻城效率!AU$5:AU$122,节奏总纲!S154)</f>
        <v>0</v>
      </c>
      <c r="AI155" s="8">
        <f>求节点(攻城效率!$AQ$5:$AQ$122,攻城效率!AV$5:AV$122,节奏总纲!T154)</f>
        <v>0</v>
      </c>
      <c r="AK155" s="77">
        <v>151</v>
      </c>
      <c r="AL155" s="8">
        <f>求节点(攻城调用!$D$9:$D$15,攻城调用!$G$9:$G$15,AK155)</f>
        <v>560</v>
      </c>
      <c r="AM155" s="8">
        <f>其他调用!AM155/攻城效率!AL155</f>
        <v>0</v>
      </c>
      <c r="AN155" s="8">
        <f>求节点(攻城调用!$D$21:$D$27,攻城调用!$G$21:$G$27,AK155)</f>
        <v>64.819145630244321</v>
      </c>
      <c r="AO155" s="78">
        <f>INDEX([4]中r将兵属性验证!$AM$7:$AM$106,INT(AN155))*6</f>
        <v>35800.008489358705</v>
      </c>
      <c r="AQ155" s="77">
        <v>151</v>
      </c>
      <c r="AR155" s="8" t="e">
        <f>(1-(MAX(($AM155-其他调用!AH155),0)/$AM155)^0.5)*$AO155</f>
        <v>#DIV/0!</v>
      </c>
      <c r="AS155" s="8" t="e">
        <f>(1-(MAX(($AM155-其他调用!AI155),0)/$AM155)^0.5)*$AO155</f>
        <v>#DIV/0!</v>
      </c>
      <c r="AT155" s="8" t="e">
        <f>(1-(MAX(($AM155-其他调用!AJ155),0)/$AM155)^0.5)*$AO155</f>
        <v>#DIV/0!</v>
      </c>
      <c r="AU155" s="8" t="e">
        <f>(1-(MAX(($AM155-其他调用!AK155),0)/$AM155)^0.5)*$AO155</f>
        <v>#DIV/0!</v>
      </c>
      <c r="AV155" s="8" t="e">
        <f>(1-(MAX(($AM155-其他调用!AL155),0)/$AM155)^0.5)*$AO155</f>
        <v>#DIV/0!</v>
      </c>
    </row>
    <row r="156" spans="5:48" ht="11.25" customHeight="1" x14ac:dyDescent="0.15">
      <c r="E156" s="78">
        <v>152</v>
      </c>
      <c r="F156" s="8">
        <f t="shared" si="35"/>
        <v>0</v>
      </c>
      <c r="G156" s="8">
        <f t="shared" si="36"/>
        <v>0</v>
      </c>
      <c r="H156" s="8">
        <f t="shared" si="37"/>
        <v>0</v>
      </c>
      <c r="I156" s="8">
        <f t="shared" si="38"/>
        <v>0</v>
      </c>
      <c r="J156" s="8">
        <f t="shared" si="39"/>
        <v>0</v>
      </c>
      <c r="K156" s="8">
        <f t="shared" si="40"/>
        <v>0</v>
      </c>
      <c r="L156" s="8">
        <f t="shared" si="41"/>
        <v>0</v>
      </c>
      <c r="M156" s="8">
        <f t="shared" si="42"/>
        <v>0</v>
      </c>
      <c r="N156" s="8">
        <f t="shared" si="43"/>
        <v>0</v>
      </c>
      <c r="O156" s="78">
        <f t="shared" si="44"/>
        <v>0</v>
      </c>
      <c r="Q156" s="65" t="e">
        <f t="shared" si="45"/>
        <v>#DIV/0!</v>
      </c>
      <c r="U156" s="78">
        <v>152</v>
      </c>
      <c r="V156" s="78">
        <f>攻城调用!$R$12*攻城调用!W156</f>
        <v>0</v>
      </c>
      <c r="W156" s="78">
        <f>攻城调用!$R$12*攻城调用!X156</f>
        <v>0</v>
      </c>
      <c r="X156" s="78">
        <f>攻城调用!$R$12*攻城调用!Y156</f>
        <v>0</v>
      </c>
      <c r="Y156" s="78">
        <f>攻城调用!$R$12*攻城调用!Z156</f>
        <v>0</v>
      </c>
      <c r="Z156" s="78">
        <f>攻城调用!$R$12*攻城调用!AA156</f>
        <v>0</v>
      </c>
      <c r="AD156" s="78">
        <v>152</v>
      </c>
      <c r="AE156" s="8">
        <f>求节点(攻城效率!$AQ$5:$AQ$122,攻城效率!AR$5:AR$122,节奏总纲!P155)</f>
        <v>0</v>
      </c>
      <c r="AF156" s="8">
        <f>求节点(攻城效率!$AQ$5:$AQ$122,攻城效率!AS$5:AS$122,节奏总纲!Q155)</f>
        <v>0</v>
      </c>
      <c r="AG156" s="8">
        <f>求节点(攻城效率!$AQ$5:$AQ$122,攻城效率!AT$5:AT$122,节奏总纲!R155)</f>
        <v>0</v>
      </c>
      <c r="AH156" s="8">
        <f>求节点(攻城效率!$AQ$5:$AQ$122,攻城效率!AU$5:AU$122,节奏总纲!S155)</f>
        <v>0</v>
      </c>
      <c r="AI156" s="8">
        <f>求节点(攻城效率!$AQ$5:$AQ$122,攻城效率!AV$5:AV$122,节奏总纲!T155)</f>
        <v>0</v>
      </c>
      <c r="AK156" s="77">
        <v>152</v>
      </c>
      <c r="AL156" s="8">
        <f>求节点(攻城调用!$D$9:$D$15,攻城调用!$G$9:$G$15,AK156)</f>
        <v>560</v>
      </c>
      <c r="AM156" s="8">
        <f>其他调用!AM156/攻城效率!AL156</f>
        <v>0</v>
      </c>
      <c r="AN156" s="8">
        <f>求节点(攻城调用!$D$21:$D$27,攻城调用!$G$21:$G$27,AK156)</f>
        <v>64.819145630244321</v>
      </c>
      <c r="AO156" s="78">
        <f>INDEX([4]中r将兵属性验证!$AM$7:$AM$106,INT(AN156))*6</f>
        <v>35800.008489358705</v>
      </c>
      <c r="AQ156" s="77">
        <v>152</v>
      </c>
      <c r="AR156" s="8" t="e">
        <f>(1-(MAX(($AM156-其他调用!AH156),0)/$AM156)^0.5)*$AO156</f>
        <v>#DIV/0!</v>
      </c>
      <c r="AS156" s="8" t="e">
        <f>(1-(MAX(($AM156-其他调用!AI156),0)/$AM156)^0.5)*$AO156</f>
        <v>#DIV/0!</v>
      </c>
      <c r="AT156" s="8" t="e">
        <f>(1-(MAX(($AM156-其他调用!AJ156),0)/$AM156)^0.5)*$AO156</f>
        <v>#DIV/0!</v>
      </c>
      <c r="AU156" s="8" t="e">
        <f>(1-(MAX(($AM156-其他调用!AK156),0)/$AM156)^0.5)*$AO156</f>
        <v>#DIV/0!</v>
      </c>
      <c r="AV156" s="8" t="e">
        <f>(1-(MAX(($AM156-其他调用!AL156),0)/$AM156)^0.5)*$AO156</f>
        <v>#DIV/0!</v>
      </c>
    </row>
    <row r="157" spans="5:48" ht="11.25" customHeight="1" x14ac:dyDescent="0.15">
      <c r="E157" s="78">
        <v>153</v>
      </c>
      <c r="F157" s="8">
        <f t="shared" si="35"/>
        <v>0</v>
      </c>
      <c r="G157" s="8">
        <f t="shared" si="36"/>
        <v>0</v>
      </c>
      <c r="H157" s="8">
        <f t="shared" si="37"/>
        <v>0</v>
      </c>
      <c r="I157" s="8">
        <f t="shared" si="38"/>
        <v>0</v>
      </c>
      <c r="J157" s="8">
        <f t="shared" si="39"/>
        <v>0</v>
      </c>
      <c r="K157" s="8">
        <f t="shared" si="40"/>
        <v>0</v>
      </c>
      <c r="L157" s="8">
        <f t="shared" si="41"/>
        <v>0</v>
      </c>
      <c r="M157" s="8">
        <f t="shared" si="42"/>
        <v>0</v>
      </c>
      <c r="N157" s="8">
        <f t="shared" si="43"/>
        <v>0</v>
      </c>
      <c r="O157" s="78">
        <f t="shared" si="44"/>
        <v>0</v>
      </c>
      <c r="Q157" s="65" t="e">
        <f t="shared" si="45"/>
        <v>#DIV/0!</v>
      </c>
      <c r="U157" s="78">
        <v>153</v>
      </c>
      <c r="V157" s="78">
        <f>攻城调用!$R$12*攻城调用!W157</f>
        <v>0</v>
      </c>
      <c r="W157" s="78">
        <f>攻城调用!$R$12*攻城调用!X157</f>
        <v>0</v>
      </c>
      <c r="X157" s="78">
        <f>攻城调用!$R$12*攻城调用!Y157</f>
        <v>0</v>
      </c>
      <c r="Y157" s="78">
        <f>攻城调用!$R$12*攻城调用!Z157</f>
        <v>0</v>
      </c>
      <c r="Z157" s="78">
        <f>攻城调用!$R$12*攻城调用!AA157</f>
        <v>0</v>
      </c>
      <c r="AD157" s="78">
        <v>153</v>
      </c>
      <c r="AE157" s="8">
        <f>求节点(攻城效率!$AQ$5:$AQ$122,攻城效率!AR$5:AR$122,节奏总纲!P156)</f>
        <v>0</v>
      </c>
      <c r="AF157" s="8">
        <f>求节点(攻城效率!$AQ$5:$AQ$122,攻城效率!AS$5:AS$122,节奏总纲!Q156)</f>
        <v>0</v>
      </c>
      <c r="AG157" s="8">
        <f>求节点(攻城效率!$AQ$5:$AQ$122,攻城效率!AT$5:AT$122,节奏总纲!R156)</f>
        <v>0</v>
      </c>
      <c r="AH157" s="8">
        <f>求节点(攻城效率!$AQ$5:$AQ$122,攻城效率!AU$5:AU$122,节奏总纲!S156)</f>
        <v>0</v>
      </c>
      <c r="AI157" s="8">
        <f>求节点(攻城效率!$AQ$5:$AQ$122,攻城效率!AV$5:AV$122,节奏总纲!T156)</f>
        <v>0</v>
      </c>
      <c r="AK157" s="77">
        <v>153</v>
      </c>
      <c r="AL157" s="8">
        <f>求节点(攻城调用!$D$9:$D$15,攻城调用!$G$9:$G$15,AK157)</f>
        <v>560</v>
      </c>
      <c r="AM157" s="8">
        <f>其他调用!AM157/攻城效率!AL157</f>
        <v>0</v>
      </c>
      <c r="AN157" s="8">
        <f>求节点(攻城调用!$D$21:$D$27,攻城调用!$G$21:$G$27,AK157)</f>
        <v>64.819145630244321</v>
      </c>
      <c r="AO157" s="78">
        <f>INDEX([4]中r将兵属性验证!$AM$7:$AM$106,INT(AN157))*6</f>
        <v>35800.008489358705</v>
      </c>
      <c r="AQ157" s="77">
        <v>153</v>
      </c>
      <c r="AR157" s="8" t="e">
        <f>(1-(MAX(($AM157-其他调用!AH157),0)/$AM157)^0.5)*$AO157</f>
        <v>#DIV/0!</v>
      </c>
      <c r="AS157" s="8" t="e">
        <f>(1-(MAX(($AM157-其他调用!AI157),0)/$AM157)^0.5)*$AO157</f>
        <v>#DIV/0!</v>
      </c>
      <c r="AT157" s="8" t="e">
        <f>(1-(MAX(($AM157-其他调用!AJ157),0)/$AM157)^0.5)*$AO157</f>
        <v>#DIV/0!</v>
      </c>
      <c r="AU157" s="8" t="e">
        <f>(1-(MAX(($AM157-其他调用!AK157),0)/$AM157)^0.5)*$AO157</f>
        <v>#DIV/0!</v>
      </c>
      <c r="AV157" s="8" t="e">
        <f>(1-(MAX(($AM157-其他调用!AL157),0)/$AM157)^0.5)*$AO157</f>
        <v>#DIV/0!</v>
      </c>
    </row>
    <row r="158" spans="5:48" ht="11.25" customHeight="1" x14ac:dyDescent="0.15">
      <c r="E158" s="78">
        <v>154</v>
      </c>
      <c r="F158" s="8">
        <f t="shared" si="35"/>
        <v>0</v>
      </c>
      <c r="G158" s="8">
        <f t="shared" si="36"/>
        <v>0</v>
      </c>
      <c r="H158" s="8">
        <f t="shared" si="37"/>
        <v>0</v>
      </c>
      <c r="I158" s="8">
        <f t="shared" si="38"/>
        <v>0</v>
      </c>
      <c r="J158" s="8">
        <f t="shared" si="39"/>
        <v>0</v>
      </c>
      <c r="K158" s="8">
        <f t="shared" si="40"/>
        <v>0</v>
      </c>
      <c r="L158" s="8">
        <f t="shared" si="41"/>
        <v>0</v>
      </c>
      <c r="M158" s="8">
        <f t="shared" si="42"/>
        <v>0</v>
      </c>
      <c r="N158" s="8">
        <f t="shared" si="43"/>
        <v>0</v>
      </c>
      <c r="O158" s="78">
        <f t="shared" si="44"/>
        <v>0</v>
      </c>
      <c r="Q158" s="65" t="e">
        <f t="shared" si="45"/>
        <v>#DIV/0!</v>
      </c>
      <c r="U158" s="78">
        <v>154</v>
      </c>
      <c r="V158" s="78">
        <f>攻城调用!$R$12*攻城调用!W158</f>
        <v>0</v>
      </c>
      <c r="W158" s="78">
        <f>攻城调用!$R$12*攻城调用!X158</f>
        <v>0</v>
      </c>
      <c r="X158" s="78">
        <f>攻城调用!$R$12*攻城调用!Y158</f>
        <v>0</v>
      </c>
      <c r="Y158" s="78">
        <f>攻城调用!$R$12*攻城调用!Z158</f>
        <v>0</v>
      </c>
      <c r="Z158" s="78">
        <f>攻城调用!$R$12*攻城调用!AA158</f>
        <v>0</v>
      </c>
      <c r="AD158" s="78">
        <v>154</v>
      </c>
      <c r="AE158" s="8">
        <f>求节点(攻城效率!$AQ$5:$AQ$122,攻城效率!AR$5:AR$122,节奏总纲!P157)</f>
        <v>0</v>
      </c>
      <c r="AF158" s="8">
        <f>求节点(攻城效率!$AQ$5:$AQ$122,攻城效率!AS$5:AS$122,节奏总纲!Q157)</f>
        <v>0</v>
      </c>
      <c r="AG158" s="8">
        <f>求节点(攻城效率!$AQ$5:$AQ$122,攻城效率!AT$5:AT$122,节奏总纲!R157)</f>
        <v>0</v>
      </c>
      <c r="AH158" s="8">
        <f>求节点(攻城效率!$AQ$5:$AQ$122,攻城效率!AU$5:AU$122,节奏总纲!S157)</f>
        <v>0</v>
      </c>
      <c r="AI158" s="8">
        <f>求节点(攻城效率!$AQ$5:$AQ$122,攻城效率!AV$5:AV$122,节奏总纲!T157)</f>
        <v>0</v>
      </c>
      <c r="AK158" s="77">
        <v>154</v>
      </c>
      <c r="AL158" s="8">
        <f>求节点(攻城调用!$D$9:$D$15,攻城调用!$G$9:$G$15,AK158)</f>
        <v>560</v>
      </c>
      <c r="AM158" s="8">
        <f>其他调用!AM158/攻城效率!AL158</f>
        <v>0</v>
      </c>
      <c r="AN158" s="8">
        <f>求节点(攻城调用!$D$21:$D$27,攻城调用!$G$21:$G$27,AK158)</f>
        <v>64.819145630244321</v>
      </c>
      <c r="AO158" s="78">
        <f>INDEX([4]中r将兵属性验证!$AM$7:$AM$106,INT(AN158))*6</f>
        <v>35800.008489358705</v>
      </c>
      <c r="AQ158" s="77">
        <v>154</v>
      </c>
      <c r="AR158" s="8" t="e">
        <f>(1-(MAX(($AM158-其他调用!AH158),0)/$AM158)^0.5)*$AO158</f>
        <v>#DIV/0!</v>
      </c>
      <c r="AS158" s="8" t="e">
        <f>(1-(MAX(($AM158-其他调用!AI158),0)/$AM158)^0.5)*$AO158</f>
        <v>#DIV/0!</v>
      </c>
      <c r="AT158" s="8" t="e">
        <f>(1-(MAX(($AM158-其他调用!AJ158),0)/$AM158)^0.5)*$AO158</f>
        <v>#DIV/0!</v>
      </c>
      <c r="AU158" s="8" t="e">
        <f>(1-(MAX(($AM158-其他调用!AK158),0)/$AM158)^0.5)*$AO158</f>
        <v>#DIV/0!</v>
      </c>
      <c r="AV158" s="8" t="e">
        <f>(1-(MAX(($AM158-其他调用!AL158),0)/$AM158)^0.5)*$AO158</f>
        <v>#DIV/0!</v>
      </c>
    </row>
    <row r="159" spans="5:48" ht="11.25" customHeight="1" x14ac:dyDescent="0.15">
      <c r="E159" s="78">
        <v>155</v>
      </c>
      <c r="F159" s="8">
        <f t="shared" si="35"/>
        <v>0</v>
      </c>
      <c r="G159" s="8">
        <f t="shared" si="36"/>
        <v>0</v>
      </c>
      <c r="H159" s="8">
        <f t="shared" si="37"/>
        <v>0</v>
      </c>
      <c r="I159" s="8">
        <f t="shared" si="38"/>
        <v>0</v>
      </c>
      <c r="J159" s="8">
        <f t="shared" si="39"/>
        <v>0</v>
      </c>
      <c r="K159" s="8">
        <f t="shared" si="40"/>
        <v>0</v>
      </c>
      <c r="L159" s="8">
        <f t="shared" si="41"/>
        <v>0</v>
      </c>
      <c r="M159" s="8">
        <f t="shared" si="42"/>
        <v>0</v>
      </c>
      <c r="N159" s="8">
        <f t="shared" si="43"/>
        <v>0</v>
      </c>
      <c r="O159" s="78">
        <f t="shared" si="44"/>
        <v>0</v>
      </c>
      <c r="Q159" s="65" t="e">
        <f t="shared" si="45"/>
        <v>#DIV/0!</v>
      </c>
      <c r="U159" s="78">
        <v>155</v>
      </c>
      <c r="V159" s="78">
        <f>攻城调用!$R$12*攻城调用!W159</f>
        <v>0</v>
      </c>
      <c r="W159" s="78">
        <f>攻城调用!$R$12*攻城调用!X159</f>
        <v>0</v>
      </c>
      <c r="X159" s="78">
        <f>攻城调用!$R$12*攻城调用!Y159</f>
        <v>0</v>
      </c>
      <c r="Y159" s="78">
        <f>攻城调用!$R$12*攻城调用!Z159</f>
        <v>0</v>
      </c>
      <c r="Z159" s="78">
        <f>攻城调用!$R$12*攻城调用!AA159</f>
        <v>0</v>
      </c>
      <c r="AD159" s="78">
        <v>155</v>
      </c>
      <c r="AE159" s="8">
        <f>求节点(攻城效率!$AQ$5:$AQ$122,攻城效率!AR$5:AR$122,节奏总纲!P158)</f>
        <v>0</v>
      </c>
      <c r="AF159" s="8">
        <f>求节点(攻城效率!$AQ$5:$AQ$122,攻城效率!AS$5:AS$122,节奏总纲!Q158)</f>
        <v>0</v>
      </c>
      <c r="AG159" s="8">
        <f>求节点(攻城效率!$AQ$5:$AQ$122,攻城效率!AT$5:AT$122,节奏总纲!R158)</f>
        <v>0</v>
      </c>
      <c r="AH159" s="8">
        <f>求节点(攻城效率!$AQ$5:$AQ$122,攻城效率!AU$5:AU$122,节奏总纲!S158)</f>
        <v>0</v>
      </c>
      <c r="AI159" s="8">
        <f>求节点(攻城效率!$AQ$5:$AQ$122,攻城效率!AV$5:AV$122,节奏总纲!T158)</f>
        <v>0</v>
      </c>
      <c r="AK159" s="77">
        <v>155</v>
      </c>
      <c r="AL159" s="8">
        <f>求节点(攻城调用!$D$9:$D$15,攻城调用!$G$9:$G$15,AK159)</f>
        <v>560</v>
      </c>
      <c r="AM159" s="8">
        <f>其他调用!AM159/攻城效率!AL159</f>
        <v>0</v>
      </c>
      <c r="AN159" s="8">
        <f>求节点(攻城调用!$D$21:$D$27,攻城调用!$G$21:$G$27,AK159)</f>
        <v>64.819145630244321</v>
      </c>
      <c r="AO159" s="78">
        <f>INDEX([4]中r将兵属性验证!$AM$7:$AM$106,INT(AN159))*6</f>
        <v>35800.008489358705</v>
      </c>
      <c r="AQ159" s="77">
        <v>155</v>
      </c>
      <c r="AR159" s="8" t="e">
        <f>(1-(MAX(($AM159-其他调用!AH159),0)/$AM159)^0.5)*$AO159</f>
        <v>#DIV/0!</v>
      </c>
      <c r="AS159" s="8" t="e">
        <f>(1-(MAX(($AM159-其他调用!AI159),0)/$AM159)^0.5)*$AO159</f>
        <v>#DIV/0!</v>
      </c>
      <c r="AT159" s="8" t="e">
        <f>(1-(MAX(($AM159-其他调用!AJ159),0)/$AM159)^0.5)*$AO159</f>
        <v>#DIV/0!</v>
      </c>
      <c r="AU159" s="8" t="e">
        <f>(1-(MAX(($AM159-其他调用!AK159),0)/$AM159)^0.5)*$AO159</f>
        <v>#DIV/0!</v>
      </c>
      <c r="AV159" s="8" t="e">
        <f>(1-(MAX(($AM159-其他调用!AL159),0)/$AM159)^0.5)*$AO159</f>
        <v>#DIV/0!</v>
      </c>
    </row>
    <row r="160" spans="5:48" ht="11.25" customHeight="1" x14ac:dyDescent="0.15">
      <c r="E160" s="78">
        <v>156</v>
      </c>
      <c r="F160" s="8">
        <f t="shared" si="35"/>
        <v>0</v>
      </c>
      <c r="G160" s="8">
        <f t="shared" si="36"/>
        <v>0</v>
      </c>
      <c r="H160" s="8">
        <f t="shared" si="37"/>
        <v>0</v>
      </c>
      <c r="I160" s="8">
        <f t="shared" si="38"/>
        <v>0</v>
      </c>
      <c r="J160" s="8">
        <f t="shared" si="39"/>
        <v>0</v>
      </c>
      <c r="K160" s="8">
        <f t="shared" si="40"/>
        <v>0</v>
      </c>
      <c r="L160" s="8">
        <f t="shared" si="41"/>
        <v>0</v>
      </c>
      <c r="M160" s="8">
        <f t="shared" si="42"/>
        <v>0</v>
      </c>
      <c r="N160" s="8">
        <f t="shared" si="43"/>
        <v>0</v>
      </c>
      <c r="O160" s="78">
        <f t="shared" si="44"/>
        <v>0</v>
      </c>
      <c r="Q160" s="65" t="e">
        <f t="shared" si="45"/>
        <v>#DIV/0!</v>
      </c>
      <c r="U160" s="78">
        <v>156</v>
      </c>
      <c r="V160" s="78">
        <f>攻城调用!$R$12*攻城调用!W160</f>
        <v>0</v>
      </c>
      <c r="W160" s="78">
        <f>攻城调用!$R$12*攻城调用!X160</f>
        <v>0</v>
      </c>
      <c r="X160" s="78">
        <f>攻城调用!$R$12*攻城调用!Y160</f>
        <v>0</v>
      </c>
      <c r="Y160" s="78">
        <f>攻城调用!$R$12*攻城调用!Z160</f>
        <v>0</v>
      </c>
      <c r="Z160" s="78">
        <f>攻城调用!$R$12*攻城调用!AA160</f>
        <v>0</v>
      </c>
      <c r="AD160" s="78">
        <v>156</v>
      </c>
      <c r="AE160" s="8">
        <f>求节点(攻城效率!$AQ$5:$AQ$122,攻城效率!AR$5:AR$122,节奏总纲!P159)</f>
        <v>0</v>
      </c>
      <c r="AF160" s="8">
        <f>求节点(攻城效率!$AQ$5:$AQ$122,攻城效率!AS$5:AS$122,节奏总纲!Q159)</f>
        <v>0</v>
      </c>
      <c r="AG160" s="8">
        <f>求节点(攻城效率!$AQ$5:$AQ$122,攻城效率!AT$5:AT$122,节奏总纲!R159)</f>
        <v>0</v>
      </c>
      <c r="AH160" s="8">
        <f>求节点(攻城效率!$AQ$5:$AQ$122,攻城效率!AU$5:AU$122,节奏总纲!S159)</f>
        <v>0</v>
      </c>
      <c r="AI160" s="8">
        <f>求节点(攻城效率!$AQ$5:$AQ$122,攻城效率!AV$5:AV$122,节奏总纲!T159)</f>
        <v>0</v>
      </c>
      <c r="AK160" s="77">
        <v>156</v>
      </c>
      <c r="AL160" s="8">
        <f>求节点(攻城调用!$D$9:$D$15,攻城调用!$G$9:$G$15,AK160)</f>
        <v>560</v>
      </c>
      <c r="AM160" s="8">
        <f>其他调用!AM160/攻城效率!AL160</f>
        <v>0</v>
      </c>
      <c r="AN160" s="8">
        <f>求节点(攻城调用!$D$21:$D$27,攻城调用!$G$21:$G$27,AK160)</f>
        <v>64.819145630244321</v>
      </c>
      <c r="AO160" s="78">
        <f>INDEX([4]中r将兵属性验证!$AM$7:$AM$106,INT(AN160))*6</f>
        <v>35800.008489358705</v>
      </c>
      <c r="AQ160" s="77">
        <v>156</v>
      </c>
      <c r="AR160" s="8" t="e">
        <f>(1-(MAX(($AM160-其他调用!AH160),0)/$AM160)^0.5)*$AO160</f>
        <v>#DIV/0!</v>
      </c>
      <c r="AS160" s="8" t="e">
        <f>(1-(MAX(($AM160-其他调用!AI160),0)/$AM160)^0.5)*$AO160</f>
        <v>#DIV/0!</v>
      </c>
      <c r="AT160" s="8" t="e">
        <f>(1-(MAX(($AM160-其他调用!AJ160),0)/$AM160)^0.5)*$AO160</f>
        <v>#DIV/0!</v>
      </c>
      <c r="AU160" s="8" t="e">
        <f>(1-(MAX(($AM160-其他调用!AK160),0)/$AM160)^0.5)*$AO160</f>
        <v>#DIV/0!</v>
      </c>
      <c r="AV160" s="8" t="e">
        <f>(1-(MAX(($AM160-其他调用!AL160),0)/$AM160)^0.5)*$AO160</f>
        <v>#DIV/0!</v>
      </c>
    </row>
    <row r="161" spans="5:48" ht="11.25" customHeight="1" x14ac:dyDescent="0.15">
      <c r="E161" s="78">
        <v>157</v>
      </c>
      <c r="F161" s="8">
        <f t="shared" si="35"/>
        <v>0</v>
      </c>
      <c r="G161" s="8">
        <f t="shared" si="36"/>
        <v>0</v>
      </c>
      <c r="H161" s="8">
        <f t="shared" si="37"/>
        <v>0</v>
      </c>
      <c r="I161" s="8">
        <f t="shared" si="38"/>
        <v>0</v>
      </c>
      <c r="J161" s="8">
        <f t="shared" si="39"/>
        <v>0</v>
      </c>
      <c r="K161" s="8">
        <f t="shared" si="40"/>
        <v>0</v>
      </c>
      <c r="L161" s="8">
        <f t="shared" si="41"/>
        <v>0</v>
      </c>
      <c r="M161" s="8">
        <f t="shared" si="42"/>
        <v>0</v>
      </c>
      <c r="N161" s="8">
        <f t="shared" si="43"/>
        <v>0</v>
      </c>
      <c r="O161" s="78">
        <f t="shared" si="44"/>
        <v>0</v>
      </c>
      <c r="Q161" s="65" t="e">
        <f t="shared" si="45"/>
        <v>#DIV/0!</v>
      </c>
      <c r="U161" s="78">
        <v>157</v>
      </c>
      <c r="V161" s="78">
        <f>攻城调用!$R$12*攻城调用!W161</f>
        <v>0</v>
      </c>
      <c r="W161" s="78">
        <f>攻城调用!$R$12*攻城调用!X161</f>
        <v>0</v>
      </c>
      <c r="X161" s="78">
        <f>攻城调用!$R$12*攻城调用!Y161</f>
        <v>0</v>
      </c>
      <c r="Y161" s="78">
        <f>攻城调用!$R$12*攻城调用!Z161</f>
        <v>0</v>
      </c>
      <c r="Z161" s="78">
        <f>攻城调用!$R$12*攻城调用!AA161</f>
        <v>0</v>
      </c>
      <c r="AD161" s="78">
        <v>157</v>
      </c>
      <c r="AE161" s="8">
        <f>求节点(攻城效率!$AQ$5:$AQ$122,攻城效率!AR$5:AR$122,节奏总纲!P160)</f>
        <v>0</v>
      </c>
      <c r="AF161" s="8">
        <f>求节点(攻城效率!$AQ$5:$AQ$122,攻城效率!AS$5:AS$122,节奏总纲!Q160)</f>
        <v>0</v>
      </c>
      <c r="AG161" s="8">
        <f>求节点(攻城效率!$AQ$5:$AQ$122,攻城效率!AT$5:AT$122,节奏总纲!R160)</f>
        <v>0</v>
      </c>
      <c r="AH161" s="8">
        <f>求节点(攻城效率!$AQ$5:$AQ$122,攻城效率!AU$5:AU$122,节奏总纲!S160)</f>
        <v>0</v>
      </c>
      <c r="AI161" s="8">
        <f>求节点(攻城效率!$AQ$5:$AQ$122,攻城效率!AV$5:AV$122,节奏总纲!T160)</f>
        <v>0</v>
      </c>
      <c r="AK161" s="77">
        <v>157</v>
      </c>
      <c r="AL161" s="8">
        <f>求节点(攻城调用!$D$9:$D$15,攻城调用!$G$9:$G$15,AK161)</f>
        <v>560</v>
      </c>
      <c r="AM161" s="8">
        <f>其他调用!AM161/攻城效率!AL161</f>
        <v>0</v>
      </c>
      <c r="AN161" s="8">
        <f>求节点(攻城调用!$D$21:$D$27,攻城调用!$G$21:$G$27,AK161)</f>
        <v>64.819145630244321</v>
      </c>
      <c r="AO161" s="78">
        <f>INDEX([4]中r将兵属性验证!$AM$7:$AM$106,INT(AN161))*6</f>
        <v>35800.008489358705</v>
      </c>
      <c r="AQ161" s="77">
        <v>157</v>
      </c>
      <c r="AR161" s="8" t="e">
        <f>(1-(MAX(($AM161-其他调用!AH161),0)/$AM161)^0.5)*$AO161</f>
        <v>#DIV/0!</v>
      </c>
      <c r="AS161" s="8" t="e">
        <f>(1-(MAX(($AM161-其他调用!AI161),0)/$AM161)^0.5)*$AO161</f>
        <v>#DIV/0!</v>
      </c>
      <c r="AT161" s="8" t="e">
        <f>(1-(MAX(($AM161-其他调用!AJ161),0)/$AM161)^0.5)*$AO161</f>
        <v>#DIV/0!</v>
      </c>
      <c r="AU161" s="8" t="e">
        <f>(1-(MAX(($AM161-其他调用!AK161),0)/$AM161)^0.5)*$AO161</f>
        <v>#DIV/0!</v>
      </c>
      <c r="AV161" s="8" t="e">
        <f>(1-(MAX(($AM161-其他调用!AL161),0)/$AM161)^0.5)*$AO161</f>
        <v>#DIV/0!</v>
      </c>
    </row>
    <row r="162" spans="5:48" ht="11.25" customHeight="1" x14ac:dyDescent="0.15">
      <c r="E162" s="78">
        <v>158</v>
      </c>
      <c r="F162" s="8">
        <f t="shared" si="35"/>
        <v>0</v>
      </c>
      <c r="G162" s="8">
        <f t="shared" si="36"/>
        <v>0</v>
      </c>
      <c r="H162" s="8">
        <f t="shared" si="37"/>
        <v>0</v>
      </c>
      <c r="I162" s="8">
        <f t="shared" si="38"/>
        <v>0</v>
      </c>
      <c r="J162" s="8">
        <f t="shared" si="39"/>
        <v>0</v>
      </c>
      <c r="K162" s="8">
        <f t="shared" si="40"/>
        <v>0</v>
      </c>
      <c r="L162" s="8">
        <f t="shared" si="41"/>
        <v>0</v>
      </c>
      <c r="M162" s="8">
        <f t="shared" si="42"/>
        <v>0</v>
      </c>
      <c r="N162" s="8">
        <f t="shared" si="43"/>
        <v>0</v>
      </c>
      <c r="O162" s="78">
        <f t="shared" si="44"/>
        <v>0</v>
      </c>
      <c r="Q162" s="65" t="e">
        <f t="shared" si="45"/>
        <v>#DIV/0!</v>
      </c>
      <c r="U162" s="78">
        <v>158</v>
      </c>
      <c r="V162" s="78">
        <f>攻城调用!$R$12*攻城调用!W162</f>
        <v>0</v>
      </c>
      <c r="W162" s="78">
        <f>攻城调用!$R$12*攻城调用!X162</f>
        <v>0</v>
      </c>
      <c r="X162" s="78">
        <f>攻城调用!$R$12*攻城调用!Y162</f>
        <v>0</v>
      </c>
      <c r="Y162" s="78">
        <f>攻城调用!$R$12*攻城调用!Z162</f>
        <v>0</v>
      </c>
      <c r="Z162" s="78">
        <f>攻城调用!$R$12*攻城调用!AA162</f>
        <v>0</v>
      </c>
      <c r="AD162" s="78">
        <v>158</v>
      </c>
      <c r="AE162" s="8">
        <f>求节点(攻城效率!$AQ$5:$AQ$122,攻城效率!AR$5:AR$122,节奏总纲!P161)</f>
        <v>0</v>
      </c>
      <c r="AF162" s="8">
        <f>求节点(攻城效率!$AQ$5:$AQ$122,攻城效率!AS$5:AS$122,节奏总纲!Q161)</f>
        <v>0</v>
      </c>
      <c r="AG162" s="8">
        <f>求节点(攻城效率!$AQ$5:$AQ$122,攻城效率!AT$5:AT$122,节奏总纲!R161)</f>
        <v>0</v>
      </c>
      <c r="AH162" s="8">
        <f>求节点(攻城效率!$AQ$5:$AQ$122,攻城效率!AU$5:AU$122,节奏总纲!S161)</f>
        <v>0</v>
      </c>
      <c r="AI162" s="8">
        <f>求节点(攻城效率!$AQ$5:$AQ$122,攻城效率!AV$5:AV$122,节奏总纲!T161)</f>
        <v>0</v>
      </c>
      <c r="AK162" s="77">
        <v>158</v>
      </c>
      <c r="AL162" s="8">
        <f>求节点(攻城调用!$D$9:$D$15,攻城调用!$G$9:$G$15,AK162)</f>
        <v>560</v>
      </c>
      <c r="AM162" s="8">
        <f>其他调用!AM162/攻城效率!AL162</f>
        <v>0</v>
      </c>
      <c r="AN162" s="8">
        <f>求节点(攻城调用!$D$21:$D$27,攻城调用!$G$21:$G$27,AK162)</f>
        <v>64.819145630244321</v>
      </c>
      <c r="AO162" s="78">
        <f>INDEX([4]中r将兵属性验证!$AM$7:$AM$106,INT(AN162))*6</f>
        <v>35800.008489358705</v>
      </c>
      <c r="AQ162" s="77">
        <v>158</v>
      </c>
      <c r="AR162" s="8" t="e">
        <f>(1-(MAX(($AM162-其他调用!AH162),0)/$AM162)^0.5)*$AO162</f>
        <v>#DIV/0!</v>
      </c>
      <c r="AS162" s="8" t="e">
        <f>(1-(MAX(($AM162-其他调用!AI162),0)/$AM162)^0.5)*$AO162</f>
        <v>#DIV/0!</v>
      </c>
      <c r="AT162" s="8" t="e">
        <f>(1-(MAX(($AM162-其他调用!AJ162),0)/$AM162)^0.5)*$AO162</f>
        <v>#DIV/0!</v>
      </c>
      <c r="AU162" s="8" t="e">
        <f>(1-(MAX(($AM162-其他调用!AK162),0)/$AM162)^0.5)*$AO162</f>
        <v>#DIV/0!</v>
      </c>
      <c r="AV162" s="8" t="e">
        <f>(1-(MAX(($AM162-其他调用!AL162),0)/$AM162)^0.5)*$AO162</f>
        <v>#DIV/0!</v>
      </c>
    </row>
    <row r="163" spans="5:48" ht="11.25" customHeight="1" x14ac:dyDescent="0.15">
      <c r="E163" s="78">
        <v>159</v>
      </c>
      <c r="F163" s="8">
        <f t="shared" si="35"/>
        <v>0</v>
      </c>
      <c r="G163" s="8">
        <f t="shared" si="36"/>
        <v>0</v>
      </c>
      <c r="H163" s="8">
        <f t="shared" si="37"/>
        <v>0</v>
      </c>
      <c r="I163" s="8">
        <f t="shared" si="38"/>
        <v>0</v>
      </c>
      <c r="J163" s="8">
        <f t="shared" si="39"/>
        <v>0</v>
      </c>
      <c r="K163" s="8">
        <f t="shared" si="40"/>
        <v>0</v>
      </c>
      <c r="L163" s="8">
        <f t="shared" si="41"/>
        <v>0</v>
      </c>
      <c r="M163" s="8">
        <f t="shared" si="42"/>
        <v>0</v>
      </c>
      <c r="N163" s="8">
        <f t="shared" si="43"/>
        <v>0</v>
      </c>
      <c r="O163" s="78">
        <f t="shared" si="44"/>
        <v>0</v>
      </c>
      <c r="Q163" s="65" t="e">
        <f t="shared" si="45"/>
        <v>#DIV/0!</v>
      </c>
      <c r="U163" s="78">
        <v>159</v>
      </c>
      <c r="V163" s="78">
        <f>攻城调用!$R$12*攻城调用!W163</f>
        <v>0</v>
      </c>
      <c r="W163" s="78">
        <f>攻城调用!$R$12*攻城调用!X163</f>
        <v>0</v>
      </c>
      <c r="X163" s="78">
        <f>攻城调用!$R$12*攻城调用!Y163</f>
        <v>0</v>
      </c>
      <c r="Y163" s="78">
        <f>攻城调用!$R$12*攻城调用!Z163</f>
        <v>0</v>
      </c>
      <c r="Z163" s="78">
        <f>攻城调用!$R$12*攻城调用!AA163</f>
        <v>0</v>
      </c>
      <c r="AD163" s="78">
        <v>159</v>
      </c>
      <c r="AE163" s="8">
        <f>求节点(攻城效率!$AQ$5:$AQ$122,攻城效率!AR$5:AR$122,节奏总纲!P162)</f>
        <v>0</v>
      </c>
      <c r="AF163" s="8">
        <f>求节点(攻城效率!$AQ$5:$AQ$122,攻城效率!AS$5:AS$122,节奏总纲!Q162)</f>
        <v>0</v>
      </c>
      <c r="AG163" s="8">
        <f>求节点(攻城效率!$AQ$5:$AQ$122,攻城效率!AT$5:AT$122,节奏总纲!R162)</f>
        <v>0</v>
      </c>
      <c r="AH163" s="8">
        <f>求节点(攻城效率!$AQ$5:$AQ$122,攻城效率!AU$5:AU$122,节奏总纲!S162)</f>
        <v>0</v>
      </c>
      <c r="AI163" s="8">
        <f>求节点(攻城效率!$AQ$5:$AQ$122,攻城效率!AV$5:AV$122,节奏总纲!T162)</f>
        <v>0</v>
      </c>
      <c r="AK163" s="77">
        <v>159</v>
      </c>
      <c r="AL163" s="8">
        <f>求节点(攻城调用!$D$9:$D$15,攻城调用!$G$9:$G$15,AK163)</f>
        <v>560</v>
      </c>
      <c r="AM163" s="8">
        <f>其他调用!AM163/攻城效率!AL163</f>
        <v>0</v>
      </c>
      <c r="AN163" s="8">
        <f>求节点(攻城调用!$D$21:$D$27,攻城调用!$G$21:$G$27,AK163)</f>
        <v>64.819145630244321</v>
      </c>
      <c r="AO163" s="78">
        <f>INDEX([4]中r将兵属性验证!$AM$7:$AM$106,INT(AN163))*6</f>
        <v>35800.008489358705</v>
      </c>
      <c r="AQ163" s="77">
        <v>159</v>
      </c>
      <c r="AR163" s="8" t="e">
        <f>(1-(MAX(($AM163-其他调用!AH163),0)/$AM163)^0.5)*$AO163</f>
        <v>#DIV/0!</v>
      </c>
      <c r="AS163" s="8" t="e">
        <f>(1-(MAX(($AM163-其他调用!AI163),0)/$AM163)^0.5)*$AO163</f>
        <v>#DIV/0!</v>
      </c>
      <c r="AT163" s="8" t="e">
        <f>(1-(MAX(($AM163-其他调用!AJ163),0)/$AM163)^0.5)*$AO163</f>
        <v>#DIV/0!</v>
      </c>
      <c r="AU163" s="8" t="e">
        <f>(1-(MAX(($AM163-其他调用!AK163),0)/$AM163)^0.5)*$AO163</f>
        <v>#DIV/0!</v>
      </c>
      <c r="AV163" s="8" t="e">
        <f>(1-(MAX(($AM163-其他调用!AL163),0)/$AM163)^0.5)*$AO163</f>
        <v>#DIV/0!</v>
      </c>
    </row>
    <row r="164" spans="5:48" ht="11.25" customHeight="1" x14ac:dyDescent="0.15">
      <c r="E164" s="78">
        <v>160</v>
      </c>
      <c r="F164" s="8">
        <f t="shared" si="35"/>
        <v>0</v>
      </c>
      <c r="G164" s="8">
        <f t="shared" si="36"/>
        <v>0</v>
      </c>
      <c r="H164" s="8">
        <f t="shared" si="37"/>
        <v>0</v>
      </c>
      <c r="I164" s="8">
        <f t="shared" si="38"/>
        <v>0</v>
      </c>
      <c r="J164" s="8">
        <f t="shared" si="39"/>
        <v>0</v>
      </c>
      <c r="K164" s="8">
        <f t="shared" si="40"/>
        <v>0</v>
      </c>
      <c r="L164" s="8">
        <f t="shared" si="41"/>
        <v>0</v>
      </c>
      <c r="M164" s="8">
        <f t="shared" si="42"/>
        <v>0</v>
      </c>
      <c r="N164" s="8">
        <f t="shared" si="43"/>
        <v>0</v>
      </c>
      <c r="O164" s="78">
        <f t="shared" si="44"/>
        <v>0</v>
      </c>
      <c r="Q164" s="65" t="e">
        <f t="shared" si="45"/>
        <v>#DIV/0!</v>
      </c>
      <c r="U164" s="78">
        <v>160</v>
      </c>
      <c r="V164" s="78">
        <f>攻城调用!$R$12*攻城调用!W164</f>
        <v>0</v>
      </c>
      <c r="W164" s="78">
        <f>攻城调用!$R$12*攻城调用!X164</f>
        <v>0</v>
      </c>
      <c r="X164" s="78">
        <f>攻城调用!$R$12*攻城调用!Y164</f>
        <v>0</v>
      </c>
      <c r="Y164" s="78">
        <f>攻城调用!$R$12*攻城调用!Z164</f>
        <v>0</v>
      </c>
      <c r="Z164" s="78">
        <f>攻城调用!$R$12*攻城调用!AA164</f>
        <v>0</v>
      </c>
      <c r="AD164" s="78">
        <v>160</v>
      </c>
      <c r="AE164" s="8">
        <f>求节点(攻城效率!$AQ$5:$AQ$122,攻城效率!AR$5:AR$122,节奏总纲!P163)</f>
        <v>0</v>
      </c>
      <c r="AF164" s="8">
        <f>求节点(攻城效率!$AQ$5:$AQ$122,攻城效率!AS$5:AS$122,节奏总纲!Q163)</f>
        <v>0</v>
      </c>
      <c r="AG164" s="8">
        <f>求节点(攻城效率!$AQ$5:$AQ$122,攻城效率!AT$5:AT$122,节奏总纲!R163)</f>
        <v>0</v>
      </c>
      <c r="AH164" s="8">
        <f>求节点(攻城效率!$AQ$5:$AQ$122,攻城效率!AU$5:AU$122,节奏总纲!S163)</f>
        <v>0</v>
      </c>
      <c r="AI164" s="8">
        <f>求节点(攻城效率!$AQ$5:$AQ$122,攻城效率!AV$5:AV$122,节奏总纲!T163)</f>
        <v>0</v>
      </c>
      <c r="AK164" s="77">
        <v>160</v>
      </c>
      <c r="AL164" s="8">
        <f>求节点(攻城调用!$D$9:$D$15,攻城调用!$G$9:$G$15,AK164)</f>
        <v>560</v>
      </c>
      <c r="AM164" s="8">
        <f>其他调用!AM164/攻城效率!AL164</f>
        <v>0</v>
      </c>
      <c r="AN164" s="8">
        <f>求节点(攻城调用!$D$21:$D$27,攻城调用!$G$21:$G$27,AK164)</f>
        <v>64.819145630244321</v>
      </c>
      <c r="AO164" s="78">
        <f>INDEX([4]中r将兵属性验证!$AM$7:$AM$106,INT(AN164))*6</f>
        <v>35800.008489358705</v>
      </c>
      <c r="AQ164" s="77">
        <v>160</v>
      </c>
      <c r="AR164" s="8" t="e">
        <f>(1-(MAX(($AM164-其他调用!AH164),0)/$AM164)^0.5)*$AO164</f>
        <v>#DIV/0!</v>
      </c>
      <c r="AS164" s="8" t="e">
        <f>(1-(MAX(($AM164-其他调用!AI164),0)/$AM164)^0.5)*$AO164</f>
        <v>#DIV/0!</v>
      </c>
      <c r="AT164" s="8" t="e">
        <f>(1-(MAX(($AM164-其他调用!AJ164),0)/$AM164)^0.5)*$AO164</f>
        <v>#DIV/0!</v>
      </c>
      <c r="AU164" s="8" t="e">
        <f>(1-(MAX(($AM164-其他调用!AK164),0)/$AM164)^0.5)*$AO164</f>
        <v>#DIV/0!</v>
      </c>
      <c r="AV164" s="8" t="e">
        <f>(1-(MAX(($AM164-其他调用!AL164),0)/$AM164)^0.5)*$AO164</f>
        <v>#DIV/0!</v>
      </c>
    </row>
  </sheetData>
  <mergeCells count="5">
    <mergeCell ref="AR3:AV3"/>
    <mergeCell ref="F3:J3"/>
    <mergeCell ref="K3:O3"/>
    <mergeCell ref="AE3:AI3"/>
    <mergeCell ref="V3:Z3"/>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AL185"/>
  <sheetViews>
    <sheetView topLeftCell="A120" workbookViewId="0">
      <selection activeCell="D155" sqref="D155"/>
    </sheetView>
  </sheetViews>
  <sheetFormatPr defaultColWidth="6.625" defaultRowHeight="11.25" customHeight="1" x14ac:dyDescent="0.15"/>
  <cols>
    <col min="1" max="1" width="6.625" style="8"/>
    <col min="2" max="2" width="28.875" style="8" bestFit="1" customWidth="1"/>
    <col min="3" max="5" width="6.625" style="8"/>
    <col min="6" max="6" width="6.625" style="10"/>
    <col min="7" max="17" width="6.625" style="8"/>
    <col min="18" max="18" width="14.75" style="8" bestFit="1" customWidth="1"/>
    <col min="19" max="19" width="6.625" style="8"/>
    <col min="20" max="20" width="1.625" style="11" customWidth="1"/>
    <col min="21" max="21" width="6.625" style="8"/>
    <col min="22" max="22" width="6.625" style="10"/>
    <col min="23" max="27" width="8.625" style="8" customWidth="1"/>
    <col min="28" max="28" width="6.625" style="8"/>
    <col min="29" max="29" width="1.625" style="11" customWidth="1"/>
    <col min="30" max="30" width="6.625" style="8"/>
    <col min="31" max="31" width="6.625" style="10"/>
    <col min="32" max="37" width="6.625" style="8"/>
    <col min="38" max="38" width="1.625" style="11" customWidth="1"/>
    <col min="39" max="16384" width="6.625" style="8"/>
  </cols>
  <sheetData>
    <row r="2" spans="2:36" ht="11.25" customHeight="1" x14ac:dyDescent="0.15">
      <c r="AF2" s="37" t="s">
        <v>272</v>
      </c>
    </row>
    <row r="3" spans="2:36" ht="11.25" customHeight="1" x14ac:dyDescent="0.15">
      <c r="G3" s="84" t="s">
        <v>162</v>
      </c>
      <c r="H3" s="85"/>
      <c r="I3" s="85"/>
      <c r="J3" s="85"/>
      <c r="K3" s="86"/>
      <c r="L3" s="84" t="s">
        <v>176</v>
      </c>
      <c r="M3" s="85"/>
      <c r="N3" s="85"/>
      <c r="O3" s="85"/>
      <c r="P3" s="86"/>
      <c r="R3" s="8" t="s">
        <v>160</v>
      </c>
      <c r="W3" s="84" t="s">
        <v>151</v>
      </c>
      <c r="X3" s="85"/>
      <c r="Y3" s="85"/>
      <c r="Z3" s="85"/>
      <c r="AA3" s="86"/>
      <c r="AF3" s="84" t="s">
        <v>161</v>
      </c>
      <c r="AG3" s="85"/>
      <c r="AH3" s="85"/>
      <c r="AI3" s="85"/>
      <c r="AJ3" s="86"/>
    </row>
    <row r="4" spans="2:36" ht="11.25" customHeight="1" x14ac:dyDescent="0.15">
      <c r="F4" s="10" t="s">
        <v>242</v>
      </c>
      <c r="G4" s="15" t="s">
        <v>117</v>
      </c>
      <c r="H4" s="15" t="s">
        <v>119</v>
      </c>
      <c r="I4" s="15" t="s">
        <v>120</v>
      </c>
      <c r="J4" s="15" t="s">
        <v>121</v>
      </c>
      <c r="K4" s="15" t="s">
        <v>118</v>
      </c>
      <c r="L4" s="15" t="s">
        <v>117</v>
      </c>
      <c r="M4" s="15" t="s">
        <v>119</v>
      </c>
      <c r="N4" s="15" t="s">
        <v>120</v>
      </c>
      <c r="O4" s="15" t="s">
        <v>121</v>
      </c>
      <c r="P4" s="15" t="s">
        <v>118</v>
      </c>
      <c r="R4" s="8" t="s">
        <v>164</v>
      </c>
      <c r="V4" s="10" t="s">
        <v>242</v>
      </c>
      <c r="W4" s="15" t="s">
        <v>117</v>
      </c>
      <c r="X4" s="15" t="s">
        <v>119</v>
      </c>
      <c r="Y4" s="15" t="s">
        <v>120</v>
      </c>
      <c r="Z4" s="15" t="s">
        <v>121</v>
      </c>
      <c r="AA4" s="15" t="s">
        <v>118</v>
      </c>
      <c r="AE4" s="10" t="s">
        <v>242</v>
      </c>
      <c r="AF4" s="15" t="s">
        <v>117</v>
      </c>
      <c r="AG4" s="15" t="s">
        <v>119</v>
      </c>
      <c r="AH4" s="15" t="s">
        <v>120</v>
      </c>
      <c r="AI4" s="15" t="s">
        <v>121</v>
      </c>
      <c r="AJ4" s="15" t="s">
        <v>118</v>
      </c>
    </row>
    <row r="5" spans="2:36" ht="11.25" customHeight="1" x14ac:dyDescent="0.15">
      <c r="F5" s="10">
        <v>1</v>
      </c>
      <c r="G5" s="8">
        <f>$C$6*W5</f>
        <v>409.7426250409888</v>
      </c>
      <c r="H5" s="8">
        <f t="shared" ref="H5:K5" si="0">$C$6*X5</f>
        <v>415.56041384786204</v>
      </c>
      <c r="I5" s="8">
        <f t="shared" si="0"/>
        <v>417.60926227418025</v>
      </c>
      <c r="J5" s="8">
        <f t="shared" si="0"/>
        <v>429.18446498997241</v>
      </c>
      <c r="K5" s="8">
        <f t="shared" si="0"/>
        <v>432.43616223994172</v>
      </c>
      <c r="L5" s="8">
        <f>$C$7*AF5</f>
        <v>95938.062849904527</v>
      </c>
      <c r="M5" s="8">
        <f t="shared" ref="M5:P5" si="1">$C$7*AG5</f>
        <v>96491.753048481391</v>
      </c>
      <c r="N5" s="8">
        <f t="shared" si="1"/>
        <v>97094.660153598437</v>
      </c>
      <c r="O5" s="8">
        <f t="shared" si="1"/>
        <v>97750.139863428805</v>
      </c>
      <c r="P5" s="8">
        <f t="shared" si="1"/>
        <v>98448.125083452978</v>
      </c>
      <c r="Q5" s="22"/>
      <c r="R5" s="22">
        <f>G5/L5</f>
        <v>4.2709078427196588E-3</v>
      </c>
      <c r="V5" s="10">
        <v>1</v>
      </c>
      <c r="W5" s="8">
        <f>[2]玩家城池攻打!$D$11*攻城调用!W5</f>
        <v>2048.7131252049439</v>
      </c>
      <c r="X5" s="8">
        <f>[2]玩家城池攻打!$D$11*攻城调用!X5</f>
        <v>2077.8020692393102</v>
      </c>
      <c r="Y5" s="8">
        <f>[2]玩家城池攻打!$D$11*攻城调用!Y5</f>
        <v>2088.0463113709011</v>
      </c>
      <c r="Z5" s="8">
        <f>[2]玩家城池攻打!$D$11*攻城调用!Z5</f>
        <v>2145.9223249498618</v>
      </c>
      <c r="AA5" s="8">
        <f>[2]玩家城池攻打!$D$11*攻城调用!AA5</f>
        <v>2162.1808111997084</v>
      </c>
      <c r="AE5" s="10">
        <v>1</v>
      </c>
      <c r="AF5" s="32">
        <f>[4]带兵数!D4*80%*6*0.8</f>
        <v>4796.9031424952263</v>
      </c>
      <c r="AG5" s="73">
        <f>[4]带兵数!E4*80%*6*0.8</f>
        <v>4824.5876524240693</v>
      </c>
      <c r="AH5" s="73">
        <f>[4]带兵数!F4*80%*6*0.8</f>
        <v>4854.7330076799217</v>
      </c>
      <c r="AI5" s="73">
        <f>[4]带兵数!G4*80%*6*0.8</f>
        <v>4887.5069931714406</v>
      </c>
      <c r="AJ5" s="73">
        <f>[4]带兵数!H4*80%*6*0.8</f>
        <v>4922.4062541726489</v>
      </c>
    </row>
    <row r="6" spans="2:36" ht="11.25" customHeight="1" x14ac:dyDescent="0.15">
      <c r="B6" s="8" t="s">
        <v>158</v>
      </c>
      <c r="C6" s="8">
        <v>0.2</v>
      </c>
      <c r="F6" s="10">
        <v>2</v>
      </c>
      <c r="G6" s="8">
        <f t="shared" ref="G6:G69" si="2">$C$6*W6</f>
        <v>838.89187129427592</v>
      </c>
      <c r="H6" s="8">
        <f t="shared" ref="H6:H69" si="3">$C$6*X6</f>
        <v>851.17603078915533</v>
      </c>
      <c r="I6" s="8">
        <f t="shared" ref="I6:I69" si="4">$C$6*Y6</f>
        <v>855.72605931641306</v>
      </c>
      <c r="J6" s="8">
        <f t="shared" ref="J6:J69" si="5">$C$6*Z6</f>
        <v>880.27637520853466</v>
      </c>
      <c r="K6" s="8">
        <f t="shared" ref="K6:K69" si="6">$C$6*AA6</f>
        <v>887.50141833645557</v>
      </c>
      <c r="L6" s="8">
        <f t="shared" ref="L6:L69" si="7">$C$7*AF6</f>
        <v>108967.06167215387</v>
      </c>
      <c r="M6" s="8">
        <f t="shared" ref="M6:M69" si="8">$C$7*AG6</f>
        <v>109829.15645196235</v>
      </c>
      <c r="N6" s="8">
        <f t="shared" ref="N6:N69" si="9">$C$7*AH6</f>
        <v>110661.36785154596</v>
      </c>
      <c r="O6" s="8">
        <f t="shared" ref="O6:O69" si="10">$C$7*AI6</f>
        <v>111813.69618290645</v>
      </c>
      <c r="P6" s="8">
        <f t="shared" ref="P6:P69" si="11">$C$7*AJ6</f>
        <v>112963.4054373439</v>
      </c>
      <c r="Q6" s="22"/>
      <c r="R6" s="22">
        <f t="shared" ref="R6:R69" si="12">G6/L6</f>
        <v>7.6985821074833259E-3</v>
      </c>
      <c r="V6" s="10">
        <v>2</v>
      </c>
      <c r="W6" s="8">
        <f>[2]玩家城池攻打!$D$11*攻城调用!W6</f>
        <v>4194.4593564713796</v>
      </c>
      <c r="X6" s="8">
        <f>[2]玩家城池攻打!$D$11*攻城调用!X6</f>
        <v>4255.8801539457763</v>
      </c>
      <c r="Y6" s="8">
        <f>[2]玩家城池攻打!$D$11*攻城调用!Y6</f>
        <v>4278.6302965820651</v>
      </c>
      <c r="Z6" s="8">
        <f>[2]玩家城池攻打!$D$11*攻城调用!Z6</f>
        <v>4401.381876042673</v>
      </c>
      <c r="AA6" s="8">
        <f>[2]玩家城池攻打!$D$11*攻城调用!AA6</f>
        <v>4437.5070916822779</v>
      </c>
      <c r="AE6" s="10">
        <v>2</v>
      </c>
      <c r="AF6" s="73">
        <f>[4]带兵数!D5*80%*6*0.8</f>
        <v>5448.3530836076934</v>
      </c>
      <c r="AG6" s="73">
        <f>[4]带兵数!E5*80%*6*0.8</f>
        <v>5491.4578225981177</v>
      </c>
      <c r="AH6" s="73">
        <f>[4]带兵数!F5*80%*6*0.8</f>
        <v>5533.0683925772983</v>
      </c>
      <c r="AI6" s="73">
        <f>[4]带兵数!G5*80%*6*0.8</f>
        <v>5590.684809145323</v>
      </c>
      <c r="AJ6" s="73">
        <f>[4]带兵数!H5*80%*6*0.8</f>
        <v>5648.170271867195</v>
      </c>
    </row>
    <row r="7" spans="2:36" ht="11.25" customHeight="1" x14ac:dyDescent="0.15">
      <c r="B7" s="8" t="s">
        <v>159</v>
      </c>
      <c r="C7" s="8">
        <v>20</v>
      </c>
      <c r="F7" s="10">
        <v>3</v>
      </c>
      <c r="G7" s="8">
        <f t="shared" si="2"/>
        <v>1287.4477387598604</v>
      </c>
      <c r="H7" s="8">
        <f t="shared" si="3"/>
        <v>1306.8468508238786</v>
      </c>
      <c r="I7" s="8">
        <f t="shared" si="4"/>
        <v>1314.350391126698</v>
      </c>
      <c r="J7" s="8">
        <f t="shared" si="5"/>
        <v>1353.2757306556878</v>
      </c>
      <c r="K7" s="8">
        <f t="shared" si="6"/>
        <v>1365.1957682895409</v>
      </c>
      <c r="L7" s="8">
        <f t="shared" si="7"/>
        <v>119337.58102405875</v>
      </c>
      <c r="M7" s="8">
        <f t="shared" si="8"/>
        <v>120490.35747886192</v>
      </c>
      <c r="N7" s="8">
        <f t="shared" si="9"/>
        <v>121632.21288135406</v>
      </c>
      <c r="O7" s="8">
        <f t="shared" si="10"/>
        <v>123294.5823689175</v>
      </c>
      <c r="P7" s="8">
        <f t="shared" si="11"/>
        <v>124828.20558142601</v>
      </c>
      <c r="Q7" s="22"/>
      <c r="R7" s="22">
        <f t="shared" si="12"/>
        <v>1.0788284191048818E-2</v>
      </c>
      <c r="V7" s="10">
        <v>3</v>
      </c>
      <c r="W7" s="8">
        <f>[2]玩家城池攻打!$D$11*攻城调用!W7</f>
        <v>6437.2386937993015</v>
      </c>
      <c r="X7" s="8">
        <f>[2]玩家城池攻打!$D$11*攻城调用!X7</f>
        <v>6534.234254119393</v>
      </c>
      <c r="Y7" s="8">
        <f>[2]玩家城池攻打!$D$11*攻城调用!Y7</f>
        <v>6571.7519556334901</v>
      </c>
      <c r="Z7" s="8">
        <f>[2]玩家城池攻打!$D$11*攻城调用!Z7</f>
        <v>6766.3786532784388</v>
      </c>
      <c r="AA7" s="8">
        <f>[2]玩家城池攻打!$D$11*攻城调用!AA7</f>
        <v>6825.9788414477043</v>
      </c>
      <c r="AE7" s="10">
        <v>3</v>
      </c>
      <c r="AF7" s="73">
        <f>[4]带兵数!D6*80%*6*0.8</f>
        <v>5966.8790512029373</v>
      </c>
      <c r="AG7" s="73">
        <f>[4]带兵数!E6*80%*6*0.8</f>
        <v>6024.5178739430958</v>
      </c>
      <c r="AH7" s="73">
        <f>[4]带兵数!F6*80%*6*0.8</f>
        <v>6081.6106440677031</v>
      </c>
      <c r="AI7" s="73">
        <f>[4]带兵数!G6*80%*6*0.8</f>
        <v>6164.7291184458754</v>
      </c>
      <c r="AJ7" s="73">
        <f>[4]带兵数!H6*80%*6*0.8</f>
        <v>6241.4102790713005</v>
      </c>
    </row>
    <row r="8" spans="2:36" ht="11.25" customHeight="1" x14ac:dyDescent="0.15">
      <c r="F8" s="10">
        <v>4</v>
      </c>
      <c r="G8" s="8">
        <f t="shared" si="2"/>
        <v>1755.4102274377435</v>
      </c>
      <c r="H8" s="8">
        <f t="shared" si="3"/>
        <v>1782.5728739520325</v>
      </c>
      <c r="I8" s="8">
        <f t="shared" si="4"/>
        <v>1793.482257705035</v>
      </c>
      <c r="J8" s="8">
        <f t="shared" si="5"/>
        <v>1848.1825313314312</v>
      </c>
      <c r="K8" s="8">
        <f t="shared" si="6"/>
        <v>1865.5192120991978</v>
      </c>
      <c r="L8" s="8">
        <f t="shared" si="7"/>
        <v>128283.71675807038</v>
      </c>
      <c r="M8" s="8">
        <f t="shared" si="8"/>
        <v>129647.09309902943</v>
      </c>
      <c r="N8" s="8">
        <f t="shared" si="9"/>
        <v>130972.65240704015</v>
      </c>
      <c r="O8" s="8">
        <f t="shared" si="10"/>
        <v>132990.28153873378</v>
      </c>
      <c r="P8" s="8">
        <f t="shared" si="11"/>
        <v>134902.58218659947</v>
      </c>
      <c r="Q8" s="22"/>
      <c r="R8" s="22">
        <f t="shared" si="12"/>
        <v>1.3683811724509533E-2</v>
      </c>
      <c r="V8" s="10">
        <v>4</v>
      </c>
      <c r="W8" s="8">
        <f>[2]玩家城池攻打!$D$11*攻城调用!W8</f>
        <v>8777.0511371887169</v>
      </c>
      <c r="X8" s="8">
        <f>[2]玩家城池攻打!$D$11*攻城调用!X8</f>
        <v>8912.8643697601619</v>
      </c>
      <c r="Y8" s="8">
        <f>[2]玩家城池攻打!$D$11*攻城调用!Y8</f>
        <v>8967.4112885251743</v>
      </c>
      <c r="Z8" s="8">
        <f>[2]玩家城池攻打!$D$11*攻城调用!Z8</f>
        <v>9240.9126566571558</v>
      </c>
      <c r="AA8" s="8">
        <f>[2]玩家城池攻打!$D$11*攻城调用!AA8</f>
        <v>9327.5960604959891</v>
      </c>
      <c r="AE8" s="10">
        <v>4</v>
      </c>
      <c r="AF8" s="73">
        <f>[4]带兵数!D7*80%*6*0.8</f>
        <v>6414.1858379035193</v>
      </c>
      <c r="AG8" s="73">
        <f>[4]带兵数!E7*80%*6*0.8</f>
        <v>6482.3546549514713</v>
      </c>
      <c r="AH8" s="73">
        <f>[4]带兵数!F7*80%*6*0.8</f>
        <v>6548.6326203520075</v>
      </c>
      <c r="AI8" s="73">
        <f>[4]带兵数!G7*80%*6*0.8</f>
        <v>6649.514076936689</v>
      </c>
      <c r="AJ8" s="73">
        <f>[4]带兵数!H7*80%*6*0.8</f>
        <v>6745.1291093299733</v>
      </c>
    </row>
    <row r="9" spans="2:36" ht="11.25" customHeight="1" x14ac:dyDescent="0.15">
      <c r="B9" s="8" t="s">
        <v>247</v>
      </c>
      <c r="C9" s="8">
        <v>1</v>
      </c>
      <c r="F9" s="10">
        <v>5</v>
      </c>
      <c r="G9" s="8">
        <f t="shared" si="2"/>
        <v>2242.7793373279233</v>
      </c>
      <c r="H9" s="8">
        <f t="shared" si="3"/>
        <v>2278.3541001736166</v>
      </c>
      <c r="I9" s="8">
        <f t="shared" si="4"/>
        <v>2293.1216590514246</v>
      </c>
      <c r="J9" s="8">
        <f t="shared" si="5"/>
        <v>2364.996777235765</v>
      </c>
      <c r="K9" s="8">
        <f t="shared" si="6"/>
        <v>2388.4717497654256</v>
      </c>
      <c r="L9" s="8">
        <f t="shared" si="7"/>
        <v>136219.42058473127</v>
      </c>
      <c r="M9" s="8">
        <f t="shared" si="8"/>
        <v>137785.90404985184</v>
      </c>
      <c r="N9" s="8">
        <f t="shared" si="9"/>
        <v>139123.16104981737</v>
      </c>
      <c r="O9" s="8">
        <f t="shared" si="10"/>
        <v>141337.21585528264</v>
      </c>
      <c r="P9" s="8">
        <f t="shared" si="11"/>
        <v>143348.23121255939</v>
      </c>
      <c r="Q9" s="22"/>
      <c r="R9" s="22">
        <f t="shared" si="12"/>
        <v>1.646446099756289E-2</v>
      </c>
      <c r="V9" s="10">
        <v>5</v>
      </c>
      <c r="W9" s="8">
        <f>[2]玩家城池攻打!$D$11*攻城调用!W9</f>
        <v>11213.896686639615</v>
      </c>
      <c r="X9" s="8">
        <f>[2]玩家城池攻打!$D$11*攻城调用!X9</f>
        <v>11391.770500868082</v>
      </c>
      <c r="Y9" s="8">
        <f>[2]玩家城池攻打!$D$11*攻城调用!Y9</f>
        <v>11465.608295257121</v>
      </c>
      <c r="Z9" s="8">
        <f>[2]玩家城池攻打!$D$11*攻城调用!Z9</f>
        <v>11824.983886178825</v>
      </c>
      <c r="AA9" s="8">
        <f>[2]玩家城池攻打!$D$11*攻城调用!AA9</f>
        <v>11942.358748827128</v>
      </c>
      <c r="AE9" s="10">
        <v>5</v>
      </c>
      <c r="AF9" s="73">
        <f>[4]带兵数!D8*80%*6*0.8</f>
        <v>6810.9710292365635</v>
      </c>
      <c r="AG9" s="73">
        <f>[4]带兵数!E8*80%*6*0.8</f>
        <v>6889.2952024925926</v>
      </c>
      <c r="AH9" s="73">
        <f>[4]带兵数!F8*80%*6*0.8</f>
        <v>6956.1580524908686</v>
      </c>
      <c r="AI9" s="73">
        <f>[4]带兵数!G8*80%*6*0.8</f>
        <v>7066.8607927641324</v>
      </c>
      <c r="AJ9" s="73">
        <f>[4]带兵数!H8*80%*6*0.8</f>
        <v>7167.4115606279702</v>
      </c>
    </row>
    <row r="10" spans="2:36" ht="11.25" customHeight="1" x14ac:dyDescent="0.15">
      <c r="B10" s="8" t="s">
        <v>248</v>
      </c>
      <c r="C10" s="8">
        <v>0.5</v>
      </c>
      <c r="F10" s="10">
        <v>6</v>
      </c>
      <c r="G10" s="8">
        <f t="shared" si="2"/>
        <v>2749.5550684304021</v>
      </c>
      <c r="H10" s="8">
        <f t="shared" si="3"/>
        <v>2794.190529488631</v>
      </c>
      <c r="I10" s="8">
        <f t="shared" si="4"/>
        <v>2813.2685951658659</v>
      </c>
      <c r="J10" s="8">
        <f t="shared" si="5"/>
        <v>2903.7184683686901</v>
      </c>
      <c r="K10" s="8">
        <f t="shared" si="6"/>
        <v>2934.053381288225</v>
      </c>
      <c r="L10" s="8">
        <f t="shared" si="7"/>
        <v>143409.43522284878</v>
      </c>
      <c r="M10" s="8">
        <f t="shared" si="8"/>
        <v>145193.4670333364</v>
      </c>
      <c r="N10" s="8">
        <f t="shared" si="9"/>
        <v>146702.27227016332</v>
      </c>
      <c r="O10" s="8">
        <f t="shared" si="10"/>
        <v>149127.24986262515</v>
      </c>
      <c r="P10" s="8">
        <f t="shared" si="11"/>
        <v>151362.08929750312</v>
      </c>
      <c r="Q10" s="22"/>
      <c r="R10" s="22">
        <f t="shared" si="12"/>
        <v>1.9172762685786854E-2</v>
      </c>
      <c r="V10" s="10">
        <v>6</v>
      </c>
      <c r="W10" s="8">
        <f>[2]玩家城池攻打!$D$11*攻城调用!W10</f>
        <v>13747.77534215201</v>
      </c>
      <c r="X10" s="8">
        <f>[2]玩家城池攻打!$D$11*攻城调用!X10</f>
        <v>13970.952647443155</v>
      </c>
      <c r="Y10" s="8">
        <f>[2]玩家城池攻打!$D$11*攻城调用!Y10</f>
        <v>14066.34297582933</v>
      </c>
      <c r="Z10" s="8">
        <f>[2]玩家城池攻打!$D$11*攻城调用!Z10</f>
        <v>14518.592341843449</v>
      </c>
      <c r="AA10" s="8">
        <f>[2]玩家城池攻打!$D$11*攻城调用!AA10</f>
        <v>14670.266906441124</v>
      </c>
      <c r="AE10" s="10">
        <v>6</v>
      </c>
      <c r="AF10" s="73">
        <f>[4]带兵数!D9*80%*6*0.8</f>
        <v>7170.4717611424394</v>
      </c>
      <c r="AG10" s="73">
        <f>[4]带兵数!E9*80%*6*0.8</f>
        <v>7259.673351666821</v>
      </c>
      <c r="AH10" s="73">
        <f>[4]带兵数!F9*80%*6*0.8</f>
        <v>7335.1136135081661</v>
      </c>
      <c r="AI10" s="73">
        <f>[4]带兵数!G9*80%*6*0.8</f>
        <v>7456.3624931312579</v>
      </c>
      <c r="AJ10" s="73">
        <f>[4]带兵数!H9*80%*6*0.8</f>
        <v>7568.1044648751558</v>
      </c>
    </row>
    <row r="11" spans="2:36" ht="11.25" customHeight="1" x14ac:dyDescent="0.15">
      <c r="B11" s="8" t="s">
        <v>249</v>
      </c>
      <c r="C11" s="8">
        <v>0.75</v>
      </c>
      <c r="F11" s="10">
        <v>7</v>
      </c>
      <c r="G11" s="8">
        <f t="shared" si="2"/>
        <v>3275.737420745178</v>
      </c>
      <c r="H11" s="8">
        <f t="shared" si="3"/>
        <v>3330.0821618970754</v>
      </c>
      <c r="I11" s="8">
        <f t="shared" si="4"/>
        <v>3353.923066048359</v>
      </c>
      <c r="J11" s="8">
        <f t="shared" si="5"/>
        <v>3464.3476047302047</v>
      </c>
      <c r="K11" s="8">
        <f t="shared" si="6"/>
        <v>3502.2641066675965</v>
      </c>
      <c r="L11" s="8">
        <f t="shared" si="7"/>
        <v>150266.43511859869</v>
      </c>
      <c r="M11" s="8">
        <f t="shared" si="8"/>
        <v>152117.63093590643</v>
      </c>
      <c r="N11" s="8">
        <f t="shared" si="9"/>
        <v>153768.41718937134</v>
      </c>
      <c r="O11" s="8">
        <f t="shared" si="10"/>
        <v>156622.97071384086</v>
      </c>
      <c r="P11" s="8">
        <f t="shared" si="11"/>
        <v>158977.55764382909</v>
      </c>
      <c r="Q11" s="22"/>
      <c r="R11" s="22">
        <f t="shared" si="12"/>
        <v>2.1799528405393943E-2</v>
      </c>
      <c r="V11" s="10">
        <v>7</v>
      </c>
      <c r="W11" s="8">
        <f>[2]玩家城池攻打!$D$11*攻城调用!W11</f>
        <v>16378.68710372589</v>
      </c>
      <c r="X11" s="8">
        <f>[2]玩家城池攻打!$D$11*攻城调用!X11</f>
        <v>16650.410809485376</v>
      </c>
      <c r="Y11" s="8">
        <f>[2]玩家城池攻打!$D$11*攻城调用!Y11</f>
        <v>16769.615330241795</v>
      </c>
      <c r="Z11" s="8">
        <f>[2]玩家城池攻打!$D$11*攻城调用!Z11</f>
        <v>17321.738023651022</v>
      </c>
      <c r="AA11" s="8">
        <f>[2]玩家城池攻打!$D$11*攻城调用!AA11</f>
        <v>17511.320533337981</v>
      </c>
      <c r="AE11" s="10">
        <v>7</v>
      </c>
      <c r="AF11" s="73">
        <f>[4]带兵数!D10*80%*6*0.8</f>
        <v>7513.3217559299337</v>
      </c>
      <c r="AG11" s="73">
        <f>[4]带兵数!E10*80%*6*0.8</f>
        <v>7605.8815467953209</v>
      </c>
      <c r="AH11" s="73">
        <f>[4]带兵数!F10*80%*6*0.8</f>
        <v>7688.420859468567</v>
      </c>
      <c r="AI11" s="73">
        <f>[4]带兵数!G10*80%*6*0.8</f>
        <v>7831.148535692043</v>
      </c>
      <c r="AJ11" s="73">
        <f>[4]带兵数!H10*80%*6*0.8</f>
        <v>7948.8778821914548</v>
      </c>
    </row>
    <row r="12" spans="2:36" ht="11.25" customHeight="1" x14ac:dyDescent="0.15">
      <c r="F12" s="10">
        <v>8</v>
      </c>
      <c r="G12" s="8">
        <f t="shared" si="2"/>
        <v>3821.3263942722515</v>
      </c>
      <c r="H12" s="8">
        <f t="shared" si="3"/>
        <v>3886.0289973989511</v>
      </c>
      <c r="I12" s="8">
        <f t="shared" si="4"/>
        <v>3915.0850716989044</v>
      </c>
      <c r="J12" s="8">
        <f t="shared" si="5"/>
        <v>4046.8841863203088</v>
      </c>
      <c r="K12" s="8">
        <f t="shared" si="6"/>
        <v>4093.1039259035397</v>
      </c>
      <c r="L12" s="8">
        <f t="shared" si="7"/>
        <v>156887.72621342581</v>
      </c>
      <c r="M12" s="8">
        <f t="shared" si="8"/>
        <v>158875.83263717944</v>
      </c>
      <c r="N12" s="8">
        <f t="shared" si="9"/>
        <v>160531.73729896676</v>
      </c>
      <c r="O12" s="8">
        <f t="shared" si="10"/>
        <v>163695.88615841055</v>
      </c>
      <c r="P12" s="8">
        <f t="shared" si="11"/>
        <v>166256.16734057723</v>
      </c>
      <c r="Q12" s="22"/>
      <c r="R12" s="22">
        <f t="shared" si="12"/>
        <v>2.4357076786706837E-2</v>
      </c>
      <c r="V12" s="10">
        <v>8</v>
      </c>
      <c r="W12" s="8">
        <f>[2]玩家城池攻打!$D$11*攻城调用!W12</f>
        <v>19106.631971361257</v>
      </c>
      <c r="X12" s="8">
        <f>[2]玩家城池攻打!$D$11*攻城调用!X12</f>
        <v>19430.144986994754</v>
      </c>
      <c r="Y12" s="8">
        <f>[2]玩家城池攻打!$D$11*攻城调用!Y12</f>
        <v>19575.425358494522</v>
      </c>
      <c r="Z12" s="8">
        <f>[2]玩家城池攻打!$D$11*攻城调用!Z12</f>
        <v>20234.420931601544</v>
      </c>
      <c r="AA12" s="8">
        <f>[2]玩家城池攻打!$D$11*攻城调用!AA12</f>
        <v>20465.519629517697</v>
      </c>
      <c r="AE12" s="10">
        <v>8</v>
      </c>
      <c r="AF12" s="73">
        <f>[4]带兵数!D11*80%*6*0.8</f>
        <v>7844.3863106712906</v>
      </c>
      <c r="AG12" s="73">
        <f>[4]带兵数!E11*80%*6*0.8</f>
        <v>7943.7916318589723</v>
      </c>
      <c r="AH12" s="73">
        <f>[4]带兵数!F11*80%*6*0.8</f>
        <v>8026.5868649483382</v>
      </c>
      <c r="AI12" s="73">
        <f>[4]带兵数!G11*80%*6*0.8</f>
        <v>8184.7943079205279</v>
      </c>
      <c r="AJ12" s="73">
        <f>[4]带兵数!H11*80%*6*0.8</f>
        <v>8312.8083670288615</v>
      </c>
    </row>
    <row r="13" spans="2:36" ht="11.25" customHeight="1" x14ac:dyDescent="0.15">
      <c r="F13" s="10">
        <v>9</v>
      </c>
      <c r="G13" s="8">
        <f t="shared" si="2"/>
        <v>4386.3219890116234</v>
      </c>
      <c r="H13" s="8">
        <f t="shared" si="3"/>
        <v>4462.0310359942569</v>
      </c>
      <c r="I13" s="8">
        <f t="shared" si="4"/>
        <v>4496.7546121175028</v>
      </c>
      <c r="J13" s="8">
        <f t="shared" si="5"/>
        <v>4651.3282131390033</v>
      </c>
      <c r="K13" s="8">
        <f t="shared" si="6"/>
        <v>4706.5728389960523</v>
      </c>
      <c r="L13" s="8">
        <f t="shared" si="7"/>
        <v>163718.20343375945</v>
      </c>
      <c r="M13" s="8">
        <f t="shared" si="8"/>
        <v>166014.62600015421</v>
      </c>
      <c r="N13" s="8">
        <f t="shared" si="9"/>
        <v>167761.99648820265</v>
      </c>
      <c r="O13" s="8">
        <f t="shared" si="10"/>
        <v>171239.58253441958</v>
      </c>
      <c r="P13" s="8">
        <f t="shared" si="11"/>
        <v>174112.64060386075</v>
      </c>
      <c r="Q13" s="22"/>
      <c r="R13" s="22">
        <f t="shared" si="12"/>
        <v>2.6791901554101365E-2</v>
      </c>
      <c r="V13" s="10">
        <v>9</v>
      </c>
      <c r="W13" s="8">
        <f>[2]玩家城池攻打!$D$11*攻城调用!W13</f>
        <v>21931.609945058117</v>
      </c>
      <c r="X13" s="8">
        <f>[2]玩家城池攻打!$D$11*攻城调用!X13</f>
        <v>22310.155179971283</v>
      </c>
      <c r="Y13" s="8">
        <f>[2]玩家城池攻打!$D$11*攻城调用!Y13</f>
        <v>22483.773060587511</v>
      </c>
      <c r="Z13" s="8">
        <f>[2]玩家城池攻打!$D$11*攻城调用!Z13</f>
        <v>23256.641065695017</v>
      </c>
      <c r="AA13" s="8">
        <f>[2]玩家城池攻打!$D$11*攻城调用!AA13</f>
        <v>23532.864194980262</v>
      </c>
      <c r="AE13" s="10">
        <v>9</v>
      </c>
      <c r="AF13" s="73">
        <f>[4]带兵数!D12*80%*6*0.8</f>
        <v>8185.9101716879732</v>
      </c>
      <c r="AG13" s="73">
        <f>[4]带兵数!E12*80%*6*0.8</f>
        <v>8300.7313000077102</v>
      </c>
      <c r="AH13" s="73">
        <f>[4]带兵数!F12*80%*6*0.8</f>
        <v>8388.099824410132</v>
      </c>
      <c r="AI13" s="73">
        <f>[4]带兵数!G12*80%*6*0.8</f>
        <v>8561.9791267209785</v>
      </c>
      <c r="AJ13" s="73">
        <f>[4]带兵数!H12*80%*6*0.8</f>
        <v>8705.6320301930373</v>
      </c>
    </row>
    <row r="14" spans="2:36" ht="11.25" customHeight="1" x14ac:dyDescent="0.15">
      <c r="F14" s="10">
        <v>10</v>
      </c>
      <c r="G14" s="8">
        <f t="shared" si="2"/>
        <v>5094.9923100873766</v>
      </c>
      <c r="H14" s="8">
        <f t="shared" si="3"/>
        <v>5058.0882776829931</v>
      </c>
      <c r="I14" s="8">
        <f t="shared" si="4"/>
        <v>5098.9316873041525</v>
      </c>
      <c r="J14" s="8">
        <f t="shared" si="5"/>
        <v>5277.6796851862891</v>
      </c>
      <c r="K14" s="8">
        <f t="shared" si="6"/>
        <v>5342.6708459451393</v>
      </c>
      <c r="L14" s="8">
        <f t="shared" si="7"/>
        <v>170469.06816740363</v>
      </c>
      <c r="M14" s="8">
        <f t="shared" si="8"/>
        <v>172855.7600254548</v>
      </c>
      <c r="N14" s="8">
        <f t="shared" si="9"/>
        <v>174913.83176385786</v>
      </c>
      <c r="O14" s="8">
        <f t="shared" si="10"/>
        <v>178614.4271868814</v>
      </c>
      <c r="P14" s="8">
        <f t="shared" si="11"/>
        <v>181735.9906443737</v>
      </c>
      <c r="Q14" s="22"/>
      <c r="R14" s="22">
        <f t="shared" si="12"/>
        <v>2.9888075091042347E-2</v>
      </c>
      <c r="V14" s="10">
        <v>10</v>
      </c>
      <c r="W14" s="8">
        <f>[2]玩家城池攻打!$D$11*攻城调用!W14</f>
        <v>25474.961550436881</v>
      </c>
      <c r="X14" s="8">
        <f>[2]玩家城池攻打!$D$11*攻城调用!X14</f>
        <v>25290.441388414965</v>
      </c>
      <c r="Y14" s="8">
        <f>[2]玩家城池攻打!$D$11*攻城调用!Y14</f>
        <v>25494.65843652076</v>
      </c>
      <c r="Z14" s="8">
        <f>[2]玩家城池攻打!$D$11*攻城调用!Z14</f>
        <v>26388.398425931446</v>
      </c>
      <c r="AA14" s="8">
        <f>[2]玩家城池攻打!$D$11*攻城调用!AA14</f>
        <v>26713.354229725694</v>
      </c>
      <c r="AE14" s="10">
        <v>10</v>
      </c>
      <c r="AF14" s="73">
        <f>[4]带兵数!D13*80%*6*0.8</f>
        <v>8523.4534083701819</v>
      </c>
      <c r="AG14" s="73">
        <f>[4]带兵数!E13*80%*6*0.8</f>
        <v>8642.7880012727401</v>
      </c>
      <c r="AH14" s="73">
        <f>[4]带兵数!F13*80%*6*0.8</f>
        <v>8745.6915881928926</v>
      </c>
      <c r="AI14" s="73">
        <f>[4]带兵数!G13*80%*6*0.8</f>
        <v>8930.7213593440702</v>
      </c>
      <c r="AJ14" s="73">
        <f>[4]带兵数!H13*80%*6*0.8</f>
        <v>9086.7995322186853</v>
      </c>
    </row>
    <row r="15" spans="2:36" ht="11.25" customHeight="1" x14ac:dyDescent="0.15">
      <c r="F15" s="10">
        <v>11</v>
      </c>
      <c r="G15" s="8">
        <f t="shared" si="2"/>
        <v>5281.6882189080898</v>
      </c>
      <c r="H15" s="8">
        <f t="shared" si="3"/>
        <v>5237.3539785183748</v>
      </c>
      <c r="I15" s="8">
        <f t="shared" si="4"/>
        <v>5363.1041832723504</v>
      </c>
      <c r="J15" s="8">
        <f t="shared" si="5"/>
        <v>5528.6491078215668</v>
      </c>
      <c r="K15" s="8">
        <f t="shared" si="6"/>
        <v>5636.2241246668191</v>
      </c>
      <c r="L15" s="8">
        <f t="shared" si="7"/>
        <v>177006.56126695144</v>
      </c>
      <c r="M15" s="8">
        <f t="shared" si="8"/>
        <v>179466.99517636705</v>
      </c>
      <c r="N15" s="8">
        <f t="shared" si="9"/>
        <v>182356.46190008835</v>
      </c>
      <c r="O15" s="8">
        <f t="shared" si="10"/>
        <v>185625.40078074276</v>
      </c>
      <c r="P15" s="8">
        <f t="shared" si="11"/>
        <v>189290.90993024944</v>
      </c>
      <c r="Q15" s="22"/>
      <c r="R15" s="22">
        <f t="shared" si="12"/>
        <v>2.9838940325734829E-2</v>
      </c>
      <c r="V15" s="10">
        <v>11</v>
      </c>
      <c r="W15" s="8">
        <f>[2]玩家城池攻打!$D$11*攻城调用!W15</f>
        <v>26408.441094540449</v>
      </c>
      <c r="X15" s="8">
        <f>[2]玩家城池攻打!$D$11*攻城调用!X15</f>
        <v>26186.76989259187</v>
      </c>
      <c r="Y15" s="8">
        <f>[2]玩家城池攻打!$D$11*攻城调用!Y15</f>
        <v>26815.520916361751</v>
      </c>
      <c r="Z15" s="8">
        <f>[2]玩家城池攻打!$D$11*攻城调用!Z15</f>
        <v>27643.245539107833</v>
      </c>
      <c r="AA15" s="8">
        <f>[2]玩家城池攻打!$D$11*攻城调用!AA15</f>
        <v>28181.120623334093</v>
      </c>
      <c r="AE15" s="10">
        <v>11</v>
      </c>
      <c r="AF15" s="73">
        <f>[4]带兵数!D14*80%*6*0.8</f>
        <v>8850.3280633475715</v>
      </c>
      <c r="AG15" s="73">
        <f>[4]带兵数!E14*80%*6*0.8</f>
        <v>8973.3497588183527</v>
      </c>
      <c r="AH15" s="73">
        <f>[4]带兵数!F14*80%*6*0.8</f>
        <v>9117.8230950044181</v>
      </c>
      <c r="AI15" s="73">
        <f>[4]带兵数!G14*80%*6*0.8</f>
        <v>9281.2700390371374</v>
      </c>
      <c r="AJ15" s="73">
        <f>[4]带兵数!H14*80%*6*0.8</f>
        <v>9464.5454965124718</v>
      </c>
    </row>
    <row r="16" spans="2:36" ht="11.25" customHeight="1" x14ac:dyDescent="0.15">
      <c r="F16" s="10">
        <v>12</v>
      </c>
      <c r="G16" s="8">
        <f t="shared" si="2"/>
        <v>5473.5101449352987</v>
      </c>
      <c r="H16" s="8">
        <f t="shared" si="3"/>
        <v>5556.7746511416008</v>
      </c>
      <c r="I16" s="8">
        <f t="shared" si="4"/>
        <v>5534.0320340398357</v>
      </c>
      <c r="J16" s="8">
        <f t="shared" si="5"/>
        <v>5705.2228451893943</v>
      </c>
      <c r="K16" s="8">
        <f t="shared" si="6"/>
        <v>5814.0688583363535</v>
      </c>
      <c r="L16" s="8">
        <f t="shared" si="7"/>
        <v>183107.57604133623</v>
      </c>
      <c r="M16" s="8">
        <f t="shared" si="8"/>
        <v>185840.2066914248</v>
      </c>
      <c r="N16" s="8">
        <f t="shared" si="9"/>
        <v>188891.38907108715</v>
      </c>
      <c r="O16" s="8">
        <f t="shared" si="10"/>
        <v>192477.99798833637</v>
      </c>
      <c r="P16" s="8">
        <f t="shared" si="11"/>
        <v>196343.74475189386</v>
      </c>
      <c r="Q16" s="22"/>
      <c r="R16" s="22">
        <f t="shared" si="12"/>
        <v>2.9892319385516102E-2</v>
      </c>
      <c r="V16" s="10">
        <v>12</v>
      </c>
      <c r="W16" s="8">
        <f>[2]玩家城池攻打!$D$11*攻城调用!W16</f>
        <v>27367.55072467649</v>
      </c>
      <c r="X16" s="8">
        <f>[2]玩家城池攻打!$D$11*攻城调用!X16</f>
        <v>27783.873255708</v>
      </c>
      <c r="Y16" s="8">
        <f>[2]玩家城池攻打!$D$11*攻城调用!Y16</f>
        <v>27670.160170199175</v>
      </c>
      <c r="Z16" s="8">
        <f>[2]玩家城池攻打!$D$11*攻城调用!Z16</f>
        <v>28526.114225946971</v>
      </c>
      <c r="AA16" s="8">
        <f>[2]玩家城池攻打!$D$11*攻城调用!AA16</f>
        <v>29070.344291681766</v>
      </c>
      <c r="AE16" s="10">
        <v>12</v>
      </c>
      <c r="AF16" s="73">
        <f>[4]带兵数!D15*80%*6*0.8</f>
        <v>9155.3788020668107</v>
      </c>
      <c r="AG16" s="73">
        <f>[4]带兵数!E15*80%*6*0.8</f>
        <v>9292.0103345712396</v>
      </c>
      <c r="AH16" s="73">
        <f>[4]带兵数!F15*80%*6*0.8</f>
        <v>9444.5694535543571</v>
      </c>
      <c r="AI16" s="73">
        <f>[4]带兵数!G15*80%*6*0.8</f>
        <v>9623.8998994168178</v>
      </c>
      <c r="AJ16" s="73">
        <f>[4]带兵数!H15*80%*6*0.8</f>
        <v>9817.1872375946932</v>
      </c>
    </row>
    <row r="17" spans="2:36" ht="11.25" customHeight="1" x14ac:dyDescent="0.15">
      <c r="F17" s="10">
        <v>13</v>
      </c>
      <c r="G17" s="8">
        <f t="shared" si="2"/>
        <v>5670.6969902505116</v>
      </c>
      <c r="H17" s="8">
        <f t="shared" si="3"/>
        <v>5754.9140781919341</v>
      </c>
      <c r="I17" s="8">
        <f t="shared" si="4"/>
        <v>5850.5451506767813</v>
      </c>
      <c r="J17" s="8">
        <f t="shared" si="5"/>
        <v>5884.5672895608195</v>
      </c>
      <c r="K17" s="8">
        <f t="shared" si="6"/>
        <v>5994.6570454294742</v>
      </c>
      <c r="L17" s="8">
        <f t="shared" si="7"/>
        <v>189259.70629758373</v>
      </c>
      <c r="M17" s="8">
        <f t="shared" si="8"/>
        <v>192120.60760179142</v>
      </c>
      <c r="N17" s="8">
        <f t="shared" si="9"/>
        <v>195497.31081828813</v>
      </c>
      <c r="O17" s="8">
        <f t="shared" si="10"/>
        <v>199142.30723538727</v>
      </c>
      <c r="P17" s="8">
        <f t="shared" si="11"/>
        <v>203380.35524305084</v>
      </c>
      <c r="Q17" s="22"/>
      <c r="R17" s="22">
        <f t="shared" si="12"/>
        <v>2.9962516064217886E-2</v>
      </c>
      <c r="V17" s="10">
        <v>13</v>
      </c>
      <c r="W17" s="8">
        <f>[2]玩家城池攻打!$D$11*攻城调用!W17</f>
        <v>28353.484951252558</v>
      </c>
      <c r="X17" s="8">
        <f>[2]玩家城池攻打!$D$11*攻城调用!X17</f>
        <v>28774.57039095967</v>
      </c>
      <c r="Y17" s="8">
        <f>[2]玩家城池攻打!$D$11*攻城调用!Y17</f>
        <v>29252.725753383904</v>
      </c>
      <c r="Z17" s="8">
        <f>[2]玩家城池攻打!$D$11*攻城调用!Z17</f>
        <v>29422.836447804097</v>
      </c>
      <c r="AA17" s="8">
        <f>[2]玩家城池攻打!$D$11*攻城调用!AA17</f>
        <v>29973.285227147371</v>
      </c>
      <c r="AE17" s="10">
        <v>13</v>
      </c>
      <c r="AF17" s="73">
        <f>[4]带兵数!D16*80%*6*0.8</f>
        <v>9462.9853148791863</v>
      </c>
      <c r="AG17" s="73">
        <f>[4]带兵数!E16*80%*6*0.8</f>
        <v>9606.0303800895708</v>
      </c>
      <c r="AH17" s="73">
        <f>[4]带兵数!F16*80%*6*0.8</f>
        <v>9774.8655409144067</v>
      </c>
      <c r="AI17" s="73">
        <f>[4]带兵数!G16*80%*6*0.8</f>
        <v>9957.1153617693635</v>
      </c>
      <c r="AJ17" s="73">
        <f>[4]带兵数!H16*80%*6*0.8</f>
        <v>10169.017762152542</v>
      </c>
    </row>
    <row r="18" spans="2:36" ht="11.25" customHeight="1" x14ac:dyDescent="0.15">
      <c r="B18" s="8" t="s">
        <v>224</v>
      </c>
      <c r="C18" s="8">
        <v>1</v>
      </c>
      <c r="F18" s="10">
        <v>14</v>
      </c>
      <c r="G18" s="8">
        <f t="shared" si="2"/>
        <v>5873.5099820342602</v>
      </c>
      <c r="H18" s="8">
        <f t="shared" si="3"/>
        <v>5957.1129703208862</v>
      </c>
      <c r="I18" s="8">
        <f t="shared" si="4"/>
        <v>6047.2997470403752</v>
      </c>
      <c r="J18" s="8">
        <f t="shared" si="5"/>
        <v>6066.6824409358405</v>
      </c>
      <c r="K18" s="8">
        <f t="shared" si="6"/>
        <v>6177.9886859461867</v>
      </c>
      <c r="L18" s="8">
        <f t="shared" si="7"/>
        <v>195144.86722857834</v>
      </c>
      <c r="M18" s="8">
        <f t="shared" si="8"/>
        <v>198151.34888118645</v>
      </c>
      <c r="N18" s="8">
        <f t="shared" si="9"/>
        <v>201410.23674313558</v>
      </c>
      <c r="O18" s="8">
        <f t="shared" si="10"/>
        <v>205321.17505465954</v>
      </c>
      <c r="P18" s="8">
        <f t="shared" si="11"/>
        <v>209265.82289357204</v>
      </c>
      <c r="Q18" s="22"/>
      <c r="R18" s="22">
        <f t="shared" si="12"/>
        <v>3.0098203788032317E-2</v>
      </c>
      <c r="V18" s="10">
        <v>14</v>
      </c>
      <c r="W18" s="8">
        <f>[2]玩家城池攻打!$D$11*攻城调用!W18</f>
        <v>29367.549910171299</v>
      </c>
      <c r="X18" s="8">
        <f>[2]玩家城池攻打!$D$11*攻城调用!X18</f>
        <v>29785.564851604431</v>
      </c>
      <c r="Y18" s="8">
        <f>[2]玩家城池攻打!$D$11*攻城调用!Y18</f>
        <v>30236.498735201872</v>
      </c>
      <c r="Z18" s="8">
        <f>[2]玩家城池攻打!$D$11*攻城调用!Z18</f>
        <v>30333.4122046792</v>
      </c>
      <c r="AA18" s="8">
        <f>[2]玩家城池攻打!$D$11*攻城调用!AA18</f>
        <v>30889.943429730931</v>
      </c>
      <c r="AE18" s="10">
        <v>14</v>
      </c>
      <c r="AF18" s="73">
        <f>[4]带兵数!D17*80%*6*0.8</f>
        <v>9757.2433614289166</v>
      </c>
      <c r="AG18" s="73">
        <f>[4]带兵数!E17*80%*6*0.8</f>
        <v>9907.567444059323</v>
      </c>
      <c r="AH18" s="73">
        <f>[4]带兵数!F17*80%*6*0.8</f>
        <v>10070.511837156779</v>
      </c>
      <c r="AI18" s="73">
        <f>[4]带兵数!G17*80%*6*0.8</f>
        <v>10266.058752732977</v>
      </c>
      <c r="AJ18" s="73">
        <f>[4]带兵数!H17*80%*6*0.8</f>
        <v>10463.291144678602</v>
      </c>
    </row>
    <row r="19" spans="2:36" ht="11.25" customHeight="1" x14ac:dyDescent="0.15">
      <c r="B19" s="8" t="s">
        <v>222</v>
      </c>
      <c r="C19" s="8">
        <v>0.75</v>
      </c>
      <c r="F19" s="10">
        <v>15</v>
      </c>
      <c r="G19" s="8">
        <f t="shared" si="2"/>
        <v>6082.2346990188098</v>
      </c>
      <c r="H19" s="8">
        <f t="shared" si="3"/>
        <v>6165.8187259195474</v>
      </c>
      <c r="I19" s="8">
        <f t="shared" si="4"/>
        <v>6249.5215233778754</v>
      </c>
      <c r="J19" s="8">
        <f t="shared" si="5"/>
        <v>6251.5682993144601</v>
      </c>
      <c r="K19" s="8">
        <f t="shared" si="6"/>
        <v>6364.0637798864846</v>
      </c>
      <c r="L19" s="8">
        <f t="shared" si="7"/>
        <v>200959.93985215595</v>
      </c>
      <c r="M19" s="8">
        <f t="shared" si="8"/>
        <v>203983.99175626619</v>
      </c>
      <c r="N19" s="8">
        <f t="shared" si="9"/>
        <v>207551.21018474968</v>
      </c>
      <c r="O19" s="8">
        <f t="shared" si="10"/>
        <v>211359.64923972083</v>
      </c>
      <c r="P19" s="8">
        <f t="shared" si="11"/>
        <v>215705.51654010662</v>
      </c>
      <c r="Q19" s="22"/>
      <c r="R19" s="22">
        <f t="shared" si="12"/>
        <v>3.0265906247252283E-2</v>
      </c>
      <c r="V19" s="10">
        <v>15</v>
      </c>
      <c r="W19" s="8">
        <f>[2]玩家城池攻打!$D$11*攻城调用!W19</f>
        <v>30411.173495094048</v>
      </c>
      <c r="X19" s="8">
        <f>[2]玩家城池攻打!$D$11*攻城调用!X19</f>
        <v>30829.093629597737</v>
      </c>
      <c r="Y19" s="8">
        <f>[2]玩家城池攻打!$D$11*攻城调用!Y19</f>
        <v>31247.607616889374</v>
      </c>
      <c r="Z19" s="8">
        <f>[2]玩家城池攻打!$D$11*攻城调用!Z19</f>
        <v>31257.841496572299</v>
      </c>
      <c r="AA19" s="8">
        <f>[2]玩家城池攻打!$D$11*攻城调用!AA19</f>
        <v>31820.318899432423</v>
      </c>
      <c r="AE19" s="10">
        <v>15</v>
      </c>
      <c r="AF19" s="73">
        <f>[4]带兵数!D18*80%*6*0.8</f>
        <v>10047.996992607797</v>
      </c>
      <c r="AG19" s="73">
        <f>[4]带兵数!E18*80%*6*0.8</f>
        <v>10199.199587813309</v>
      </c>
      <c r="AH19" s="73">
        <f>[4]带兵数!F18*80%*6*0.8</f>
        <v>10377.560509237484</v>
      </c>
      <c r="AI19" s="73">
        <f>[4]带兵数!G18*80%*6*0.8</f>
        <v>10567.982461986041</v>
      </c>
      <c r="AJ19" s="73">
        <f>[4]带兵数!H18*80%*6*0.8</f>
        <v>10785.275827005331</v>
      </c>
    </row>
    <row r="20" spans="2:36" ht="11.25" customHeight="1" x14ac:dyDescent="0.15">
      <c r="B20" s="8" t="s">
        <v>223</v>
      </c>
      <c r="C20" s="8">
        <v>0.5</v>
      </c>
      <c r="F20" s="10">
        <v>16</v>
      </c>
      <c r="G20" s="8">
        <f t="shared" si="2"/>
        <v>6297.1832775895855</v>
      </c>
      <c r="H20" s="8">
        <f t="shared" si="3"/>
        <v>6380.1136949474239</v>
      </c>
      <c r="I20" s="8">
        <f t="shared" si="4"/>
        <v>6457.0100066549921</v>
      </c>
      <c r="J20" s="8">
        <f t="shared" si="5"/>
        <v>6601.256916222017</v>
      </c>
      <c r="K20" s="8">
        <f t="shared" si="6"/>
        <v>6552.8823272503732</v>
      </c>
      <c r="L20" s="8">
        <f t="shared" si="7"/>
        <v>206706.01439626407</v>
      </c>
      <c r="M20" s="8">
        <f t="shared" si="8"/>
        <v>209847.96413668233</v>
      </c>
      <c r="N20" s="8">
        <f t="shared" si="9"/>
        <v>213375.51332744677</v>
      </c>
      <c r="O20" s="8">
        <f t="shared" si="10"/>
        <v>217521.06586256577</v>
      </c>
      <c r="P20" s="8">
        <f t="shared" si="11"/>
        <v>222231.52356184291</v>
      </c>
      <c r="Q20" s="22"/>
      <c r="R20" s="22">
        <f t="shared" si="12"/>
        <v>3.0464441472504142E-2</v>
      </c>
      <c r="V20" s="10">
        <v>16</v>
      </c>
      <c r="W20" s="8">
        <f>[2]玩家城池攻打!$D$11*攻城调用!W20</f>
        <v>31485.916387947927</v>
      </c>
      <c r="X20" s="8">
        <f>[2]玩家城池攻打!$D$11*攻城调用!X20</f>
        <v>31900.56847473712</v>
      </c>
      <c r="Y20" s="8">
        <f>[2]玩家城池攻打!$D$11*攻城调用!Y20</f>
        <v>32285.050033274958</v>
      </c>
      <c r="Z20" s="8">
        <f>[2]玩家城池攻打!$D$11*攻城调用!Z20</f>
        <v>33006.284581110085</v>
      </c>
      <c r="AA20" s="8">
        <f>[2]玩家城池攻打!$D$11*攻城调用!AA20</f>
        <v>32764.411636251865</v>
      </c>
      <c r="AE20" s="10">
        <v>16</v>
      </c>
      <c r="AF20" s="73">
        <f>[4]带兵数!D19*80%*6*0.8</f>
        <v>10335.300719813204</v>
      </c>
      <c r="AG20" s="73">
        <f>[4]带兵数!E19*80%*6*0.8</f>
        <v>10492.398206834117</v>
      </c>
      <c r="AH20" s="73">
        <f>[4]带兵数!F19*80%*6*0.8</f>
        <v>10668.775666372338</v>
      </c>
      <c r="AI20" s="73">
        <f>[4]带兵数!G19*80%*6*0.8</f>
        <v>10876.053293128289</v>
      </c>
      <c r="AJ20" s="73">
        <f>[4]带兵数!H19*80%*6*0.8</f>
        <v>11111.576178092146</v>
      </c>
    </row>
    <row r="21" spans="2:36" ht="11.25" customHeight="1" x14ac:dyDescent="0.15">
      <c r="F21" s="10">
        <v>17</v>
      </c>
      <c r="G21" s="8">
        <f t="shared" si="2"/>
        <v>6516.9503747041636</v>
      </c>
      <c r="H21" s="8">
        <f t="shared" si="3"/>
        <v>6599.7990128772472</v>
      </c>
      <c r="I21" s="8">
        <f t="shared" si="4"/>
        <v>6668.4790308733391</v>
      </c>
      <c r="J21" s="8">
        <f t="shared" si="5"/>
        <v>6812.5265027664245</v>
      </c>
      <c r="K21" s="8">
        <f t="shared" si="6"/>
        <v>6744.4443280378491</v>
      </c>
      <c r="L21" s="8">
        <f t="shared" si="7"/>
        <v>212272.17423102073</v>
      </c>
      <c r="M21" s="8">
        <f t="shared" si="8"/>
        <v>215426.31986834548</v>
      </c>
      <c r="N21" s="8">
        <f t="shared" si="9"/>
        <v>219001.70176739935</v>
      </c>
      <c r="O21" s="8">
        <f t="shared" si="10"/>
        <v>223213.04715815579</v>
      </c>
      <c r="P21" s="8">
        <f t="shared" si="11"/>
        <v>227622.8599815327</v>
      </c>
      <c r="Q21" s="22"/>
      <c r="R21" s="22">
        <f t="shared" si="12"/>
        <v>3.0700916869168236E-2</v>
      </c>
      <c r="V21" s="10">
        <v>17</v>
      </c>
      <c r="W21" s="8">
        <f>[2]玩家城池攻打!$D$11*攻城调用!W21</f>
        <v>32584.751873520814</v>
      </c>
      <c r="X21" s="8">
        <f>[2]玩家城池攻打!$D$11*攻城调用!X21</f>
        <v>32998.995064386232</v>
      </c>
      <c r="Y21" s="8">
        <f>[2]玩家城池攻打!$D$11*攻城调用!Y21</f>
        <v>33342.395154366692</v>
      </c>
      <c r="Z21" s="8">
        <f>[2]玩家城池攻打!$D$11*攻城调用!Z21</f>
        <v>34062.632513832119</v>
      </c>
      <c r="AA21" s="8">
        <f>[2]玩家城池攻打!$D$11*攻城调用!AA21</f>
        <v>33722.221640189244</v>
      </c>
      <c r="AE21" s="10">
        <v>17</v>
      </c>
      <c r="AF21" s="73">
        <f>[4]带兵数!D20*80%*6*0.8</f>
        <v>10613.608711551036</v>
      </c>
      <c r="AG21" s="73">
        <f>[4]带兵数!E20*80%*6*0.8</f>
        <v>10771.315993417275</v>
      </c>
      <c r="AH21" s="73">
        <f>[4]带兵数!F20*80%*6*0.8</f>
        <v>10950.085088369968</v>
      </c>
      <c r="AI21" s="73">
        <f>[4]带兵数!G20*80%*6*0.8</f>
        <v>11160.652357907789</v>
      </c>
      <c r="AJ21" s="73">
        <f>[4]带兵数!H20*80%*6*0.8</f>
        <v>11381.142999076636</v>
      </c>
    </row>
    <row r="22" spans="2:36" ht="11.25" customHeight="1" x14ac:dyDescent="0.15">
      <c r="F22" s="10">
        <v>18</v>
      </c>
      <c r="G22" s="8">
        <f t="shared" si="2"/>
        <v>6742.5346682356649</v>
      </c>
      <c r="H22" s="8">
        <f t="shared" si="3"/>
        <v>6826.8360662478271</v>
      </c>
      <c r="I22" s="8">
        <f t="shared" si="4"/>
        <v>6888.5088031523192</v>
      </c>
      <c r="J22" s="8">
        <f t="shared" si="5"/>
        <v>7030.6152103538152</v>
      </c>
      <c r="K22" s="8">
        <f t="shared" si="6"/>
        <v>6936.8324021926837</v>
      </c>
      <c r="L22" s="8">
        <f t="shared" si="7"/>
        <v>217889.83854260819</v>
      </c>
      <c r="M22" s="8">
        <f t="shared" si="8"/>
        <v>221109.20302962203</v>
      </c>
      <c r="N22" s="8">
        <f t="shared" si="9"/>
        <v>224940.21293904434</v>
      </c>
      <c r="O22" s="8">
        <f t="shared" si="10"/>
        <v>229171.58063879528</v>
      </c>
      <c r="P22" s="8">
        <f t="shared" si="11"/>
        <v>233692.32935848791</v>
      </c>
      <c r="Q22" s="22"/>
      <c r="R22" s="22">
        <f t="shared" si="12"/>
        <v>3.0944695325556302E-2</v>
      </c>
      <c r="V22" s="10">
        <v>18</v>
      </c>
      <c r="W22" s="8">
        <f>[2]玩家城池攻打!$D$11*攻城调用!W22</f>
        <v>33712.673341178321</v>
      </c>
      <c r="X22" s="8">
        <f>[2]玩家城池攻打!$D$11*攻城调用!X22</f>
        <v>34134.180331239135</v>
      </c>
      <c r="Y22" s="8">
        <f>[2]玩家城池攻打!$D$11*攻城调用!Y22</f>
        <v>34442.544015761596</v>
      </c>
      <c r="Z22" s="8">
        <f>[2]玩家城池攻打!$D$11*攻城调用!Z22</f>
        <v>35153.076051769072</v>
      </c>
      <c r="AA22" s="8">
        <f>[2]玩家城池攻打!$D$11*攻城调用!AA22</f>
        <v>34684.162010963417</v>
      </c>
      <c r="AE22" s="10">
        <v>18</v>
      </c>
      <c r="AF22" s="73">
        <f>[4]带兵数!D21*80%*6*0.8</f>
        <v>10894.49192713041</v>
      </c>
      <c r="AG22" s="73">
        <f>[4]带兵数!E21*80%*6*0.8</f>
        <v>11055.460151481102</v>
      </c>
      <c r="AH22" s="73">
        <f>[4]带兵数!F21*80%*6*0.8</f>
        <v>11247.010646952218</v>
      </c>
      <c r="AI22" s="73">
        <f>[4]带兵数!G21*80%*6*0.8</f>
        <v>11458.579031939764</v>
      </c>
      <c r="AJ22" s="73">
        <f>[4]带兵数!H21*80%*6*0.8</f>
        <v>11684.616467924396</v>
      </c>
    </row>
    <row r="23" spans="2:36" ht="11.25" customHeight="1" x14ac:dyDescent="0.15">
      <c r="F23" s="10">
        <v>19</v>
      </c>
      <c r="G23" s="8">
        <f t="shared" si="2"/>
        <v>6975.0892974687631</v>
      </c>
      <c r="H23" s="8">
        <f t="shared" si="3"/>
        <v>7058.6297203019512</v>
      </c>
      <c r="I23" s="8">
        <f t="shared" si="4"/>
        <v>7113.6425975456332</v>
      </c>
      <c r="J23" s="8">
        <f t="shared" si="5"/>
        <v>7252.3752978686916</v>
      </c>
      <c r="K23" s="8">
        <f t="shared" si="6"/>
        <v>7131.0377295766903</v>
      </c>
      <c r="L23" s="8">
        <f t="shared" si="7"/>
        <v>223276.35388176114</v>
      </c>
      <c r="M23" s="8">
        <f t="shared" si="8"/>
        <v>226747.08883625513</v>
      </c>
      <c r="N23" s="8">
        <f t="shared" si="9"/>
        <v>230521.25118199256</v>
      </c>
      <c r="O23" s="8">
        <f t="shared" si="10"/>
        <v>234867.35883303569</v>
      </c>
      <c r="P23" s="8">
        <f t="shared" si="11"/>
        <v>239402.43334355636</v>
      </c>
      <c r="Q23" s="22"/>
      <c r="R23" s="22">
        <f t="shared" si="12"/>
        <v>3.1239713369569405E-2</v>
      </c>
      <c r="V23" s="10">
        <v>19</v>
      </c>
      <c r="W23" s="8">
        <f>[2]玩家城池攻打!$D$11*攻城调用!W23</f>
        <v>34875.446487343812</v>
      </c>
      <c r="X23" s="8">
        <f>[2]玩家城池攻打!$D$11*攻城调用!X23</f>
        <v>35293.148601509754</v>
      </c>
      <c r="Y23" s="8">
        <f>[2]玩家城池攻打!$D$11*攻城调用!Y23</f>
        <v>35568.212987728162</v>
      </c>
      <c r="Z23" s="8">
        <f>[2]玩家城池攻打!$D$11*攻城调用!Z23</f>
        <v>36261.876489343456</v>
      </c>
      <c r="AA23" s="8">
        <f>[2]玩家城池攻打!$D$11*攻城调用!AA23</f>
        <v>35655.188647883449</v>
      </c>
      <c r="AE23" s="10">
        <v>19</v>
      </c>
      <c r="AF23" s="73">
        <f>[4]带兵数!D22*80%*6*0.8</f>
        <v>11163.817694088057</v>
      </c>
      <c r="AG23" s="73">
        <f>[4]带兵数!E22*80%*6*0.8</f>
        <v>11337.354441812757</v>
      </c>
      <c r="AH23" s="73">
        <f>[4]带兵数!F22*80%*6*0.8</f>
        <v>11526.062559099628</v>
      </c>
      <c r="AI23" s="73">
        <f>[4]带兵数!G22*80%*6*0.8</f>
        <v>11743.367941651784</v>
      </c>
      <c r="AJ23" s="73">
        <f>[4]带兵数!H22*80%*6*0.8</f>
        <v>11970.121667177818</v>
      </c>
    </row>
    <row r="24" spans="2:36" ht="11.25" customHeight="1" x14ac:dyDescent="0.15">
      <c r="F24" s="10">
        <v>20</v>
      </c>
      <c r="G24" s="8">
        <f t="shared" si="2"/>
        <v>7215.0218092022697</v>
      </c>
      <c r="H24" s="8">
        <f t="shared" si="3"/>
        <v>7281.9551115281838</v>
      </c>
      <c r="I24" s="8">
        <f t="shared" si="4"/>
        <v>7334.1378994885999</v>
      </c>
      <c r="J24" s="8">
        <f t="shared" si="5"/>
        <v>7442.4763783189337</v>
      </c>
      <c r="K24" s="8">
        <f t="shared" si="6"/>
        <v>7293.281815458271</v>
      </c>
      <c r="L24" s="8">
        <f t="shared" si="7"/>
        <v>228774.89623346788</v>
      </c>
      <c r="M24" s="8">
        <f t="shared" si="8"/>
        <v>232093.95943982841</v>
      </c>
      <c r="N24" s="8">
        <f t="shared" si="9"/>
        <v>235941.46052413183</v>
      </c>
      <c r="O24" s="8">
        <f t="shared" si="10"/>
        <v>240267.75539381051</v>
      </c>
      <c r="P24" s="8">
        <f t="shared" si="11"/>
        <v>245025.31039748242</v>
      </c>
      <c r="Q24" s="22"/>
      <c r="R24" s="22">
        <f t="shared" si="12"/>
        <v>3.1537646516247318E-2</v>
      </c>
      <c r="V24" s="10">
        <v>20</v>
      </c>
      <c r="W24" s="8">
        <f>[2]玩家城池攻打!$D$11*攻城调用!W24</f>
        <v>36075.109046011348</v>
      </c>
      <c r="X24" s="8">
        <f>[2]玩家城池攻打!$D$11*攻城调用!X24</f>
        <v>36409.775557640918</v>
      </c>
      <c r="Y24" s="8">
        <f>[2]玩家城池攻打!$D$11*攻城调用!Y24</f>
        <v>36670.689497442996</v>
      </c>
      <c r="Z24" s="8">
        <f>[2]玩家城池攻打!$D$11*攻城调用!Z24</f>
        <v>37212.381891594669</v>
      </c>
      <c r="AA24" s="8">
        <f>[2]玩家城池攻打!$D$11*攻城调用!AA24</f>
        <v>36466.409077291355</v>
      </c>
      <c r="AE24" s="10">
        <v>20</v>
      </c>
      <c r="AF24" s="73">
        <f>[4]带兵数!D23*80%*6*0.8</f>
        <v>11438.744811673394</v>
      </c>
      <c r="AG24" s="73">
        <f>[4]带兵数!E23*80%*6*0.8</f>
        <v>11604.69797199142</v>
      </c>
      <c r="AH24" s="73">
        <f>[4]带兵数!F23*80%*6*0.8</f>
        <v>11797.073026206592</v>
      </c>
      <c r="AI24" s="73">
        <f>[4]带兵数!G23*80%*6*0.8</f>
        <v>12013.387769690526</v>
      </c>
      <c r="AJ24" s="73">
        <f>[4]带兵数!H23*80%*6*0.8</f>
        <v>12251.265519874121</v>
      </c>
    </row>
    <row r="25" spans="2:36" ht="11.25" customHeight="1" x14ac:dyDescent="0.15">
      <c r="F25" s="10">
        <v>21</v>
      </c>
      <c r="G25" s="8">
        <f t="shared" si="2"/>
        <v>7397.4055658039069</v>
      </c>
      <c r="H25" s="8">
        <f t="shared" si="3"/>
        <v>7454.5099650012189</v>
      </c>
      <c r="I25" s="8">
        <f t="shared" si="4"/>
        <v>7500.9851654876175</v>
      </c>
      <c r="J25" s="8">
        <f t="shared" si="5"/>
        <v>7602.6620082752333</v>
      </c>
      <c r="K25" s="8">
        <f t="shared" si="6"/>
        <v>7435.6196211898641</v>
      </c>
      <c r="L25" s="8">
        <f t="shared" si="7"/>
        <v>234036.38135488215</v>
      </c>
      <c r="M25" s="8">
        <f t="shared" si="8"/>
        <v>237513.17585475408</v>
      </c>
      <c r="N25" s="8">
        <f t="shared" si="9"/>
        <v>241388.57110161189</v>
      </c>
      <c r="O25" s="8">
        <f t="shared" si="10"/>
        <v>245951.5428698399</v>
      </c>
      <c r="P25" s="8">
        <f t="shared" si="11"/>
        <v>250686.51926670037</v>
      </c>
      <c r="Q25" s="22"/>
      <c r="R25" s="22">
        <f t="shared" si="12"/>
        <v>3.1607930027711451E-2</v>
      </c>
      <c r="V25" s="10">
        <v>21</v>
      </c>
      <c r="W25" s="8">
        <f>[2]玩家城池攻打!$D$11*攻城调用!W25</f>
        <v>36987.027829019535</v>
      </c>
      <c r="X25" s="8">
        <f>[2]玩家城池攻打!$D$11*攻城调用!X25</f>
        <v>37272.549825006092</v>
      </c>
      <c r="Y25" s="8">
        <f>[2]玩家城池攻打!$D$11*攻城调用!Y25</f>
        <v>37504.925827438085</v>
      </c>
      <c r="Z25" s="8">
        <f>[2]玩家城池攻打!$D$11*攻城调用!Z25</f>
        <v>38013.310041376164</v>
      </c>
      <c r="AA25" s="8">
        <f>[2]玩家城池攻打!$D$11*攻城调用!AA25</f>
        <v>37178.098105949321</v>
      </c>
      <c r="AE25" s="10">
        <v>21</v>
      </c>
      <c r="AF25" s="73">
        <f>[4]带兵数!D24*80%*6*0.8</f>
        <v>11701.819067744107</v>
      </c>
      <c r="AG25" s="73">
        <f>[4]带兵数!E24*80%*6*0.8</f>
        <v>11875.658792737704</v>
      </c>
      <c r="AH25" s="73">
        <f>[4]带兵数!F24*80%*6*0.8</f>
        <v>12069.428555080594</v>
      </c>
      <c r="AI25" s="73">
        <f>[4]带兵数!G24*80%*6*0.8</f>
        <v>12297.577143491995</v>
      </c>
      <c r="AJ25" s="73">
        <f>[4]带兵数!H24*80%*6*0.8</f>
        <v>12534.325963335019</v>
      </c>
    </row>
    <row r="26" spans="2:36" ht="11.25" customHeight="1" x14ac:dyDescent="0.15">
      <c r="F26" s="10">
        <v>22</v>
      </c>
      <c r="G26" s="8">
        <f t="shared" si="2"/>
        <v>7577.9339630132254</v>
      </c>
      <c r="H26" s="8">
        <f t="shared" si="3"/>
        <v>7633.0393093872881</v>
      </c>
      <c r="I26" s="8">
        <f t="shared" si="4"/>
        <v>7672.1271127661093</v>
      </c>
      <c r="J26" s="8">
        <f t="shared" si="5"/>
        <v>7766.9510267260312</v>
      </c>
      <c r="K26" s="8">
        <f t="shared" si="6"/>
        <v>7579.0245759157187</v>
      </c>
      <c r="L26" s="8">
        <f t="shared" si="7"/>
        <v>239423.9451730538</v>
      </c>
      <c r="M26" s="8">
        <f t="shared" si="8"/>
        <v>242863.07061589192</v>
      </c>
      <c r="N26" s="8">
        <f t="shared" si="9"/>
        <v>246959.02185056941</v>
      </c>
      <c r="O26" s="8">
        <f t="shared" si="10"/>
        <v>251422.94309607928</v>
      </c>
      <c r="P26" s="8">
        <f t="shared" si="11"/>
        <v>256458.66489031824</v>
      </c>
      <c r="Q26" s="22"/>
      <c r="R26" s="22">
        <f t="shared" si="12"/>
        <v>3.1650693741329644E-2</v>
      </c>
      <c r="V26" s="10">
        <v>22</v>
      </c>
      <c r="W26" s="8">
        <f>[2]玩家城池攻打!$D$11*攻城调用!W26</f>
        <v>37889.669815066125</v>
      </c>
      <c r="X26" s="8">
        <f>[2]玩家城池攻打!$D$11*攻城调用!X26</f>
        <v>38165.196546936437</v>
      </c>
      <c r="Y26" s="8">
        <f>[2]玩家城池攻打!$D$11*攻城调用!Y26</f>
        <v>38360.635563830547</v>
      </c>
      <c r="Z26" s="8">
        <f>[2]玩家城池攻打!$D$11*攻城调用!Z26</f>
        <v>38834.755133630155</v>
      </c>
      <c r="AA26" s="8">
        <f>[2]玩家城池攻打!$D$11*攻城调用!AA26</f>
        <v>37895.122879578594</v>
      </c>
      <c r="AE26" s="10">
        <v>22</v>
      </c>
      <c r="AF26" s="73">
        <f>[4]带兵数!D25*80%*6*0.8</f>
        <v>11971.19725865269</v>
      </c>
      <c r="AG26" s="73">
        <f>[4]带兵数!E25*80%*6*0.8</f>
        <v>12143.153530794596</v>
      </c>
      <c r="AH26" s="73">
        <f>[4]带兵数!F25*80%*6*0.8</f>
        <v>12347.95109252847</v>
      </c>
      <c r="AI26" s="73">
        <f>[4]带兵数!G25*80%*6*0.8</f>
        <v>12571.147154803964</v>
      </c>
      <c r="AJ26" s="73">
        <f>[4]带兵数!H25*80%*6*0.8</f>
        <v>12822.933244515913</v>
      </c>
    </row>
    <row r="27" spans="2:36" ht="11.25" customHeight="1" x14ac:dyDescent="0.15">
      <c r="F27" s="10">
        <v>23</v>
      </c>
      <c r="G27" s="8">
        <f t="shared" si="2"/>
        <v>7763.2360038257293</v>
      </c>
      <c r="H27" s="8">
        <f t="shared" si="3"/>
        <v>7814.4084215404355</v>
      </c>
      <c r="I27" s="8">
        <f t="shared" si="4"/>
        <v>7845.4334569011662</v>
      </c>
      <c r="J27" s="8">
        <f t="shared" si="5"/>
        <v>7932.44986023807</v>
      </c>
      <c r="K27" s="8">
        <f t="shared" si="6"/>
        <v>7928.9811485245418</v>
      </c>
      <c r="L27" s="8">
        <f t="shared" si="7"/>
        <v>244603.54399532609</v>
      </c>
      <c r="M27" s="8">
        <f t="shared" si="8"/>
        <v>248161.493500799</v>
      </c>
      <c r="N27" s="8">
        <f t="shared" si="9"/>
        <v>252132.2401671343</v>
      </c>
      <c r="O27" s="8">
        <f t="shared" si="10"/>
        <v>256822.22579152309</v>
      </c>
      <c r="P27" s="8">
        <f t="shared" si="11"/>
        <v>261510.66865521786</v>
      </c>
      <c r="Q27" s="22"/>
      <c r="R27" s="22">
        <f t="shared" si="12"/>
        <v>3.1738035667929938E-2</v>
      </c>
      <c r="V27" s="10">
        <v>23</v>
      </c>
      <c r="W27" s="8">
        <f>[2]玩家城池攻打!$D$11*攻城调用!W27</f>
        <v>38816.180019128646</v>
      </c>
      <c r="X27" s="8">
        <f>[2]玩家城池攻打!$D$11*攻城调用!X27</f>
        <v>39072.042107702175</v>
      </c>
      <c r="Y27" s="8">
        <f>[2]玩家城池攻打!$D$11*攻城调用!Y27</f>
        <v>39227.167284505827</v>
      </c>
      <c r="Z27" s="8">
        <f>[2]玩家城池攻打!$D$11*攻城调用!Z27</f>
        <v>39662.24930119035</v>
      </c>
      <c r="AA27" s="8">
        <f>[2]玩家城池攻打!$D$11*攻城调用!AA27</f>
        <v>39644.905742622708</v>
      </c>
      <c r="AE27" s="10">
        <v>23</v>
      </c>
      <c r="AF27" s="73">
        <f>[4]带兵数!D26*80%*6*0.8</f>
        <v>12230.177199766305</v>
      </c>
      <c r="AG27" s="73">
        <f>[4]带兵数!E26*80%*6*0.8</f>
        <v>12408.07467503995</v>
      </c>
      <c r="AH27" s="73">
        <f>[4]带兵数!F26*80%*6*0.8</f>
        <v>12606.612008356715</v>
      </c>
      <c r="AI27" s="73">
        <f>[4]带兵数!G26*80%*6*0.8</f>
        <v>12841.111289576154</v>
      </c>
      <c r="AJ27" s="73">
        <f>[4]带兵数!H26*80%*6*0.8</f>
        <v>13075.533432760893</v>
      </c>
    </row>
    <row r="28" spans="2:36" ht="11.25" customHeight="1" x14ac:dyDescent="0.15">
      <c r="F28" s="10">
        <v>24</v>
      </c>
      <c r="G28" s="8">
        <f t="shared" si="2"/>
        <v>7954.0409098924865</v>
      </c>
      <c r="H28" s="8">
        <f t="shared" si="3"/>
        <v>7994.6314912868957</v>
      </c>
      <c r="I28" s="8">
        <f t="shared" si="4"/>
        <v>8026.3803126508255</v>
      </c>
      <c r="J28" s="8">
        <f t="shared" si="5"/>
        <v>8103.9763902356754</v>
      </c>
      <c r="K28" s="8">
        <f t="shared" si="6"/>
        <v>8096.7844460256056</v>
      </c>
      <c r="L28" s="8">
        <f t="shared" si="7"/>
        <v>249887.32000747928</v>
      </c>
      <c r="M28" s="8">
        <f t="shared" si="8"/>
        <v>253437.91514536488</v>
      </c>
      <c r="N28" s="8">
        <f t="shared" si="9"/>
        <v>257615.95833957475</v>
      </c>
      <c r="O28" s="8">
        <f t="shared" si="10"/>
        <v>262139.0628337441</v>
      </c>
      <c r="P28" s="8">
        <f t="shared" si="11"/>
        <v>267079.02288409462</v>
      </c>
      <c r="Q28" s="22"/>
      <c r="R28" s="22">
        <f t="shared" si="12"/>
        <v>3.1830510286213871E-2</v>
      </c>
      <c r="V28" s="10">
        <v>24</v>
      </c>
      <c r="W28" s="8">
        <f>[2]玩家城池攻打!$D$11*攻城调用!W28</f>
        <v>39770.204549462433</v>
      </c>
      <c r="X28" s="8">
        <f>[2]玩家城池攻打!$D$11*攻城调用!X28</f>
        <v>39973.157456434477</v>
      </c>
      <c r="Y28" s="8">
        <f>[2]玩家城池攻打!$D$11*攻城调用!Y28</f>
        <v>40131.901563254127</v>
      </c>
      <c r="Z28" s="8">
        <f>[2]玩家城池攻打!$D$11*攻城调用!Z28</f>
        <v>40519.881951178373</v>
      </c>
      <c r="AA28" s="8">
        <f>[2]玩家城池攻打!$D$11*攻城调用!AA28</f>
        <v>40483.922230128024</v>
      </c>
      <c r="AE28" s="10">
        <v>24</v>
      </c>
      <c r="AF28" s="73">
        <f>[4]带兵数!D27*80%*6*0.8</f>
        <v>12494.366000373964</v>
      </c>
      <c r="AG28" s="73">
        <f>[4]带兵数!E27*80%*6*0.8</f>
        <v>12671.895757268245</v>
      </c>
      <c r="AH28" s="73">
        <f>[4]带兵数!F27*80%*6*0.8</f>
        <v>12880.797916978738</v>
      </c>
      <c r="AI28" s="73">
        <f>[4]带兵数!G27*80%*6*0.8</f>
        <v>13106.953141687205</v>
      </c>
      <c r="AJ28" s="73">
        <f>[4]带兵数!H27*80%*6*0.8</f>
        <v>13353.95114420473</v>
      </c>
    </row>
    <row r="29" spans="2:36" ht="11.25" customHeight="1" x14ac:dyDescent="0.15">
      <c r="F29" s="10">
        <v>25</v>
      </c>
      <c r="G29" s="8">
        <f t="shared" si="2"/>
        <v>8150.7386615813593</v>
      </c>
      <c r="H29" s="8">
        <f t="shared" si="3"/>
        <v>8179.233106157415</v>
      </c>
      <c r="I29" s="8">
        <f t="shared" si="4"/>
        <v>8210.9484853021695</v>
      </c>
      <c r="J29" s="8">
        <f t="shared" si="5"/>
        <v>8276.4060689874786</v>
      </c>
      <c r="K29" s="8">
        <f t="shared" si="6"/>
        <v>8266.6486771191903</v>
      </c>
      <c r="L29" s="8">
        <f t="shared" si="7"/>
        <v>255019.13528138262</v>
      </c>
      <c r="M29" s="8">
        <f t="shared" si="8"/>
        <v>258714.06773182997</v>
      </c>
      <c r="N29" s="8">
        <f t="shared" si="9"/>
        <v>262826.18638313957</v>
      </c>
      <c r="O29" s="8">
        <f t="shared" si="10"/>
        <v>267569.91966483137</v>
      </c>
      <c r="P29" s="8">
        <f t="shared" si="11"/>
        <v>272212.01994046697</v>
      </c>
      <c r="Q29" s="22"/>
      <c r="R29" s="22">
        <f t="shared" si="12"/>
        <v>3.1961282640959508E-2</v>
      </c>
      <c r="V29" s="10">
        <v>25</v>
      </c>
      <c r="W29" s="8">
        <f>[2]玩家城池攻打!$D$11*攻城调用!W29</f>
        <v>40753.693307906797</v>
      </c>
      <c r="X29" s="8">
        <f>[2]玩家城池攻打!$D$11*攻城调用!X29</f>
        <v>40896.165530787075</v>
      </c>
      <c r="Y29" s="8">
        <f>[2]玩家城池攻打!$D$11*攻城调用!Y29</f>
        <v>41054.742426510849</v>
      </c>
      <c r="Z29" s="8">
        <f>[2]玩家城池攻打!$D$11*攻城调用!Z29</f>
        <v>41382.03034493739</v>
      </c>
      <c r="AA29" s="8">
        <f>[2]玩家城池攻打!$D$11*攻城调用!AA29</f>
        <v>41333.243385595946</v>
      </c>
      <c r="AE29" s="10">
        <v>25</v>
      </c>
      <c r="AF29" s="73">
        <f>[4]带兵数!D28*80%*6*0.8</f>
        <v>12750.956764069131</v>
      </c>
      <c r="AG29" s="73">
        <f>[4]带兵数!E28*80%*6*0.8</f>
        <v>12935.703386591498</v>
      </c>
      <c r="AH29" s="73">
        <f>[4]带兵数!F28*80%*6*0.8</f>
        <v>13141.309319156979</v>
      </c>
      <c r="AI29" s="73">
        <f>[4]带兵数!G28*80%*6*0.8</f>
        <v>13378.49598324157</v>
      </c>
      <c r="AJ29" s="73">
        <f>[4]带兵数!H28*80%*6*0.8</f>
        <v>13610.60099702335</v>
      </c>
    </row>
    <row r="30" spans="2:36" ht="11.25" customHeight="1" x14ac:dyDescent="0.15">
      <c r="F30" s="10">
        <v>26</v>
      </c>
      <c r="G30" s="8">
        <f t="shared" si="2"/>
        <v>8333.3592016883449</v>
      </c>
      <c r="H30" s="8">
        <f t="shared" si="3"/>
        <v>8369.3031059676032</v>
      </c>
      <c r="I30" s="8">
        <f t="shared" si="4"/>
        <v>8393.4707575742814</v>
      </c>
      <c r="J30" s="8">
        <f t="shared" si="5"/>
        <v>8452.1067578855236</v>
      </c>
      <c r="K30" s="8">
        <f t="shared" si="6"/>
        <v>8439.4285287501316</v>
      </c>
      <c r="L30" s="8">
        <f t="shared" si="7"/>
        <v>260205.51489977658</v>
      </c>
      <c r="M30" s="8">
        <f t="shared" si="8"/>
        <v>263878.99537016539</v>
      </c>
      <c r="N30" s="8">
        <f t="shared" si="9"/>
        <v>268083.40225003974</v>
      </c>
      <c r="O30" s="8">
        <f t="shared" si="10"/>
        <v>272627.38143079716</v>
      </c>
      <c r="P30" s="8">
        <f t="shared" si="11"/>
        <v>277559.91195902589</v>
      </c>
      <c r="Q30" s="22"/>
      <c r="R30" s="22">
        <f t="shared" si="12"/>
        <v>3.2026066799153381E-2</v>
      </c>
      <c r="V30" s="10">
        <v>26</v>
      </c>
      <c r="W30" s="8">
        <f>[2]玩家城池攻打!$D$11*攻城调用!W30</f>
        <v>41666.796008441721</v>
      </c>
      <c r="X30" s="8">
        <f>[2]玩家城池攻打!$D$11*攻城调用!X30</f>
        <v>41846.515529838012</v>
      </c>
      <c r="Y30" s="8">
        <f>[2]玩家城池攻打!$D$11*攻城调用!Y30</f>
        <v>41967.353787871405</v>
      </c>
      <c r="Z30" s="8">
        <f>[2]玩家城池攻打!$D$11*攻城调用!Z30</f>
        <v>42260.533789427616</v>
      </c>
      <c r="AA30" s="8">
        <f>[2]玩家城池攻打!$D$11*攻城调用!AA30</f>
        <v>42197.14264375066</v>
      </c>
      <c r="AE30" s="10">
        <v>26</v>
      </c>
      <c r="AF30" s="73">
        <f>[4]带兵数!D29*80%*6*0.8</f>
        <v>13010.275744988829</v>
      </c>
      <c r="AG30" s="73">
        <f>[4]带兵数!E29*80%*6*0.8</f>
        <v>13193.94976850827</v>
      </c>
      <c r="AH30" s="73">
        <f>[4]带兵数!F29*80%*6*0.8</f>
        <v>13404.170112501988</v>
      </c>
      <c r="AI30" s="73">
        <f>[4]带兵数!G29*80%*6*0.8</f>
        <v>13631.369071539859</v>
      </c>
      <c r="AJ30" s="73">
        <f>[4]带兵数!H29*80%*6*0.8</f>
        <v>13877.995597951296</v>
      </c>
    </row>
    <row r="31" spans="2:36" ht="11.25" customHeight="1" x14ac:dyDescent="0.15">
      <c r="F31" s="10">
        <v>27</v>
      </c>
      <c r="G31" s="8">
        <f t="shared" si="2"/>
        <v>9171.8752997454176</v>
      </c>
      <c r="H31" s="8">
        <f t="shared" si="3"/>
        <v>9249.3050040305443</v>
      </c>
      <c r="I31" s="8">
        <f t="shared" si="4"/>
        <v>9299.7453415064956</v>
      </c>
      <c r="J31" s="8">
        <f t="shared" si="5"/>
        <v>9410.7406903641604</v>
      </c>
      <c r="K31" s="8">
        <f t="shared" si="6"/>
        <v>9447.0502779010003</v>
      </c>
      <c r="L31" s="8">
        <f t="shared" si="7"/>
        <v>265316.48132540745</v>
      </c>
      <c r="M31" s="8">
        <f t="shared" si="8"/>
        <v>269034.47673655103</v>
      </c>
      <c r="N31" s="8">
        <f t="shared" si="9"/>
        <v>273213.874684676</v>
      </c>
      <c r="O31" s="8">
        <f t="shared" si="10"/>
        <v>277875.8855064821</v>
      </c>
      <c r="P31" s="8">
        <f t="shared" si="11"/>
        <v>282661.42640811868</v>
      </c>
      <c r="Q31" s="22"/>
      <c r="R31" s="22">
        <f t="shared" si="12"/>
        <v>3.4569564822835956E-2</v>
      </c>
      <c r="V31" s="10">
        <v>27</v>
      </c>
      <c r="W31" s="8">
        <f>[2]玩家城池攻打!$D$11*攻城调用!W31</f>
        <v>45859.376498727084</v>
      </c>
      <c r="X31" s="8">
        <f>[2]玩家城池攻打!$D$11*攻城调用!X31</f>
        <v>46246.525020152716</v>
      </c>
      <c r="Y31" s="8">
        <f>[2]玩家城池攻打!$D$11*攻城调用!Y31</f>
        <v>46498.726707532478</v>
      </c>
      <c r="Z31" s="8">
        <f>[2]玩家城池攻打!$D$11*攻城调用!Z31</f>
        <v>47053.703451820802</v>
      </c>
      <c r="AA31" s="8">
        <f>[2]玩家城池攻打!$D$11*攻城调用!AA31</f>
        <v>47235.251389505</v>
      </c>
      <c r="AE31" s="10">
        <v>27</v>
      </c>
      <c r="AF31" s="73">
        <f>[4]带兵数!D30*80%*6*0.8</f>
        <v>13265.824066270374</v>
      </c>
      <c r="AG31" s="73">
        <f>[4]带兵数!E30*80%*6*0.8</f>
        <v>13451.72383682755</v>
      </c>
      <c r="AH31" s="73">
        <f>[4]带兵数!F30*80%*6*0.8</f>
        <v>13660.693734233801</v>
      </c>
      <c r="AI31" s="73">
        <f>[4]带兵数!G30*80%*6*0.8</f>
        <v>13893.794275324106</v>
      </c>
      <c r="AJ31" s="73">
        <f>[4]带兵数!H30*80%*6*0.8</f>
        <v>14133.071320405936</v>
      </c>
    </row>
    <row r="32" spans="2:36" ht="11.25" customHeight="1" x14ac:dyDescent="0.15">
      <c r="F32" s="10">
        <v>28</v>
      </c>
      <c r="G32" s="8">
        <f t="shared" si="2"/>
        <v>9360.69097692982</v>
      </c>
      <c r="H32" s="8">
        <f t="shared" si="3"/>
        <v>9450.6936606226463</v>
      </c>
      <c r="I32" s="8">
        <f t="shared" si="4"/>
        <v>9533.7148130646765</v>
      </c>
      <c r="J32" s="8">
        <f t="shared" si="5"/>
        <v>9765.2410063926054</v>
      </c>
      <c r="K32" s="8">
        <f t="shared" si="6"/>
        <v>9853.229524252085</v>
      </c>
      <c r="L32" s="8">
        <f t="shared" si="7"/>
        <v>270411.18017473153</v>
      </c>
      <c r="M32" s="8">
        <f t="shared" si="8"/>
        <v>274148.60256090853</v>
      </c>
      <c r="N32" s="8">
        <f t="shared" si="9"/>
        <v>278271.89781704388</v>
      </c>
      <c r="O32" s="8">
        <f t="shared" si="10"/>
        <v>282919.09707867139</v>
      </c>
      <c r="P32" s="8">
        <f t="shared" si="11"/>
        <v>288157.04184368881</v>
      </c>
      <c r="Q32" s="22"/>
      <c r="R32" s="22">
        <f t="shared" si="12"/>
        <v>3.4616508721574395E-2</v>
      </c>
      <c r="V32" s="10">
        <v>28</v>
      </c>
      <c r="W32" s="8">
        <f>[2]玩家城池攻打!$D$11*攻城调用!W32</f>
        <v>46803.454884649102</v>
      </c>
      <c r="X32" s="8">
        <f>[2]玩家城池攻打!$D$11*攻城调用!X32</f>
        <v>47253.46830311323</v>
      </c>
      <c r="Y32" s="8">
        <f>[2]玩家城池攻打!$D$11*攻城调用!Y32</f>
        <v>47668.574065323381</v>
      </c>
      <c r="Z32" s="8">
        <f>[2]玩家城池攻打!$D$11*攻城调用!Z32</f>
        <v>48826.205031963029</v>
      </c>
      <c r="AA32" s="8">
        <f>[2]玩家城池攻打!$D$11*攻城调用!AA32</f>
        <v>49266.147621260425</v>
      </c>
      <c r="AE32" s="10">
        <v>28</v>
      </c>
      <c r="AF32" s="73">
        <f>[4]带兵数!D31*80%*6*0.8</f>
        <v>13520.559008736578</v>
      </c>
      <c r="AG32" s="73">
        <f>[4]带兵数!E31*80%*6*0.8</f>
        <v>13707.430128045427</v>
      </c>
      <c r="AH32" s="73">
        <f>[4]带兵数!F31*80%*6*0.8</f>
        <v>13913.594890852195</v>
      </c>
      <c r="AI32" s="73">
        <f>[4]带兵数!G31*80%*6*0.8</f>
        <v>14145.95485393357</v>
      </c>
      <c r="AJ32" s="73">
        <f>[4]带兵数!H31*80%*6*0.8</f>
        <v>14407.852092184439</v>
      </c>
    </row>
    <row r="33" spans="6:36" ht="11.25" customHeight="1" x14ac:dyDescent="0.15">
      <c r="F33" s="10">
        <v>29</v>
      </c>
      <c r="G33" s="8">
        <f t="shared" si="2"/>
        <v>9585.2854710896336</v>
      </c>
      <c r="H33" s="8">
        <f t="shared" si="3"/>
        <v>9735.2609386795721</v>
      </c>
      <c r="I33" s="8">
        <f t="shared" si="4"/>
        <v>9926.0275585293275</v>
      </c>
      <c r="J33" s="8">
        <f t="shared" si="5"/>
        <v>10223.762403640532</v>
      </c>
      <c r="K33" s="8">
        <f t="shared" si="6"/>
        <v>10307.575692219378</v>
      </c>
      <c r="L33" s="8">
        <f t="shared" si="7"/>
        <v>275522.52214402577</v>
      </c>
      <c r="M33" s="8">
        <f t="shared" si="8"/>
        <v>279256.46136184235</v>
      </c>
      <c r="N33" s="8">
        <f t="shared" si="9"/>
        <v>283565.14403607568</v>
      </c>
      <c r="O33" s="8">
        <f t="shared" si="10"/>
        <v>288420.23985556071</v>
      </c>
      <c r="P33" s="8">
        <f t="shared" si="11"/>
        <v>293509.33389592578</v>
      </c>
      <c r="Q33" s="22"/>
      <c r="R33" s="22">
        <f t="shared" si="12"/>
        <v>3.4789480716494937E-2</v>
      </c>
      <c r="V33" s="10">
        <v>29</v>
      </c>
      <c r="W33" s="8">
        <f>[2]玩家城池攻打!$D$11*攻城调用!W33</f>
        <v>47926.427355448162</v>
      </c>
      <c r="X33" s="8">
        <f>[2]玩家城池攻打!$D$11*攻城调用!X33</f>
        <v>48676.304693397862</v>
      </c>
      <c r="Y33" s="8">
        <f>[2]玩家城池攻打!$D$11*攻城调用!Y33</f>
        <v>49630.137792646638</v>
      </c>
      <c r="Z33" s="8">
        <f>[2]玩家城池攻打!$D$11*攻城调用!Z33</f>
        <v>51118.812018202654</v>
      </c>
      <c r="AA33" s="8">
        <f>[2]玩家城池攻打!$D$11*攻城调用!AA33</f>
        <v>51537.878461096887</v>
      </c>
      <c r="AE33" s="10">
        <v>29</v>
      </c>
      <c r="AF33" s="73">
        <f>[4]带兵数!D32*80%*6*0.8</f>
        <v>13776.126107201289</v>
      </c>
      <c r="AG33" s="73">
        <f>[4]带兵数!E32*80%*6*0.8</f>
        <v>13962.823068092119</v>
      </c>
      <c r="AH33" s="73">
        <f>[4]带兵数!F32*80%*6*0.8</f>
        <v>14178.257201803783</v>
      </c>
      <c r="AI33" s="73">
        <f>[4]带兵数!G32*80%*6*0.8</f>
        <v>14421.011992778036</v>
      </c>
      <c r="AJ33" s="73">
        <f>[4]带兵数!H32*80%*6*0.8</f>
        <v>14675.466694796291</v>
      </c>
    </row>
    <row r="34" spans="6:36" ht="11.25" customHeight="1" x14ac:dyDescent="0.15">
      <c r="F34" s="10">
        <v>30</v>
      </c>
      <c r="G34" s="8">
        <f t="shared" si="2"/>
        <v>9817.3737004530358</v>
      </c>
      <c r="H34" s="8">
        <f t="shared" si="3"/>
        <v>10026.473332215726</v>
      </c>
      <c r="I34" s="8">
        <f t="shared" si="4"/>
        <v>10322.406193746632</v>
      </c>
      <c r="J34" s="8">
        <f t="shared" si="5"/>
        <v>10684.770033723755</v>
      </c>
      <c r="K34" s="8">
        <f t="shared" si="6"/>
        <v>10771.408959315651</v>
      </c>
      <c r="L34" s="8">
        <f t="shared" si="7"/>
        <v>280530.68036223942</v>
      </c>
      <c r="M34" s="8">
        <f t="shared" si="8"/>
        <v>284420.88753251883</v>
      </c>
      <c r="N34" s="8">
        <f t="shared" si="9"/>
        <v>288691.7781324606</v>
      </c>
      <c r="O34" s="8">
        <f t="shared" si="10"/>
        <v>293516.66982999851</v>
      </c>
      <c r="P34" s="8">
        <f t="shared" si="11"/>
        <v>298867.78246474627</v>
      </c>
      <c r="Q34" s="22"/>
      <c r="R34" s="22">
        <f t="shared" si="12"/>
        <v>3.4995721992960645E-2</v>
      </c>
      <c r="V34" s="10">
        <v>30</v>
      </c>
      <c r="W34" s="8">
        <f>[2]玩家城池攻打!$D$11*攻城调用!W34</f>
        <v>49086.868502265177</v>
      </c>
      <c r="X34" s="8">
        <f>[2]玩家城池攻打!$D$11*攻城调用!X34</f>
        <v>50132.366661078631</v>
      </c>
      <c r="Y34" s="8">
        <f>[2]玩家城池攻打!$D$11*攻城调用!Y34</f>
        <v>51612.030968733154</v>
      </c>
      <c r="Z34" s="8">
        <f>[2]玩家城池攻打!$D$11*攻城调用!Z34</f>
        <v>53423.850168618774</v>
      </c>
      <c r="AA34" s="8">
        <f>[2]玩家城池攻打!$D$11*攻城调用!AA34</f>
        <v>53857.044796578251</v>
      </c>
      <c r="AE34" s="10">
        <v>30</v>
      </c>
      <c r="AF34" s="73">
        <f>[4]带兵数!D33*80%*6*0.8</f>
        <v>14026.534018111972</v>
      </c>
      <c r="AG34" s="73">
        <f>[4]带兵数!E33*80%*6*0.8</f>
        <v>14221.044376625941</v>
      </c>
      <c r="AH34" s="73">
        <f>[4]带兵数!F33*80%*6*0.8</f>
        <v>14434.58890662303</v>
      </c>
      <c r="AI34" s="73">
        <f>[4]带兵数!G33*80%*6*0.8</f>
        <v>14675.833491499927</v>
      </c>
      <c r="AJ34" s="73">
        <f>[4]带兵数!H33*80%*6*0.8</f>
        <v>14943.389123237313</v>
      </c>
    </row>
    <row r="35" spans="6:36" ht="11.25" customHeight="1" x14ac:dyDescent="0.15">
      <c r="F35" s="10">
        <v>31</v>
      </c>
      <c r="G35" s="8">
        <f t="shared" si="2"/>
        <v>10481.969894430369</v>
      </c>
      <c r="H35" s="8">
        <f t="shared" si="3"/>
        <v>10772.971486882727</v>
      </c>
      <c r="I35" s="8">
        <f t="shared" si="4"/>
        <v>11185.774623560939</v>
      </c>
      <c r="J35" s="8">
        <f t="shared" si="5"/>
        <v>11695.822998126314</v>
      </c>
      <c r="K35" s="8">
        <f t="shared" si="6"/>
        <v>11832.983278621885</v>
      </c>
      <c r="L35" s="8">
        <f t="shared" si="7"/>
        <v>285659.05564907327</v>
      </c>
      <c r="M35" s="8">
        <f t="shared" si="8"/>
        <v>289461.38977039617</v>
      </c>
      <c r="N35" s="8">
        <f t="shared" si="9"/>
        <v>293872.66202590556</v>
      </c>
      <c r="O35" s="8">
        <f t="shared" si="10"/>
        <v>298676.0295366433</v>
      </c>
      <c r="P35" s="8">
        <f t="shared" si="11"/>
        <v>303945.89554615563</v>
      </c>
      <c r="Q35" s="22"/>
      <c r="R35" s="22">
        <f t="shared" si="12"/>
        <v>3.6693987770187377E-2</v>
      </c>
      <c r="V35" s="10">
        <v>31</v>
      </c>
      <c r="W35" s="8">
        <f>[2]玩家城池攻打!$D$11*攻城调用!W35</f>
        <v>52409.849472151844</v>
      </c>
      <c r="X35" s="8">
        <f>[2]玩家城池攻打!$D$11*攻城调用!X35</f>
        <v>53864.857434413629</v>
      </c>
      <c r="Y35" s="8">
        <f>[2]玩家城池攻打!$D$11*攻城调用!Y35</f>
        <v>55928.873117804695</v>
      </c>
      <c r="Z35" s="8">
        <f>[2]玩家城池攻打!$D$11*攻城调用!Z35</f>
        <v>58479.114990631562</v>
      </c>
      <c r="AA35" s="8">
        <f>[2]玩家城池攻打!$D$11*攻城调用!AA35</f>
        <v>59164.916393109423</v>
      </c>
      <c r="AE35" s="10">
        <v>31</v>
      </c>
      <c r="AF35" s="73">
        <f>[4]带兵数!D34*80%*6*0.8</f>
        <v>14282.952782453664</v>
      </c>
      <c r="AG35" s="73">
        <f>[4]带兵数!E34*80%*6*0.8</f>
        <v>14473.06948851981</v>
      </c>
      <c r="AH35" s="73">
        <f>[4]带兵数!F34*80%*6*0.8</f>
        <v>14693.63310129528</v>
      </c>
      <c r="AI35" s="73">
        <f>[4]带兵数!G34*80%*6*0.8</f>
        <v>14933.801476832166</v>
      </c>
      <c r="AJ35" s="73">
        <f>[4]带兵数!H34*80%*6*0.8</f>
        <v>15197.294777307783</v>
      </c>
    </row>
    <row r="36" spans="6:36" ht="11.25" customHeight="1" x14ac:dyDescent="0.15">
      <c r="F36" s="10">
        <v>32</v>
      </c>
      <c r="G36" s="8">
        <f t="shared" si="2"/>
        <v>10732.835735239787</v>
      </c>
      <c r="H36" s="8">
        <f t="shared" si="3"/>
        <v>11088.572566026296</v>
      </c>
      <c r="I36" s="8">
        <f t="shared" si="4"/>
        <v>11589.052135197409</v>
      </c>
      <c r="J36" s="8">
        <f t="shared" si="5"/>
        <v>12202.694307123716</v>
      </c>
      <c r="K36" s="8">
        <f t="shared" si="6"/>
        <v>12340.18108675431</v>
      </c>
      <c r="L36" s="8">
        <f t="shared" si="7"/>
        <v>290585.31995206827</v>
      </c>
      <c r="M36" s="8">
        <f t="shared" si="8"/>
        <v>294633.22616185166</v>
      </c>
      <c r="N36" s="8">
        <f t="shared" si="9"/>
        <v>298869.0479793757</v>
      </c>
      <c r="O36" s="8">
        <f t="shared" si="10"/>
        <v>303775.73305747192</v>
      </c>
      <c r="P36" s="8">
        <f t="shared" si="11"/>
        <v>309206.17042810895</v>
      </c>
      <c r="Q36" s="22"/>
      <c r="R36" s="22">
        <f t="shared" si="12"/>
        <v>3.6935230372305651E-2</v>
      </c>
      <c r="V36" s="10">
        <v>32</v>
      </c>
      <c r="W36" s="8">
        <f>[2]玩家城池攻打!$D$11*攻城调用!W36</f>
        <v>53664.178676198928</v>
      </c>
      <c r="X36" s="8">
        <f>[2]玩家城池攻打!$D$11*攻城调用!X36</f>
        <v>55442.862830131475</v>
      </c>
      <c r="Y36" s="8">
        <f>[2]玩家城池攻打!$D$11*攻城调用!Y36</f>
        <v>57945.260675987047</v>
      </c>
      <c r="Z36" s="8">
        <f>[2]玩家城池攻打!$D$11*攻城调用!Z36</f>
        <v>61013.471535618577</v>
      </c>
      <c r="AA36" s="8">
        <f>[2]玩家城池攻打!$D$11*攻城调用!AA36</f>
        <v>61700.90543377155</v>
      </c>
      <c r="AE36" s="10">
        <v>32</v>
      </c>
      <c r="AF36" s="73">
        <f>[4]带兵数!D35*80%*6*0.8</f>
        <v>14529.265997603414</v>
      </c>
      <c r="AG36" s="73">
        <f>[4]带兵数!E35*80%*6*0.8</f>
        <v>14731.661308092584</v>
      </c>
      <c r="AH36" s="73">
        <f>[4]带兵数!F35*80%*6*0.8</f>
        <v>14943.452398968786</v>
      </c>
      <c r="AI36" s="73">
        <f>[4]带兵数!G35*80%*6*0.8</f>
        <v>15188.786652873598</v>
      </c>
      <c r="AJ36" s="73">
        <f>[4]带兵数!H35*80%*6*0.8</f>
        <v>15460.308521405448</v>
      </c>
    </row>
    <row r="37" spans="6:36" ht="11.25" customHeight="1" x14ac:dyDescent="0.15">
      <c r="F37" s="10">
        <v>33</v>
      </c>
      <c r="G37" s="8">
        <f t="shared" si="2"/>
        <v>10994.658424030989</v>
      </c>
      <c r="H37" s="8">
        <f t="shared" si="3"/>
        <v>11410.725525737276</v>
      </c>
      <c r="I37" s="8">
        <f t="shared" si="4"/>
        <v>12000.958437681296</v>
      </c>
      <c r="J37" s="8">
        <f t="shared" si="5"/>
        <v>12724.22447322916</v>
      </c>
      <c r="K37" s="8">
        <f t="shared" si="6"/>
        <v>12861.577841148652</v>
      </c>
      <c r="L37" s="8">
        <f t="shared" si="7"/>
        <v>295743.72335166932</v>
      </c>
      <c r="M37" s="8">
        <f t="shared" si="8"/>
        <v>299449.87210025336</v>
      </c>
      <c r="N37" s="8">
        <f t="shared" si="9"/>
        <v>303924.63651106053</v>
      </c>
      <c r="O37" s="8">
        <f t="shared" si="10"/>
        <v>308807.10919470282</v>
      </c>
      <c r="P37" s="8">
        <f t="shared" si="11"/>
        <v>314143.20066127589</v>
      </c>
      <c r="Q37" s="22"/>
      <c r="R37" s="22">
        <f t="shared" si="12"/>
        <v>3.7176303521942289E-2</v>
      </c>
      <c r="V37" s="10">
        <v>33</v>
      </c>
      <c r="W37" s="8">
        <f>[2]玩家城池攻打!$D$11*攻城调用!W37</f>
        <v>54973.29212015494</v>
      </c>
      <c r="X37" s="8">
        <f>[2]玩家城池攻打!$D$11*攻城调用!X37</f>
        <v>57053.627628686379</v>
      </c>
      <c r="Y37" s="8">
        <f>[2]玩家城池攻打!$D$11*攻城调用!Y37</f>
        <v>60004.792188406478</v>
      </c>
      <c r="Z37" s="8">
        <f>[2]玩家城池攻打!$D$11*攻城调用!Z37</f>
        <v>63621.122366145799</v>
      </c>
      <c r="AA37" s="8">
        <f>[2]玩家城池攻打!$D$11*攻城调用!AA37</f>
        <v>64307.889205743253</v>
      </c>
      <c r="AE37" s="10">
        <v>33</v>
      </c>
      <c r="AF37" s="73">
        <f>[4]带兵数!D36*80%*6*0.8</f>
        <v>14787.186167583466</v>
      </c>
      <c r="AG37" s="73">
        <f>[4]带兵数!E36*80%*6*0.8</f>
        <v>14972.493605012669</v>
      </c>
      <c r="AH37" s="73">
        <f>[4]带兵数!F36*80%*6*0.8</f>
        <v>15196.231825553026</v>
      </c>
      <c r="AI37" s="73">
        <f>[4]带兵数!G36*80%*6*0.8</f>
        <v>15440.355459735139</v>
      </c>
      <c r="AJ37" s="73">
        <f>[4]带兵数!H36*80%*6*0.8</f>
        <v>15707.160033063796</v>
      </c>
    </row>
    <row r="38" spans="6:36" ht="11.25" customHeight="1" x14ac:dyDescent="0.15">
      <c r="F38" s="10">
        <v>34</v>
      </c>
      <c r="G38" s="8">
        <f t="shared" si="2"/>
        <v>11283.15326160796</v>
      </c>
      <c r="H38" s="8">
        <f t="shared" si="3"/>
        <v>11741.31135739314</v>
      </c>
      <c r="I38" s="8">
        <f t="shared" si="4"/>
        <v>12422.542274356867</v>
      </c>
      <c r="J38" s="8">
        <f t="shared" si="5"/>
        <v>13119.765093342146</v>
      </c>
      <c r="K38" s="8">
        <f t="shared" si="6"/>
        <v>13243.624740377601</v>
      </c>
      <c r="L38" s="8">
        <f t="shared" si="7"/>
        <v>300592.31465896469</v>
      </c>
      <c r="M38" s="8">
        <f t="shared" si="8"/>
        <v>304611.31875184807</v>
      </c>
      <c r="N38" s="8">
        <f t="shared" si="9"/>
        <v>308932.04567288037</v>
      </c>
      <c r="O38" s="8">
        <f t="shared" si="10"/>
        <v>314008.95141671831</v>
      </c>
      <c r="P38" s="8">
        <f t="shared" si="11"/>
        <v>319389.2715136378</v>
      </c>
      <c r="Q38" s="22"/>
      <c r="R38" s="22">
        <f t="shared" si="12"/>
        <v>3.753639967279003E-2</v>
      </c>
      <c r="V38" s="10">
        <v>34</v>
      </c>
      <c r="W38" s="8">
        <f>[2]玩家城池攻打!$D$11*攻城调用!W38</f>
        <v>56415.766308039798</v>
      </c>
      <c r="X38" s="8">
        <f>[2]玩家城池攻打!$D$11*攻城调用!X38</f>
        <v>58706.556786965702</v>
      </c>
      <c r="Y38" s="8">
        <f>[2]玩家城池攻打!$D$11*攻城调用!Y38</f>
        <v>62112.711371784331</v>
      </c>
      <c r="Z38" s="8">
        <f>[2]玩家城池攻打!$D$11*攻城调用!Z38</f>
        <v>65598.825466710725</v>
      </c>
      <c r="AA38" s="8">
        <f>[2]玩家城池攻打!$D$11*攻城调用!AA38</f>
        <v>66218.123701888006</v>
      </c>
      <c r="AE38" s="10">
        <v>34</v>
      </c>
      <c r="AF38" s="73">
        <f>[4]带兵数!D37*80%*6*0.8</f>
        <v>15029.615732948236</v>
      </c>
      <c r="AG38" s="73">
        <f>[4]带兵数!E37*80%*6*0.8</f>
        <v>15230.565937592404</v>
      </c>
      <c r="AH38" s="73">
        <f>[4]带兵数!F37*80%*6*0.8</f>
        <v>15446.602283644019</v>
      </c>
      <c r="AI38" s="73">
        <f>[4]带兵数!G37*80%*6*0.8</f>
        <v>15700.447570835917</v>
      </c>
      <c r="AJ38" s="73">
        <f>[4]带兵数!H37*80%*6*0.8</f>
        <v>15969.46357568189</v>
      </c>
    </row>
    <row r="39" spans="6:36" ht="11.25" customHeight="1" x14ac:dyDescent="0.15">
      <c r="F39" s="10">
        <v>35</v>
      </c>
      <c r="G39" s="8">
        <f t="shared" si="2"/>
        <v>11650.599014479078</v>
      </c>
      <c r="H39" s="8">
        <f t="shared" si="3"/>
        <v>12114.879849523522</v>
      </c>
      <c r="I39" s="8">
        <f t="shared" si="4"/>
        <v>12707.897754283505</v>
      </c>
      <c r="J39" s="8">
        <f t="shared" si="5"/>
        <v>13397.08466020139</v>
      </c>
      <c r="K39" s="8">
        <f t="shared" si="6"/>
        <v>13562.83524860855</v>
      </c>
      <c r="L39" s="8">
        <f t="shared" si="7"/>
        <v>305678.66211435228</v>
      </c>
      <c r="M39" s="8">
        <f t="shared" si="8"/>
        <v>309549.63257363206</v>
      </c>
      <c r="N39" s="8">
        <f t="shared" si="9"/>
        <v>314195.4972654439</v>
      </c>
      <c r="O39" s="8">
        <f t="shared" si="10"/>
        <v>319041.87493157416</v>
      </c>
      <c r="P39" s="8">
        <f t="shared" si="11"/>
        <v>324374.37108765577</v>
      </c>
      <c r="Q39" s="22"/>
      <c r="R39" s="22">
        <f t="shared" si="12"/>
        <v>3.8113877278488834E-2</v>
      </c>
      <c r="V39" s="10">
        <v>35</v>
      </c>
      <c r="W39" s="8">
        <f>[2]玩家城池攻打!$D$11*攻城调用!W39</f>
        <v>58252.995072395381</v>
      </c>
      <c r="X39" s="8">
        <f>[2]玩家城池攻打!$D$11*攻城调用!X39</f>
        <v>60574.399247617606</v>
      </c>
      <c r="Y39" s="8">
        <f>[2]玩家城池攻打!$D$11*攻城调用!Y39</f>
        <v>63539.48877141752</v>
      </c>
      <c r="Z39" s="8">
        <f>[2]玩家城池攻打!$D$11*攻城调用!Z39</f>
        <v>66985.423301006944</v>
      </c>
      <c r="AA39" s="8">
        <f>[2]玩家城池攻打!$D$11*攻城调用!AA39</f>
        <v>67814.176243042748</v>
      </c>
      <c r="AE39" s="10">
        <v>35</v>
      </c>
      <c r="AF39" s="73">
        <f>[4]带兵数!D38*80%*6*0.8</f>
        <v>15283.933105717615</v>
      </c>
      <c r="AG39" s="73">
        <f>[4]带兵数!E38*80%*6*0.8</f>
        <v>15477.481628681604</v>
      </c>
      <c r="AH39" s="73">
        <f>[4]带兵数!F38*80%*6*0.8</f>
        <v>15709.774863272196</v>
      </c>
      <c r="AI39" s="73">
        <f>[4]带兵数!G38*80%*6*0.8</f>
        <v>15952.093746578708</v>
      </c>
      <c r="AJ39" s="73">
        <f>[4]带兵数!H38*80%*6*0.8</f>
        <v>16218.718554382787</v>
      </c>
    </row>
    <row r="40" spans="6:36" ht="11.25" customHeight="1" x14ac:dyDescent="0.15">
      <c r="F40" s="10">
        <v>36</v>
      </c>
      <c r="G40" s="8">
        <f t="shared" si="2"/>
        <v>12129.817195430107</v>
      </c>
      <c r="H40" s="8">
        <f t="shared" si="3"/>
        <v>12524.372290082843</v>
      </c>
      <c r="I40" s="8">
        <f t="shared" si="4"/>
        <v>12999.145971391312</v>
      </c>
      <c r="J40" s="8">
        <f t="shared" si="5"/>
        <v>13679.212184785121</v>
      </c>
      <c r="K40" s="8">
        <f t="shared" si="6"/>
        <v>13884.254921157577</v>
      </c>
      <c r="L40" s="8">
        <f t="shared" si="7"/>
        <v>310565.56587112066</v>
      </c>
      <c r="M40" s="8">
        <f t="shared" si="8"/>
        <v>314681.36050234269</v>
      </c>
      <c r="N40" s="8">
        <f t="shared" si="9"/>
        <v>319048.05312534334</v>
      </c>
      <c r="O40" s="8">
        <f t="shared" si="10"/>
        <v>324092.87789382995</v>
      </c>
      <c r="P40" s="8">
        <f t="shared" si="11"/>
        <v>329213.30880650913</v>
      </c>
      <c r="Q40" s="22"/>
      <c r="R40" s="22">
        <f t="shared" si="12"/>
        <v>3.9057186399292482E-2</v>
      </c>
      <c r="V40" s="10">
        <v>36</v>
      </c>
      <c r="W40" s="8">
        <f>[2]玩家城池攻打!$D$11*攻城调用!W40</f>
        <v>60649.085977150535</v>
      </c>
      <c r="X40" s="8">
        <f>[2]玩家城池攻打!$D$11*攻城调用!X40</f>
        <v>62621.861450414217</v>
      </c>
      <c r="Y40" s="8">
        <f>[2]玩家城池攻打!$D$11*攻城调用!Y40</f>
        <v>64995.729856956554</v>
      </c>
      <c r="Z40" s="8">
        <f>[2]玩家城池攻打!$D$11*攻城调用!Z40</f>
        <v>68396.060923925601</v>
      </c>
      <c r="AA40" s="8">
        <f>[2]玩家城池攻打!$D$11*攻城调用!AA40</f>
        <v>69421.274605787883</v>
      </c>
      <c r="AE40" s="10">
        <v>36</v>
      </c>
      <c r="AF40" s="73">
        <f>[4]带兵数!D39*80%*6*0.8</f>
        <v>15528.278293556032</v>
      </c>
      <c r="AG40" s="73">
        <f>[4]带兵数!E39*80%*6*0.8</f>
        <v>15734.068025117136</v>
      </c>
      <c r="AH40" s="73">
        <f>[4]带兵数!F39*80%*6*0.8</f>
        <v>15952.402656267168</v>
      </c>
      <c r="AI40" s="73">
        <f>[4]带兵数!G39*80%*6*0.8</f>
        <v>16204.643894691499</v>
      </c>
      <c r="AJ40" s="73">
        <f>[4]带兵数!H39*80%*6*0.8</f>
        <v>16460.665440325458</v>
      </c>
    </row>
    <row r="41" spans="6:36" ht="11.25" customHeight="1" x14ac:dyDescent="0.15">
      <c r="F41" s="10">
        <v>37</v>
      </c>
      <c r="G41" s="8">
        <f t="shared" si="2"/>
        <v>12576.414462723031</v>
      </c>
      <c r="H41" s="8">
        <f t="shared" si="3"/>
        <v>12946.383121267678</v>
      </c>
      <c r="I41" s="8">
        <f t="shared" si="4"/>
        <v>13296.446670384383</v>
      </c>
      <c r="J41" s="8">
        <f t="shared" si="5"/>
        <v>13964.603935140774</v>
      </c>
      <c r="K41" s="8">
        <f t="shared" si="6"/>
        <v>14209.866313050426</v>
      </c>
      <c r="L41" s="8">
        <f t="shared" si="7"/>
        <v>315572.79311400745</v>
      </c>
      <c r="M41" s="8">
        <f t="shared" si="8"/>
        <v>319575.96350276517</v>
      </c>
      <c r="N41" s="8">
        <f t="shared" si="9"/>
        <v>324131.32488918537</v>
      </c>
      <c r="O41" s="8">
        <f t="shared" si="10"/>
        <v>328860.73371071718</v>
      </c>
      <c r="P41" s="8">
        <f t="shared" si="11"/>
        <v>334236.59347907023</v>
      </c>
      <c r="Q41" s="22"/>
      <c r="R41" s="22">
        <f t="shared" si="12"/>
        <v>3.985265757108386E-2</v>
      </c>
      <c r="V41" s="10">
        <v>37</v>
      </c>
      <c r="W41" s="8">
        <f>[2]玩家城池攻打!$D$11*攻城调用!W41</f>
        <v>62882.07231361515</v>
      </c>
      <c r="X41" s="8">
        <f>[2]玩家城池攻打!$D$11*攻城调用!X41</f>
        <v>64731.915606338385</v>
      </c>
      <c r="Y41" s="8">
        <f>[2]玩家城池攻打!$D$11*攻城调用!Y41</f>
        <v>66482.23335192191</v>
      </c>
      <c r="Z41" s="8">
        <f>[2]玩家城池攻打!$D$11*攻城调用!Z41</f>
        <v>69823.019675703865</v>
      </c>
      <c r="AA41" s="8">
        <f>[2]玩家城池攻打!$D$11*攻城调用!AA41</f>
        <v>71049.331565252127</v>
      </c>
      <c r="AE41" s="10">
        <v>37</v>
      </c>
      <c r="AF41" s="73">
        <f>[4]带兵数!D40*80%*6*0.8</f>
        <v>15778.639655700374</v>
      </c>
      <c r="AG41" s="73">
        <f>[4]带兵数!E40*80%*6*0.8</f>
        <v>15978.798175138259</v>
      </c>
      <c r="AH41" s="73">
        <f>[4]带兵数!F40*80%*6*0.8</f>
        <v>16206.566244459269</v>
      </c>
      <c r="AI41" s="73">
        <f>[4]带兵数!G40*80%*6*0.8</f>
        <v>16443.036685535859</v>
      </c>
      <c r="AJ41" s="73">
        <f>[4]带兵数!H40*80%*6*0.8</f>
        <v>16711.829673953511</v>
      </c>
    </row>
    <row r="42" spans="6:36" ht="11.25" customHeight="1" x14ac:dyDescent="0.15">
      <c r="F42" s="10">
        <v>38</v>
      </c>
      <c r="G42" s="8">
        <f t="shared" si="2"/>
        <v>13034.326817810499</v>
      </c>
      <c r="H42" s="8">
        <f t="shared" si="3"/>
        <v>13379.726745275659</v>
      </c>
      <c r="I42" s="8">
        <f t="shared" si="4"/>
        <v>13614.676241504076</v>
      </c>
      <c r="J42" s="8">
        <f t="shared" si="5"/>
        <v>14253.759157352972</v>
      </c>
      <c r="K42" s="8">
        <f t="shared" si="6"/>
        <v>14532.538498299597</v>
      </c>
      <c r="L42" s="8">
        <f t="shared" si="7"/>
        <v>320516.28154698416</v>
      </c>
      <c r="M42" s="8">
        <f t="shared" si="8"/>
        <v>324545.6794210443</v>
      </c>
      <c r="N42" s="8">
        <f t="shared" si="9"/>
        <v>328920.82376377296</v>
      </c>
      <c r="O42" s="8">
        <f t="shared" si="10"/>
        <v>333866.90480920929</v>
      </c>
      <c r="P42" s="8">
        <f t="shared" si="11"/>
        <v>339114.9223586038</v>
      </c>
      <c r="Q42" s="22"/>
      <c r="R42" s="22">
        <f t="shared" si="12"/>
        <v>4.0666660535620278E-2</v>
      </c>
      <c r="V42" s="10">
        <v>38</v>
      </c>
      <c r="W42" s="8">
        <f>[2]玩家城池攻打!$D$11*攻城调用!W42</f>
        <v>65171.634089052488</v>
      </c>
      <c r="X42" s="8">
        <f>[2]玩家城池攻打!$D$11*攻城调用!X42</f>
        <v>66898.633726378292</v>
      </c>
      <c r="Y42" s="8">
        <f>[2]玩家城池攻打!$D$11*攻城调用!Y42</f>
        <v>68073.381207520375</v>
      </c>
      <c r="Z42" s="8">
        <f>[2]玩家城池攻打!$D$11*攻城调用!Z42</f>
        <v>71268.795786764851</v>
      </c>
      <c r="AA42" s="8">
        <f>[2]玩家城池攻打!$D$11*攻城调用!AA42</f>
        <v>72662.692491497975</v>
      </c>
      <c r="AE42" s="10">
        <v>38</v>
      </c>
      <c r="AF42" s="73">
        <f>[4]带兵数!D41*80%*6*0.8</f>
        <v>16025.814077349209</v>
      </c>
      <c r="AG42" s="73">
        <f>[4]带兵数!E41*80%*6*0.8</f>
        <v>16227.283971052217</v>
      </c>
      <c r="AH42" s="73">
        <f>[4]带兵数!F41*80%*6*0.8</f>
        <v>16446.041188188647</v>
      </c>
      <c r="AI42" s="73">
        <f>[4]带兵数!G41*80%*6*0.8</f>
        <v>16693.345240460465</v>
      </c>
      <c r="AJ42" s="73">
        <f>[4]带兵数!H41*80%*6*0.8</f>
        <v>16955.74611793019</v>
      </c>
    </row>
    <row r="43" spans="6:36" ht="11.25" customHeight="1" x14ac:dyDescent="0.15">
      <c r="F43" s="10">
        <v>39</v>
      </c>
      <c r="G43" s="8">
        <f t="shared" si="2"/>
        <v>13504.031553499151</v>
      </c>
      <c r="H43" s="8">
        <f t="shared" si="3"/>
        <v>13775.567526675628</v>
      </c>
      <c r="I43" s="8">
        <f t="shared" si="4"/>
        <v>13953.127166217619</v>
      </c>
      <c r="J43" s="8">
        <f t="shared" si="5"/>
        <v>14558.289052863633</v>
      </c>
      <c r="K43" s="8">
        <f t="shared" si="6"/>
        <v>14868.421170359579</v>
      </c>
      <c r="L43" s="8">
        <f t="shared" si="7"/>
        <v>325448.17019958881</v>
      </c>
      <c r="M43" s="8">
        <f t="shared" si="8"/>
        <v>329449.59978743305</v>
      </c>
      <c r="N43" s="8">
        <f t="shared" si="9"/>
        <v>333818.93232844281</v>
      </c>
      <c r="O43" s="8">
        <f t="shared" si="10"/>
        <v>338664.06524693646</v>
      </c>
      <c r="P43" s="8">
        <f t="shared" si="11"/>
        <v>344190.09385074803</v>
      </c>
      <c r="Q43" s="22"/>
      <c r="R43" s="22">
        <f t="shared" si="12"/>
        <v>4.1493647191863096E-2</v>
      </c>
      <c r="V43" s="10">
        <v>39</v>
      </c>
      <c r="W43" s="8">
        <f>[2]玩家城池攻打!$D$11*攻城调用!W43</f>
        <v>67520.157767495752</v>
      </c>
      <c r="X43" s="8">
        <f>[2]玩家城池攻打!$D$11*攻城调用!X43</f>
        <v>68877.837633378134</v>
      </c>
      <c r="Y43" s="8">
        <f>[2]玩家城池攻打!$D$11*攻城调用!Y43</f>
        <v>69765.63583108809</v>
      </c>
      <c r="Z43" s="8">
        <f>[2]玩家城池攻打!$D$11*攻城调用!Z43</f>
        <v>72791.445264318158</v>
      </c>
      <c r="AA43" s="8">
        <f>[2]玩家城池攻打!$D$11*攻城调用!AA43</f>
        <v>74342.105851797896</v>
      </c>
      <c r="AE43" s="10">
        <v>39</v>
      </c>
      <c r="AF43" s="73">
        <f>[4]带兵数!D42*80%*6*0.8</f>
        <v>16272.408509979441</v>
      </c>
      <c r="AG43" s="73">
        <f>[4]带兵数!E42*80%*6*0.8</f>
        <v>16472.479989371652</v>
      </c>
      <c r="AH43" s="73">
        <f>[4]带兵数!F42*80%*6*0.8</f>
        <v>16690.946616422141</v>
      </c>
      <c r="AI43" s="73">
        <f>[4]带兵数!G42*80%*6*0.8</f>
        <v>16933.203262346822</v>
      </c>
      <c r="AJ43" s="73">
        <f>[4]带兵数!H42*80%*6*0.8</f>
        <v>17209.504692537401</v>
      </c>
    </row>
    <row r="44" spans="6:36" ht="11.25" customHeight="1" x14ac:dyDescent="0.15">
      <c r="F44" s="10">
        <v>40</v>
      </c>
      <c r="G44" s="8">
        <f t="shared" si="2"/>
        <v>13986.011592288636</v>
      </c>
      <c r="H44" s="8">
        <f t="shared" si="3"/>
        <v>14106.63292286025</v>
      </c>
      <c r="I44" s="8">
        <f t="shared" si="4"/>
        <v>14267.661768367076</v>
      </c>
      <c r="J44" s="8">
        <f t="shared" si="5"/>
        <v>14905.655209674349</v>
      </c>
      <c r="K44" s="8">
        <f t="shared" si="6"/>
        <v>15216.429193185995</v>
      </c>
      <c r="L44" s="8">
        <f t="shared" si="7"/>
        <v>330453.47637329402</v>
      </c>
      <c r="M44" s="8">
        <f t="shared" si="8"/>
        <v>334285.13442571647</v>
      </c>
      <c r="N44" s="8">
        <f t="shared" si="9"/>
        <v>338770.4221994892</v>
      </c>
      <c r="O44" s="8">
        <f t="shared" si="10"/>
        <v>343786.24182132562</v>
      </c>
      <c r="P44" s="8">
        <f t="shared" si="11"/>
        <v>349197.23733107379</v>
      </c>
      <c r="Q44" s="22"/>
      <c r="R44" s="22">
        <f t="shared" si="12"/>
        <v>4.2323693325257851E-2</v>
      </c>
      <c r="V44" s="10">
        <v>40</v>
      </c>
      <c r="W44" s="8">
        <f>[2]玩家城池攻打!$D$11*攻城调用!W44</f>
        <v>69930.057961443177</v>
      </c>
      <c r="X44" s="8">
        <f>[2]玩家城池攻打!$D$11*攻城调用!X44</f>
        <v>70533.164614301248</v>
      </c>
      <c r="Y44" s="8">
        <f>[2]玩家城池攻打!$D$11*攻城调用!Y44</f>
        <v>71338.308841835373</v>
      </c>
      <c r="Z44" s="8">
        <f>[2]玩家城池攻打!$D$11*攻城调用!Z44</f>
        <v>74528.276048371743</v>
      </c>
      <c r="AA44" s="8">
        <f>[2]玩家城池攻打!$D$11*攻城调用!AA44</f>
        <v>76082.145965929973</v>
      </c>
      <c r="AE44" s="10">
        <v>40</v>
      </c>
      <c r="AF44" s="73">
        <f>[4]带兵数!D43*80%*6*0.8</f>
        <v>16522.673818664702</v>
      </c>
      <c r="AG44" s="73">
        <f>[4]带兵数!E43*80%*6*0.8</f>
        <v>16714.256721285823</v>
      </c>
      <c r="AH44" s="73">
        <f>[4]带兵数!F43*80%*6*0.8</f>
        <v>16938.521109974459</v>
      </c>
      <c r="AI44" s="73">
        <f>[4]带兵数!G43*80%*6*0.8</f>
        <v>17189.31209106628</v>
      </c>
      <c r="AJ44" s="73">
        <f>[4]带兵数!H43*80%*6*0.8</f>
        <v>17459.861866553689</v>
      </c>
    </row>
    <row r="45" spans="6:36" ht="11.25" customHeight="1" x14ac:dyDescent="0.15">
      <c r="F45" s="10">
        <v>41</v>
      </c>
      <c r="G45" s="8">
        <f t="shared" si="2"/>
        <v>14243.698818995214</v>
      </c>
      <c r="H45" s="8">
        <f t="shared" si="3"/>
        <v>14350.570537974343</v>
      </c>
      <c r="I45" s="8">
        <f t="shared" si="4"/>
        <v>14561.996539580252</v>
      </c>
      <c r="J45" s="8">
        <f t="shared" si="5"/>
        <v>15262.605610707193</v>
      </c>
      <c r="K45" s="8">
        <f t="shared" si="6"/>
        <v>15576.928359213591</v>
      </c>
      <c r="L45" s="8">
        <f t="shared" si="7"/>
        <v>335313.50421151036</v>
      </c>
      <c r="M45" s="8">
        <f t="shared" si="8"/>
        <v>339347.78670400096</v>
      </c>
      <c r="N45" s="8">
        <f t="shared" si="9"/>
        <v>343761.29479999002</v>
      </c>
      <c r="O45" s="8">
        <f t="shared" si="10"/>
        <v>348784.48401304986</v>
      </c>
      <c r="P45" s="8">
        <f t="shared" si="11"/>
        <v>354458.65145201574</v>
      </c>
      <c r="Q45" s="22"/>
      <c r="R45" s="22">
        <f t="shared" si="12"/>
        <v>4.2478750900561753E-2</v>
      </c>
      <c r="V45" s="10">
        <v>41</v>
      </c>
      <c r="W45" s="8">
        <f>[2]玩家城池攻打!$D$11*攻城调用!W45</f>
        <v>71218.494094976064</v>
      </c>
      <c r="X45" s="8">
        <f>[2]玩家城池攻打!$D$11*攻城调用!X45</f>
        <v>71752.85268987171</v>
      </c>
      <c r="Y45" s="8">
        <f>[2]玩家城池攻打!$D$11*攻城调用!Y45</f>
        <v>72809.982697901258</v>
      </c>
      <c r="Z45" s="8">
        <f>[2]玩家城池攻打!$D$11*攻城调用!Z45</f>
        <v>76313.028053535963</v>
      </c>
      <c r="AA45" s="8">
        <f>[2]玩家城池攻打!$D$11*攻城调用!AA45</f>
        <v>77884.641796067954</v>
      </c>
      <c r="AE45" s="10">
        <v>41</v>
      </c>
      <c r="AF45" s="73">
        <f>[4]带兵数!D44*80%*6*0.8</f>
        <v>16765.675210575519</v>
      </c>
      <c r="AG45" s="73">
        <f>[4]带兵数!E44*80%*6*0.8</f>
        <v>16967.389335200049</v>
      </c>
      <c r="AH45" s="73">
        <f>[4]带兵数!F44*80%*6*0.8</f>
        <v>17188.0647399995</v>
      </c>
      <c r="AI45" s="73">
        <f>[4]带兵数!G44*80%*6*0.8</f>
        <v>17439.224200652494</v>
      </c>
      <c r="AJ45" s="73">
        <f>[4]带兵数!H44*80%*6*0.8</f>
        <v>17722.932572600788</v>
      </c>
    </row>
    <row r="46" spans="6:36" ht="11.25" customHeight="1" x14ac:dyDescent="0.15">
      <c r="F46" s="10">
        <v>42</v>
      </c>
      <c r="G46" s="8">
        <f t="shared" si="2"/>
        <v>14528.242678619265</v>
      </c>
      <c r="H46" s="8">
        <f t="shared" si="3"/>
        <v>14602.068944926905</v>
      </c>
      <c r="I46" s="8">
        <f t="shared" si="4"/>
        <v>14818.741364889695</v>
      </c>
      <c r="J46" s="8">
        <f t="shared" si="5"/>
        <v>15633.29529914233</v>
      </c>
      <c r="K46" s="8">
        <f t="shared" si="6"/>
        <v>15921.506260845523</v>
      </c>
      <c r="L46" s="8">
        <f t="shared" si="7"/>
        <v>340384.37632042821</v>
      </c>
      <c r="M46" s="8">
        <f t="shared" si="8"/>
        <v>344330.11488509213</v>
      </c>
      <c r="N46" s="8">
        <f t="shared" si="9"/>
        <v>348928.4627901311</v>
      </c>
      <c r="O46" s="8">
        <f t="shared" si="10"/>
        <v>353964.7613369989</v>
      </c>
      <c r="P46" s="8">
        <f t="shared" si="11"/>
        <v>359478.25086181681</v>
      </c>
      <c r="Q46" s="22"/>
      <c r="R46" s="22">
        <f t="shared" si="12"/>
        <v>4.2681872874631557E-2</v>
      </c>
      <c r="V46" s="10">
        <v>42</v>
      </c>
      <c r="W46" s="8">
        <f>[2]玩家城池攻打!$D$11*攻城调用!W46</f>
        <v>72641.213393096317</v>
      </c>
      <c r="X46" s="8">
        <f>[2]玩家城池攻打!$D$11*攻城调用!X46</f>
        <v>73010.344724634517</v>
      </c>
      <c r="Y46" s="8">
        <f>[2]玩家城池攻打!$D$11*攻城调用!Y46</f>
        <v>74093.706824448469</v>
      </c>
      <c r="Z46" s="8">
        <f>[2]玩家城池攻打!$D$11*攻城调用!Z46</f>
        <v>78166.476495711642</v>
      </c>
      <c r="AA46" s="8">
        <f>[2]玩家城池攻打!$D$11*攻城调用!AA46</f>
        <v>79607.53130422761</v>
      </c>
      <c r="AE46" s="10">
        <v>42</v>
      </c>
      <c r="AF46" s="73">
        <f>[4]带兵数!D45*80%*6*0.8</f>
        <v>17019.21881602141</v>
      </c>
      <c r="AG46" s="73">
        <f>[4]带兵数!E45*80%*6*0.8</f>
        <v>17216.505744254606</v>
      </c>
      <c r="AH46" s="73">
        <f>[4]带兵数!F45*80%*6*0.8</f>
        <v>17446.423139506554</v>
      </c>
      <c r="AI46" s="73">
        <f>[4]带兵数!G45*80%*6*0.8</f>
        <v>17698.238066849946</v>
      </c>
      <c r="AJ46" s="73">
        <f>[4]带兵数!H45*80%*6*0.8</f>
        <v>17973.912543090839</v>
      </c>
    </row>
    <row r="47" spans="6:36" ht="11.25" customHeight="1" x14ac:dyDescent="0.15">
      <c r="F47" s="10">
        <v>43</v>
      </c>
      <c r="G47" s="8">
        <f t="shared" si="2"/>
        <v>14847.337039394826</v>
      </c>
      <c r="H47" s="8">
        <f t="shared" si="3"/>
        <v>14857.88224733123</v>
      </c>
      <c r="I47" s="8">
        <f t="shared" si="4"/>
        <v>15079.176362908944</v>
      </c>
      <c r="J47" s="8">
        <f t="shared" si="5"/>
        <v>15990.819968852082</v>
      </c>
      <c r="K47" s="8">
        <f t="shared" si="6"/>
        <v>16224.341775358595</v>
      </c>
      <c r="L47" s="8">
        <f t="shared" si="7"/>
        <v>345175.75290850707</v>
      </c>
      <c r="M47" s="8">
        <f t="shared" si="8"/>
        <v>349432.52207908599</v>
      </c>
      <c r="N47" s="8">
        <f t="shared" si="9"/>
        <v>353838.66981816193</v>
      </c>
      <c r="O47" s="8">
        <f t="shared" si="10"/>
        <v>358873.89669505582</v>
      </c>
      <c r="P47" s="8">
        <f t="shared" si="11"/>
        <v>364525.25002002902</v>
      </c>
      <c r="Q47" s="22"/>
      <c r="R47" s="22">
        <f t="shared" si="12"/>
        <v>4.3013847045421785E-2</v>
      </c>
      <c r="V47" s="10">
        <v>43</v>
      </c>
      <c r="W47" s="8">
        <f>[2]玩家城池攻打!$D$11*攻城调用!W47</f>
        <v>74236.685196974126</v>
      </c>
      <c r="X47" s="8">
        <f>[2]玩家城池攻打!$D$11*攻城调用!X47</f>
        <v>74289.411236656146</v>
      </c>
      <c r="Y47" s="8">
        <f>[2]玩家城池攻打!$D$11*攻城调用!Y47</f>
        <v>75395.881814544715</v>
      </c>
      <c r="Z47" s="8">
        <f>[2]玩家城池攻打!$D$11*攻城调用!Z47</f>
        <v>79954.099844260403</v>
      </c>
      <c r="AA47" s="8">
        <f>[2]玩家城池攻打!$D$11*攻城调用!AA47</f>
        <v>81121.708876792967</v>
      </c>
      <c r="AE47" s="10">
        <v>43</v>
      </c>
      <c r="AF47" s="73">
        <f>[4]带兵数!D46*80%*6*0.8</f>
        <v>17258.787645425353</v>
      </c>
      <c r="AG47" s="73">
        <f>[4]带兵数!E46*80%*6*0.8</f>
        <v>17471.626103954299</v>
      </c>
      <c r="AH47" s="73">
        <f>[4]带兵数!F46*80%*6*0.8</f>
        <v>17691.933490908097</v>
      </c>
      <c r="AI47" s="73">
        <f>[4]带兵数!G46*80%*6*0.8</f>
        <v>17943.69483475279</v>
      </c>
      <c r="AJ47" s="73">
        <f>[4]带兵数!H46*80%*6*0.8</f>
        <v>18226.262501001453</v>
      </c>
    </row>
    <row r="48" spans="6:36" ht="11.25" customHeight="1" x14ac:dyDescent="0.15">
      <c r="F48" s="10">
        <v>44</v>
      </c>
      <c r="G48" s="8">
        <f t="shared" si="2"/>
        <v>15179.435164269858</v>
      </c>
      <c r="H48" s="8">
        <f t="shared" si="3"/>
        <v>15160.210978703533</v>
      </c>
      <c r="I48" s="8">
        <f t="shared" si="4"/>
        <v>15381.916935818992</v>
      </c>
      <c r="J48" s="8">
        <f t="shared" si="5"/>
        <v>16349.123870905001</v>
      </c>
      <c r="K48" s="8">
        <f t="shared" si="6"/>
        <v>16573.642852471268</v>
      </c>
      <c r="L48" s="8">
        <f t="shared" si="7"/>
        <v>350200.77914617164</v>
      </c>
      <c r="M48" s="8">
        <f t="shared" si="8"/>
        <v>354220.25847153156</v>
      </c>
      <c r="N48" s="8">
        <f t="shared" si="9"/>
        <v>358883.93819105008</v>
      </c>
      <c r="O48" s="8">
        <f t="shared" si="10"/>
        <v>363767.34174495091</v>
      </c>
      <c r="P48" s="8">
        <f t="shared" si="11"/>
        <v>369278.68104913208</v>
      </c>
      <c r="Q48" s="22"/>
      <c r="R48" s="22">
        <f t="shared" si="12"/>
        <v>4.3344949720783045E-2</v>
      </c>
      <c r="V48" s="10">
        <v>44</v>
      </c>
      <c r="W48" s="8">
        <f>[2]玩家城池攻打!$D$11*攻城调用!W48</f>
        <v>75897.175821349287</v>
      </c>
      <c r="X48" s="8">
        <f>[2]玩家城池攻打!$D$11*攻城调用!X48</f>
        <v>75801.054893517663</v>
      </c>
      <c r="Y48" s="8">
        <f>[2]玩家城池攻打!$D$11*攻城调用!Y48</f>
        <v>76909.584679094958</v>
      </c>
      <c r="Z48" s="8">
        <f>[2]玩家城池攻打!$D$11*攻城调用!Z48</f>
        <v>81745.619354524999</v>
      </c>
      <c r="AA48" s="8">
        <f>[2]玩家城池攻打!$D$11*攻城调用!AA48</f>
        <v>82868.214262356341</v>
      </c>
      <c r="AE48" s="10">
        <v>44</v>
      </c>
      <c r="AF48" s="73">
        <f>[4]带兵数!D47*80%*6*0.8</f>
        <v>17510.038957308581</v>
      </c>
      <c r="AG48" s="73">
        <f>[4]带兵数!E47*80%*6*0.8</f>
        <v>17711.012923576578</v>
      </c>
      <c r="AH48" s="73">
        <f>[4]带兵数!F47*80%*6*0.8</f>
        <v>17944.196909552506</v>
      </c>
      <c r="AI48" s="73">
        <f>[4]带兵数!G47*80%*6*0.8</f>
        <v>18188.367087247545</v>
      </c>
      <c r="AJ48" s="73">
        <f>[4]带兵数!H47*80%*6*0.8</f>
        <v>18463.934052456603</v>
      </c>
    </row>
    <row r="49" spans="6:36" ht="11.25" customHeight="1" x14ac:dyDescent="0.15">
      <c r="F49" s="10">
        <v>45</v>
      </c>
      <c r="G49" s="8">
        <f t="shared" si="2"/>
        <v>15848.314259311834</v>
      </c>
      <c r="H49" s="8">
        <f t="shared" si="3"/>
        <v>15901.175920679736</v>
      </c>
      <c r="I49" s="8">
        <f t="shared" si="4"/>
        <v>16108.457298942472</v>
      </c>
      <c r="J49" s="8">
        <f t="shared" si="5"/>
        <v>17241.943346423734</v>
      </c>
      <c r="K49" s="8">
        <f t="shared" si="6"/>
        <v>17444.964576152252</v>
      </c>
      <c r="L49" s="8">
        <f t="shared" si="7"/>
        <v>355040.44399507</v>
      </c>
      <c r="M49" s="8">
        <f t="shared" si="8"/>
        <v>359245.89571781945</v>
      </c>
      <c r="N49" s="8">
        <f t="shared" si="9"/>
        <v>363663.05681541568</v>
      </c>
      <c r="O49" s="8">
        <f t="shared" si="10"/>
        <v>368764.69929920568</v>
      </c>
      <c r="P49" s="8">
        <f t="shared" si="11"/>
        <v>374229.25384799251</v>
      </c>
      <c r="Q49" s="22"/>
      <c r="R49" s="22">
        <f t="shared" si="12"/>
        <v>4.4638053290435555E-2</v>
      </c>
      <c r="V49" s="10">
        <v>45</v>
      </c>
      <c r="W49" s="8">
        <f>[2]玩家城池攻打!$D$11*攻城调用!W49</f>
        <v>79241.571296559167</v>
      </c>
      <c r="X49" s="8">
        <f>[2]玩家城池攻打!$D$11*攻城调用!X49</f>
        <v>79505.879603398673</v>
      </c>
      <c r="Y49" s="8">
        <f>[2]玩家城池攻打!$D$11*攻城调用!Y49</f>
        <v>80542.28649471236</v>
      </c>
      <c r="Z49" s="8">
        <f>[2]玩家城池攻打!$D$11*攻城调用!Z49</f>
        <v>86209.716732118657</v>
      </c>
      <c r="AA49" s="8">
        <f>[2]玩家城池攻打!$D$11*攻城调用!AA49</f>
        <v>87224.822880761261</v>
      </c>
      <c r="AE49" s="10">
        <v>45</v>
      </c>
      <c r="AF49" s="73">
        <f>[4]带兵数!D48*80%*6*0.8</f>
        <v>17752.022199753501</v>
      </c>
      <c r="AG49" s="73">
        <f>[4]带兵数!E48*80%*6*0.8</f>
        <v>17962.294785890972</v>
      </c>
      <c r="AH49" s="73">
        <f>[4]带兵数!F48*80%*6*0.8</f>
        <v>18183.152840770785</v>
      </c>
      <c r="AI49" s="73">
        <f>[4]带兵数!G48*80%*6*0.8</f>
        <v>18438.234964960284</v>
      </c>
      <c r="AJ49" s="73">
        <f>[4]带兵数!H48*80%*6*0.8</f>
        <v>18711.462692399626</v>
      </c>
    </row>
    <row r="50" spans="6:36" ht="11.25" customHeight="1" x14ac:dyDescent="0.15">
      <c r="F50" s="10">
        <v>46</v>
      </c>
      <c r="G50" s="8">
        <f t="shared" si="2"/>
        <v>16149.262460563146</v>
      </c>
      <c r="H50" s="8">
        <f t="shared" si="3"/>
        <v>16269.069417704886</v>
      </c>
      <c r="I50" s="8">
        <f t="shared" si="4"/>
        <v>16488.61622545309</v>
      </c>
      <c r="J50" s="8">
        <f t="shared" si="5"/>
        <v>17630.273009942051</v>
      </c>
      <c r="K50" s="8">
        <f t="shared" si="6"/>
        <v>17813.043604764232</v>
      </c>
      <c r="L50" s="8">
        <f t="shared" si="7"/>
        <v>359995.0765588475</v>
      </c>
      <c r="M50" s="8">
        <f t="shared" si="8"/>
        <v>364086.61083167023</v>
      </c>
      <c r="N50" s="8">
        <f t="shared" si="9"/>
        <v>368651.52261513803</v>
      </c>
      <c r="O50" s="8">
        <f t="shared" si="10"/>
        <v>373570.24560010061</v>
      </c>
      <c r="P50" s="8">
        <f t="shared" si="11"/>
        <v>378941.3359019924</v>
      </c>
      <c r="Q50" s="22"/>
      <c r="R50" s="22">
        <f t="shared" si="12"/>
        <v>4.4859675901493243E-2</v>
      </c>
      <c r="V50" s="10">
        <v>46</v>
      </c>
      <c r="W50" s="8">
        <f>[2]玩家城池攻打!$D$11*攻城调用!W50</f>
        <v>80746.312302815728</v>
      </c>
      <c r="X50" s="8">
        <f>[2]玩家城池攻打!$D$11*攻城调用!X50</f>
        <v>81345.347088524431</v>
      </c>
      <c r="Y50" s="8">
        <f>[2]玩家城池攻打!$D$11*攻城调用!Y50</f>
        <v>82443.081127265439</v>
      </c>
      <c r="Z50" s="8">
        <f>[2]玩家城池攻打!$D$11*攻城调用!Z50</f>
        <v>88151.36504971025</v>
      </c>
      <c r="AA50" s="8">
        <f>[2]玩家城池攻打!$D$11*攻城调用!AA50</f>
        <v>89065.218023821159</v>
      </c>
      <c r="AE50" s="10">
        <v>46</v>
      </c>
      <c r="AF50" s="73">
        <f>[4]带兵数!D49*80%*6*0.8</f>
        <v>17999.753827942375</v>
      </c>
      <c r="AG50" s="73">
        <f>[4]带兵数!E49*80%*6*0.8</f>
        <v>18204.330541583513</v>
      </c>
      <c r="AH50" s="73">
        <f>[4]带兵数!F49*80%*6*0.8</f>
        <v>18432.576130756901</v>
      </c>
      <c r="AI50" s="73">
        <f>[4]带兵数!G49*80%*6*0.8</f>
        <v>18678.51228000503</v>
      </c>
      <c r="AJ50" s="73">
        <f>[4]带兵数!H49*80%*6*0.8</f>
        <v>18947.066795099621</v>
      </c>
    </row>
    <row r="51" spans="6:36" ht="11.25" customHeight="1" x14ac:dyDescent="0.15">
      <c r="F51" s="10">
        <v>47</v>
      </c>
      <c r="G51" s="8">
        <f t="shared" si="2"/>
        <v>16458.2655418295</v>
      </c>
      <c r="H51" s="8">
        <f t="shared" si="3"/>
        <v>16628.364173606245</v>
      </c>
      <c r="I51" s="8">
        <f t="shared" si="4"/>
        <v>16913.02651914717</v>
      </c>
      <c r="J51" s="8">
        <f t="shared" si="5"/>
        <v>18019.808550575875</v>
      </c>
      <c r="K51" s="8">
        <f t="shared" si="6"/>
        <v>18187.140332711871</v>
      </c>
      <c r="L51" s="8">
        <f t="shared" si="7"/>
        <v>364911.93806988024</v>
      </c>
      <c r="M51" s="8">
        <f t="shared" si="8"/>
        <v>369019.82476633135</v>
      </c>
      <c r="N51" s="8">
        <f t="shared" si="9"/>
        <v>373466.3196478521</v>
      </c>
      <c r="O51" s="8">
        <f t="shared" si="10"/>
        <v>378596.01209991082</v>
      </c>
      <c r="P51" s="8">
        <f t="shared" si="11"/>
        <v>383674.2841157841</v>
      </c>
      <c r="Q51" s="22"/>
      <c r="R51" s="22">
        <f t="shared" si="12"/>
        <v>4.5102020034975564E-2</v>
      </c>
      <c r="V51" s="10">
        <v>47</v>
      </c>
      <c r="W51" s="8">
        <f>[2]玩家城池攻打!$D$11*攻城调用!W51</f>
        <v>82291.327709147503</v>
      </c>
      <c r="X51" s="8">
        <f>[2]玩家城池攻打!$D$11*攻城调用!X51</f>
        <v>83141.820868031224</v>
      </c>
      <c r="Y51" s="8">
        <f>[2]玩家城池攻打!$D$11*攻城调用!Y51</f>
        <v>84565.132595735849</v>
      </c>
      <c r="Z51" s="8">
        <f>[2]玩家城池攻打!$D$11*攻城调用!Z51</f>
        <v>90099.042752879381</v>
      </c>
      <c r="AA51" s="8">
        <f>[2]玩家城池攻打!$D$11*攻城调用!AA51</f>
        <v>90935.701663559346</v>
      </c>
      <c r="AE51" s="10">
        <v>47</v>
      </c>
      <c r="AF51" s="73">
        <f>[4]带兵数!D50*80%*6*0.8</f>
        <v>18245.596903494014</v>
      </c>
      <c r="AG51" s="73">
        <f>[4]带兵数!E50*80%*6*0.8</f>
        <v>18450.991238316568</v>
      </c>
      <c r="AH51" s="73">
        <f>[4]带兵数!F50*80%*6*0.8</f>
        <v>18673.315982392603</v>
      </c>
      <c r="AI51" s="73">
        <f>[4]带兵数!G50*80%*6*0.8</f>
        <v>18929.80060499554</v>
      </c>
      <c r="AJ51" s="73">
        <f>[4]带兵数!H50*80%*6*0.8</f>
        <v>19183.714205789205</v>
      </c>
    </row>
    <row r="52" spans="6:36" ht="11.25" customHeight="1" x14ac:dyDescent="0.15">
      <c r="F52" s="10">
        <v>48</v>
      </c>
      <c r="G52" s="8">
        <f t="shared" si="2"/>
        <v>16826.623244633553</v>
      </c>
      <c r="H52" s="8">
        <f t="shared" si="3"/>
        <v>17006.811958623799</v>
      </c>
      <c r="I52" s="8">
        <f t="shared" si="4"/>
        <v>17374.144988957683</v>
      </c>
      <c r="J52" s="8">
        <f t="shared" si="5"/>
        <v>18415.796737653116</v>
      </c>
      <c r="K52" s="8">
        <f t="shared" si="6"/>
        <v>18565.682525328277</v>
      </c>
      <c r="L52" s="8">
        <f t="shared" si="7"/>
        <v>369799.13458260952</v>
      </c>
      <c r="M52" s="8">
        <f t="shared" si="8"/>
        <v>373908.61749436648</v>
      </c>
      <c r="N52" s="8">
        <f t="shared" si="9"/>
        <v>378408.62902826915</v>
      </c>
      <c r="O52" s="8">
        <f t="shared" si="10"/>
        <v>383193.62594770611</v>
      </c>
      <c r="P52" s="8">
        <f t="shared" si="11"/>
        <v>388491.59202604374</v>
      </c>
      <c r="Q52" s="22"/>
      <c r="R52" s="22">
        <f t="shared" si="12"/>
        <v>4.5502062257732651E-2</v>
      </c>
      <c r="V52" s="10">
        <v>48</v>
      </c>
      <c r="W52" s="8">
        <f>[2]玩家城池攻打!$D$11*攻城调用!W52</f>
        <v>84133.116223167759</v>
      </c>
      <c r="X52" s="8">
        <f>[2]玩家城池攻打!$D$11*攻城调用!X52</f>
        <v>85034.059793118984</v>
      </c>
      <c r="Y52" s="8">
        <f>[2]玩家城池攻打!$D$11*攻城调用!Y52</f>
        <v>86870.72494478841</v>
      </c>
      <c r="Z52" s="8">
        <f>[2]玩家城池攻打!$D$11*攻城调用!Z52</f>
        <v>92078.98368826558</v>
      </c>
      <c r="AA52" s="8">
        <f>[2]玩家城池攻打!$D$11*攻城调用!AA52</f>
        <v>92828.41262664138</v>
      </c>
      <c r="AE52" s="10">
        <v>48</v>
      </c>
      <c r="AF52" s="73">
        <f>[4]带兵数!D51*80%*6*0.8</f>
        <v>18489.956729130477</v>
      </c>
      <c r="AG52" s="73">
        <f>[4]带兵数!E51*80%*6*0.8</f>
        <v>18695.430874718324</v>
      </c>
      <c r="AH52" s="73">
        <f>[4]带兵数!F51*80%*6*0.8</f>
        <v>18920.431451413457</v>
      </c>
      <c r="AI52" s="73">
        <f>[4]带兵数!G51*80%*6*0.8</f>
        <v>19159.681297385305</v>
      </c>
      <c r="AJ52" s="73">
        <f>[4]带兵数!H51*80%*6*0.8</f>
        <v>19424.579601302186</v>
      </c>
    </row>
    <row r="53" spans="6:36" ht="11.25" customHeight="1" x14ac:dyDescent="0.15">
      <c r="F53" s="10">
        <v>49</v>
      </c>
      <c r="G53" s="8">
        <f t="shared" si="2"/>
        <v>17259.050974420272</v>
      </c>
      <c r="H53" s="8">
        <f t="shared" si="3"/>
        <v>17393.797127517322</v>
      </c>
      <c r="I53" s="8">
        <f t="shared" si="4"/>
        <v>17847.723972048007</v>
      </c>
      <c r="J53" s="8">
        <f t="shared" si="5"/>
        <v>18817.217937605663</v>
      </c>
      <c r="K53" s="8">
        <f t="shared" si="6"/>
        <v>18948.391471527626</v>
      </c>
      <c r="L53" s="8">
        <f t="shared" si="7"/>
        <v>374793.64320675586</v>
      </c>
      <c r="M53" s="8">
        <f t="shared" si="8"/>
        <v>378782.2569768398</v>
      </c>
      <c r="N53" s="8">
        <f t="shared" si="9"/>
        <v>383234.5849773165</v>
      </c>
      <c r="O53" s="8">
        <f t="shared" si="10"/>
        <v>388000.45569134998</v>
      </c>
      <c r="P53" s="8">
        <f t="shared" si="11"/>
        <v>393311.68540071079</v>
      </c>
      <c r="Q53" s="22"/>
      <c r="R53" s="22">
        <f t="shared" si="12"/>
        <v>4.6049476257790406E-2</v>
      </c>
      <c r="V53" s="10">
        <v>49</v>
      </c>
      <c r="W53" s="8">
        <f>[2]玩家城池攻打!$D$11*攻城调用!W53</f>
        <v>86295.254872101359</v>
      </c>
      <c r="X53" s="8">
        <f>[2]玩家城池攻打!$D$11*攻城调用!X53</f>
        <v>86968.985637586607</v>
      </c>
      <c r="Y53" s="8">
        <f>[2]玩家城池攻打!$D$11*攻城调用!Y53</f>
        <v>89238.619860240025</v>
      </c>
      <c r="Z53" s="8">
        <f>[2]玩家城池攻打!$D$11*攻城调用!Z53</f>
        <v>94086.089688028311</v>
      </c>
      <c r="AA53" s="8">
        <f>[2]玩家城池攻打!$D$11*攻城调用!AA53</f>
        <v>94741.957357638123</v>
      </c>
      <c r="AE53" s="10">
        <v>49</v>
      </c>
      <c r="AF53" s="73">
        <f>[4]带兵数!D52*80%*6*0.8</f>
        <v>18739.682160337794</v>
      </c>
      <c r="AG53" s="73">
        <f>[4]带兵数!E52*80%*6*0.8</f>
        <v>18939.112848841989</v>
      </c>
      <c r="AH53" s="73">
        <f>[4]带兵数!F52*80%*6*0.8</f>
        <v>19161.729248865824</v>
      </c>
      <c r="AI53" s="73">
        <f>[4]带兵数!G52*80%*6*0.8</f>
        <v>19400.0227845675</v>
      </c>
      <c r="AJ53" s="73">
        <f>[4]带兵数!H52*80%*6*0.8</f>
        <v>19665.584270035539</v>
      </c>
    </row>
    <row r="54" spans="6:36" ht="11.25" customHeight="1" x14ac:dyDescent="0.15">
      <c r="F54" s="10">
        <v>50</v>
      </c>
      <c r="G54" s="8">
        <f t="shared" si="2"/>
        <v>17797.290728079424</v>
      </c>
      <c r="H54" s="8">
        <f t="shared" si="3"/>
        <v>17829.137761855527</v>
      </c>
      <c r="I54" s="8">
        <f t="shared" si="4"/>
        <v>18251.473057408693</v>
      </c>
      <c r="J54" s="8">
        <f t="shared" si="5"/>
        <v>19233.397059126673</v>
      </c>
      <c r="K54" s="8">
        <f t="shared" si="6"/>
        <v>19355.790024589511</v>
      </c>
      <c r="L54" s="8">
        <f t="shared" si="7"/>
        <v>379616.15780222893</v>
      </c>
      <c r="M54" s="8">
        <f t="shared" si="8"/>
        <v>383803.36504397762</v>
      </c>
      <c r="N54" s="8">
        <f t="shared" si="9"/>
        <v>388014.5848043423</v>
      </c>
      <c r="O54" s="8">
        <f t="shared" si="10"/>
        <v>392865.79808434215</v>
      </c>
      <c r="P54" s="8">
        <f t="shared" si="11"/>
        <v>398434.40150227759</v>
      </c>
      <c r="Q54" s="22"/>
      <c r="R54" s="22">
        <f t="shared" si="12"/>
        <v>4.6882331961621594E-2</v>
      </c>
      <c r="V54" s="10">
        <v>50</v>
      </c>
      <c r="W54" s="8">
        <f>[2]玩家城池攻打!$D$11*攻城调用!W54</f>
        <v>88986.453640397114</v>
      </c>
      <c r="X54" s="8">
        <f>[2]玩家城池攻打!$D$11*攻城调用!X54</f>
        <v>89145.688809277635</v>
      </c>
      <c r="Y54" s="8">
        <f>[2]玩家城池攻打!$D$11*攻城调用!Y54</f>
        <v>91257.36528704346</v>
      </c>
      <c r="Z54" s="8">
        <f>[2]玩家城池攻打!$D$11*攻城调用!Z54</f>
        <v>96166.985295633363</v>
      </c>
      <c r="AA54" s="8">
        <f>[2]玩家城池攻打!$D$11*攻城调用!AA54</f>
        <v>96778.950122947543</v>
      </c>
      <c r="AE54" s="10">
        <v>50</v>
      </c>
      <c r="AF54" s="73">
        <f>[4]带兵数!D53*80%*6*0.8</f>
        <v>18980.807890111446</v>
      </c>
      <c r="AG54" s="73">
        <f>[4]带兵数!E53*80%*6*0.8</f>
        <v>19190.168252198881</v>
      </c>
      <c r="AH54" s="73">
        <f>[4]带兵数!F53*80%*6*0.8</f>
        <v>19400.729240217115</v>
      </c>
      <c r="AI54" s="73">
        <f>[4]带兵数!G53*80%*6*0.8</f>
        <v>19643.289904217108</v>
      </c>
      <c r="AJ54" s="73">
        <f>[4]带兵数!H53*80%*6*0.8</f>
        <v>19921.720075113881</v>
      </c>
    </row>
    <row r="55" spans="6:36" ht="11.25" customHeight="1" x14ac:dyDescent="0.15">
      <c r="F55" s="10">
        <v>51</v>
      </c>
      <c r="G55" s="8">
        <f t="shared" si="2"/>
        <v>18424.500329600716</v>
      </c>
      <c r="H55" s="8">
        <f t="shared" si="3"/>
        <v>18416.334257915907</v>
      </c>
      <c r="I55" s="8">
        <f t="shared" si="4"/>
        <v>18788.105582667962</v>
      </c>
      <c r="J55" s="8">
        <f t="shared" si="5"/>
        <v>19781.387173941366</v>
      </c>
      <c r="K55" s="8">
        <f t="shared" si="6"/>
        <v>19916.685024154001</v>
      </c>
      <c r="L55" s="8">
        <f t="shared" si="7"/>
        <v>384674.55692989513</v>
      </c>
      <c r="M55" s="8">
        <f t="shared" si="8"/>
        <v>388439.06778386503</v>
      </c>
      <c r="N55" s="8">
        <f t="shared" si="9"/>
        <v>392916.92875605798</v>
      </c>
      <c r="O55" s="8">
        <f t="shared" si="10"/>
        <v>397761.49353171344</v>
      </c>
      <c r="P55" s="8">
        <f t="shared" si="11"/>
        <v>403137.9962734296</v>
      </c>
      <c r="Q55" s="22"/>
      <c r="R55" s="22">
        <f t="shared" si="12"/>
        <v>4.7896332101211678E-2</v>
      </c>
      <c r="V55" s="10">
        <v>51</v>
      </c>
      <c r="W55" s="8">
        <f>[2]玩家城池攻打!$D$11*攻城调用!W55</f>
        <v>92122.501648003585</v>
      </c>
      <c r="X55" s="8">
        <f>[2]玩家城池攻打!$D$11*攻城调用!X55</f>
        <v>92081.671289579535</v>
      </c>
      <c r="Y55" s="8">
        <f>[2]玩家城池攻打!$D$11*攻城调用!Y55</f>
        <v>93940.5279133398</v>
      </c>
      <c r="Z55" s="8">
        <f>[2]玩家城池攻打!$D$11*攻城调用!Z55</f>
        <v>98906.935869706824</v>
      </c>
      <c r="AA55" s="8">
        <f>[2]玩家城池攻打!$D$11*攻城调用!AA55</f>
        <v>99583.42512077</v>
      </c>
      <c r="AE55" s="10">
        <v>51</v>
      </c>
      <c r="AF55" s="73">
        <f>[4]带兵数!D54*80%*6*0.8</f>
        <v>19233.727846494756</v>
      </c>
      <c r="AG55" s="73">
        <f>[4]带兵数!E54*80%*6*0.8</f>
        <v>19421.953389193251</v>
      </c>
      <c r="AH55" s="73">
        <f>[4]带兵数!F54*80%*6*0.8</f>
        <v>19645.846437802898</v>
      </c>
      <c r="AI55" s="73">
        <f>[4]带兵数!G54*80%*6*0.8</f>
        <v>19888.074676585671</v>
      </c>
      <c r="AJ55" s="73">
        <f>[4]带兵数!H54*80%*6*0.8</f>
        <v>20156.89981367148</v>
      </c>
    </row>
    <row r="56" spans="6:36" ht="11.25" customHeight="1" x14ac:dyDescent="0.15">
      <c r="F56" s="10">
        <v>52</v>
      </c>
      <c r="G56" s="8">
        <f t="shared" si="2"/>
        <v>19074.52033485207</v>
      </c>
      <c r="H56" s="8">
        <f t="shared" si="3"/>
        <v>19066.555697703054</v>
      </c>
      <c r="I56" s="8">
        <f t="shared" si="4"/>
        <v>19360.76559395107</v>
      </c>
      <c r="J56" s="8">
        <f t="shared" si="5"/>
        <v>20413.39210264881</v>
      </c>
      <c r="K56" s="8">
        <f t="shared" si="6"/>
        <v>20509.797213431375</v>
      </c>
      <c r="L56" s="8">
        <f t="shared" si="7"/>
        <v>389448.59429393348</v>
      </c>
      <c r="M56" s="8">
        <f t="shared" si="8"/>
        <v>393500.1900077716</v>
      </c>
      <c r="N56" s="8">
        <f t="shared" si="9"/>
        <v>397852.85548826621</v>
      </c>
      <c r="O56" s="8">
        <f t="shared" si="10"/>
        <v>402853.4447539075</v>
      </c>
      <c r="P56" s="8">
        <f t="shared" si="11"/>
        <v>408138.54675337241</v>
      </c>
      <c r="Q56" s="22"/>
      <c r="R56" s="22">
        <f t="shared" si="12"/>
        <v>4.8978274961895781E-2</v>
      </c>
      <c r="V56" s="10">
        <v>52</v>
      </c>
      <c r="W56" s="8">
        <f>[2]玩家城池攻打!$D$11*攻城调用!W56</f>
        <v>95372.601674260353</v>
      </c>
      <c r="X56" s="8">
        <f>[2]玩家城池攻打!$D$11*攻城调用!X56</f>
        <v>95332.778488515265</v>
      </c>
      <c r="Y56" s="8">
        <f>[2]玩家城池攻打!$D$11*攻城调用!Y56</f>
        <v>96803.827969755352</v>
      </c>
      <c r="Z56" s="8">
        <f>[2]玩家城池攻打!$D$11*攻城调用!Z56</f>
        <v>102066.96051324405</v>
      </c>
      <c r="AA56" s="8">
        <f>[2]玩家城池攻打!$D$11*攻城调用!AA56</f>
        <v>102548.98606715686</v>
      </c>
      <c r="AE56" s="10">
        <v>52</v>
      </c>
      <c r="AF56" s="73">
        <f>[4]带兵数!D55*80%*6*0.8</f>
        <v>19472.429714696675</v>
      </c>
      <c r="AG56" s="73">
        <f>[4]带兵数!E55*80%*6*0.8</f>
        <v>19675.00950038858</v>
      </c>
      <c r="AH56" s="73">
        <f>[4]带兵数!F55*80%*6*0.8</f>
        <v>19892.642774413311</v>
      </c>
      <c r="AI56" s="73">
        <f>[4]带兵数!G55*80%*6*0.8</f>
        <v>20142.672237695377</v>
      </c>
      <c r="AJ56" s="73">
        <f>[4]带兵数!H55*80%*6*0.8</f>
        <v>20406.927337668621</v>
      </c>
    </row>
    <row r="57" spans="6:36" ht="11.25" customHeight="1" x14ac:dyDescent="0.15">
      <c r="F57" s="10">
        <v>53</v>
      </c>
      <c r="G57" s="8">
        <f t="shared" si="2"/>
        <v>19742.556064799996</v>
      </c>
      <c r="H57" s="8">
        <f t="shared" si="3"/>
        <v>19746.727143126602</v>
      </c>
      <c r="I57" s="8">
        <f t="shared" si="4"/>
        <v>19950.440989784423</v>
      </c>
      <c r="J57" s="8">
        <f t="shared" si="5"/>
        <v>21042.621289978531</v>
      </c>
      <c r="K57" s="8">
        <f t="shared" si="6"/>
        <v>21088.837282225497</v>
      </c>
      <c r="L57" s="8">
        <f t="shared" si="7"/>
        <v>394440.42478707765</v>
      </c>
      <c r="M57" s="8">
        <f t="shared" si="8"/>
        <v>398390.0049210483</v>
      </c>
      <c r="N57" s="8">
        <f t="shared" si="9"/>
        <v>403070.55514977052</v>
      </c>
      <c r="O57" s="8">
        <f t="shared" si="10"/>
        <v>407711.42352655582</v>
      </c>
      <c r="P57" s="8">
        <f t="shared" si="11"/>
        <v>412991.7431791441</v>
      </c>
      <c r="Q57" s="22"/>
      <c r="R57" s="22">
        <f t="shared" si="12"/>
        <v>5.0052060651382776E-2</v>
      </c>
      <c r="V57" s="10">
        <v>53</v>
      </c>
      <c r="W57" s="8">
        <f>[2]玩家城池攻打!$D$11*攻城调用!W57</f>
        <v>98712.780323999963</v>
      </c>
      <c r="X57" s="8">
        <f>[2]玩家城池攻打!$D$11*攻城调用!X57</f>
        <v>98733.635715633005</v>
      </c>
      <c r="Y57" s="8">
        <f>[2]玩家城池攻打!$D$11*攻城调用!Y57</f>
        <v>99752.20494892211</v>
      </c>
      <c r="Z57" s="8">
        <f>[2]玩家城池攻打!$D$11*攻城调用!Z57</f>
        <v>105213.10644989266</v>
      </c>
      <c r="AA57" s="8">
        <f>[2]玩家城池攻打!$D$11*攻城调用!AA57</f>
        <v>105444.18641112748</v>
      </c>
      <c r="AE57" s="10">
        <v>53</v>
      </c>
      <c r="AF57" s="73">
        <f>[4]带兵数!D56*80%*6*0.8</f>
        <v>19722.021239353882</v>
      </c>
      <c r="AG57" s="73">
        <f>[4]带兵数!E56*80%*6*0.8</f>
        <v>19919.500246052416</v>
      </c>
      <c r="AH57" s="73">
        <f>[4]带兵数!F56*80%*6*0.8</f>
        <v>20153.527757488526</v>
      </c>
      <c r="AI57" s="73">
        <f>[4]带兵数!G56*80%*6*0.8</f>
        <v>20385.57117632779</v>
      </c>
      <c r="AJ57" s="73">
        <f>[4]带兵数!H56*80%*6*0.8</f>
        <v>20649.587158957205</v>
      </c>
    </row>
    <row r="58" spans="6:36" ht="11.25" customHeight="1" x14ac:dyDescent="0.15">
      <c r="F58" s="10">
        <v>54</v>
      </c>
      <c r="G58" s="8">
        <f t="shared" si="2"/>
        <v>20427.771828512869</v>
      </c>
      <c r="H58" s="8">
        <f t="shared" si="3"/>
        <v>20406.376456140621</v>
      </c>
      <c r="I58" s="8">
        <f t="shared" si="4"/>
        <v>20539.103131830918</v>
      </c>
      <c r="J58" s="8">
        <f t="shared" si="5"/>
        <v>21589.13178508668</v>
      </c>
      <c r="K58" s="8">
        <f t="shared" si="6"/>
        <v>21616.947044002649</v>
      </c>
      <c r="L58" s="8">
        <f t="shared" si="7"/>
        <v>399298.27663780248</v>
      </c>
      <c r="M58" s="8">
        <f t="shared" si="8"/>
        <v>403450.73096937186</v>
      </c>
      <c r="N58" s="8">
        <f t="shared" si="9"/>
        <v>407771.6970503151</v>
      </c>
      <c r="O58" s="8">
        <f t="shared" si="10"/>
        <v>412657.11928239878</v>
      </c>
      <c r="P58" s="8">
        <f t="shared" si="11"/>
        <v>417689.87488203164</v>
      </c>
      <c r="Q58" s="22"/>
      <c r="R58" s="22">
        <f t="shared" si="12"/>
        <v>5.1159178548227484E-2</v>
      </c>
      <c r="V58" s="10">
        <v>54</v>
      </c>
      <c r="W58" s="8">
        <f>[2]玩家城池攻打!$D$11*攻城调用!W58</f>
        <v>102138.85914256434</v>
      </c>
      <c r="X58" s="8">
        <f>[2]玩家城池攻打!$D$11*攻城调用!X58</f>
        <v>102031.8822807031</v>
      </c>
      <c r="Y58" s="8">
        <f>[2]玩家城池攻打!$D$11*攻城调用!Y58</f>
        <v>102695.51565915458</v>
      </c>
      <c r="Z58" s="8">
        <f>[2]玩家城池攻打!$D$11*攻城调用!Z58</f>
        <v>107945.6589254334</v>
      </c>
      <c r="AA58" s="8">
        <f>[2]玩家城池攻打!$D$11*攻城调用!AA58</f>
        <v>108084.73522001323</v>
      </c>
      <c r="AE58" s="10">
        <v>54</v>
      </c>
      <c r="AF58" s="73">
        <f>[4]带兵数!D57*80%*6*0.8</f>
        <v>19964.913831890124</v>
      </c>
      <c r="AG58" s="73">
        <f>[4]带兵数!E57*80%*6*0.8</f>
        <v>20172.536548468594</v>
      </c>
      <c r="AH58" s="73">
        <f>[4]带兵数!F57*80%*6*0.8</f>
        <v>20388.584852515756</v>
      </c>
      <c r="AI58" s="73">
        <f>[4]带兵数!G57*80%*6*0.8</f>
        <v>20632.855964119939</v>
      </c>
      <c r="AJ58" s="73">
        <f>[4]带兵数!H57*80%*6*0.8</f>
        <v>20884.493744101583</v>
      </c>
    </row>
    <row r="59" spans="6:36" ht="11.25" customHeight="1" x14ac:dyDescent="0.15">
      <c r="F59" s="10">
        <v>55</v>
      </c>
      <c r="G59" s="8">
        <f t="shared" si="2"/>
        <v>21118.80258652195</v>
      </c>
      <c r="H59" s="8">
        <f t="shared" si="3"/>
        <v>21066.889217088177</v>
      </c>
      <c r="I59" s="8">
        <f t="shared" si="4"/>
        <v>21157.902671556625</v>
      </c>
      <c r="J59" s="8">
        <f t="shared" si="5"/>
        <v>22102.049852065717</v>
      </c>
      <c r="K59" s="8">
        <f t="shared" si="6"/>
        <v>22101.417816067467</v>
      </c>
      <c r="L59" s="8">
        <f t="shared" si="7"/>
        <v>404226.11723399541</v>
      </c>
      <c r="M59" s="8">
        <f t="shared" si="8"/>
        <v>408264.71634495916</v>
      </c>
      <c r="N59" s="8">
        <f t="shared" si="9"/>
        <v>412637.65567316493</v>
      </c>
      <c r="O59" s="8">
        <f t="shared" si="10"/>
        <v>417301.79296290007</v>
      </c>
      <c r="P59" s="8">
        <f t="shared" si="11"/>
        <v>422548.40696903528</v>
      </c>
      <c r="Q59" s="22"/>
      <c r="R59" s="22">
        <f t="shared" si="12"/>
        <v>5.2245022491450882E-2</v>
      </c>
      <c r="V59" s="10">
        <v>55</v>
      </c>
      <c r="W59" s="8">
        <f>[2]玩家城池攻打!$D$11*攻城调用!W59</f>
        <v>105594.01293260974</v>
      </c>
      <c r="X59" s="8">
        <f>[2]玩家城池攻打!$D$11*攻城调用!X59</f>
        <v>105334.44608544088</v>
      </c>
      <c r="Y59" s="8">
        <f>[2]玩家城池攻打!$D$11*攻城调用!Y59</f>
        <v>105789.51335778311</v>
      </c>
      <c r="Z59" s="8">
        <f>[2]玩家城池攻打!$D$11*攻城调用!Z59</f>
        <v>110510.24926032858</v>
      </c>
      <c r="AA59" s="8">
        <f>[2]玩家城池攻打!$D$11*攻城调用!AA59</f>
        <v>110507.08908033733</v>
      </c>
      <c r="AE59" s="10">
        <v>55</v>
      </c>
      <c r="AF59" s="73">
        <f>[4]带兵数!D58*80%*6*0.8</f>
        <v>20211.30586169977</v>
      </c>
      <c r="AG59" s="73">
        <f>[4]带兵数!E58*80%*6*0.8</f>
        <v>20413.235817247958</v>
      </c>
      <c r="AH59" s="73">
        <f>[4]带兵数!F58*80%*6*0.8</f>
        <v>20631.882783658246</v>
      </c>
      <c r="AI59" s="73">
        <f>[4]带兵数!G58*80%*6*0.8</f>
        <v>20865.089648145004</v>
      </c>
      <c r="AJ59" s="73">
        <f>[4]带兵数!H58*80%*6*0.8</f>
        <v>21127.420348451764</v>
      </c>
    </row>
    <row r="60" spans="6:36" ht="11.25" customHeight="1" x14ac:dyDescent="0.15">
      <c r="F60" s="10">
        <v>56</v>
      </c>
      <c r="G60" s="8">
        <f t="shared" si="2"/>
        <v>21790.15320455344</v>
      </c>
      <c r="H60" s="8">
        <f t="shared" si="3"/>
        <v>21751.228599542108</v>
      </c>
      <c r="I60" s="8">
        <f t="shared" si="4"/>
        <v>21799.693826381899</v>
      </c>
      <c r="J60" s="8">
        <f t="shared" si="5"/>
        <v>22627.468732110308</v>
      </c>
      <c r="K60" s="8">
        <f t="shared" si="6"/>
        <v>22594.030974471119</v>
      </c>
      <c r="L60" s="8">
        <f t="shared" si="7"/>
        <v>409166.53752808087</v>
      </c>
      <c r="M60" s="8">
        <f t="shared" si="8"/>
        <v>413080.32361246791</v>
      </c>
      <c r="N60" s="8">
        <f t="shared" si="9"/>
        <v>417426.63785122987</v>
      </c>
      <c r="O60" s="8">
        <f t="shared" si="10"/>
        <v>422167.08091082081</v>
      </c>
      <c r="P60" s="8">
        <f t="shared" si="11"/>
        <v>427431.15662304388</v>
      </c>
      <c r="Q60" s="22"/>
      <c r="R60" s="22">
        <f t="shared" si="12"/>
        <v>5.325497372340228E-2</v>
      </c>
      <c r="V60" s="10">
        <v>56</v>
      </c>
      <c r="W60" s="8">
        <f>[2]玩家城池攻打!$D$11*攻城调用!W60</f>
        <v>108950.76602276719</v>
      </c>
      <c r="X60" s="8">
        <f>[2]玩家城池攻打!$D$11*攻城调用!X60</f>
        <v>108756.14299771053</v>
      </c>
      <c r="Y60" s="8">
        <f>[2]玩家城池攻打!$D$11*攻城调用!Y60</f>
        <v>108998.46913190949</v>
      </c>
      <c r="Z60" s="8">
        <f>[2]玩家城池攻打!$D$11*攻城调用!Z60</f>
        <v>113137.34366055153</v>
      </c>
      <c r="AA60" s="8">
        <f>[2]玩家城池攻打!$D$11*攻城调用!AA60</f>
        <v>112970.15487235559</v>
      </c>
      <c r="AE60" s="10">
        <v>56</v>
      </c>
      <c r="AF60" s="73">
        <f>[4]带兵数!D59*80%*6*0.8</f>
        <v>20458.326876404044</v>
      </c>
      <c r="AG60" s="73">
        <f>[4]带兵数!E59*80%*6*0.8</f>
        <v>20654.016180623395</v>
      </c>
      <c r="AH60" s="73">
        <f>[4]带兵数!F59*80%*6*0.8</f>
        <v>20871.331892561495</v>
      </c>
      <c r="AI60" s="73">
        <f>[4]带兵数!G59*80%*6*0.8</f>
        <v>21108.35404554104</v>
      </c>
      <c r="AJ60" s="73">
        <f>[4]带兵数!H59*80%*6*0.8</f>
        <v>21371.557831152193</v>
      </c>
    </row>
    <row r="61" spans="6:36" ht="11.25" customHeight="1" x14ac:dyDescent="0.15">
      <c r="F61" s="10">
        <v>57</v>
      </c>
      <c r="G61" s="8">
        <f t="shared" si="2"/>
        <v>22406.104538938704</v>
      </c>
      <c r="H61" s="8">
        <f t="shared" si="3"/>
        <v>22456.56553936717</v>
      </c>
      <c r="I61" s="8">
        <f t="shared" si="4"/>
        <v>22463.355167005015</v>
      </c>
      <c r="J61" s="8">
        <f t="shared" si="5"/>
        <v>23169.012242467386</v>
      </c>
      <c r="K61" s="8">
        <f t="shared" si="6"/>
        <v>23095.527168237728</v>
      </c>
      <c r="L61" s="8">
        <f t="shared" si="7"/>
        <v>414032.80660445592</v>
      </c>
      <c r="M61" s="8">
        <f t="shared" si="8"/>
        <v>418068.53312305606</v>
      </c>
      <c r="N61" s="8">
        <f t="shared" si="9"/>
        <v>422271.9120549825</v>
      </c>
      <c r="O61" s="8">
        <f t="shared" si="10"/>
        <v>427073.74746387301</v>
      </c>
      <c r="P61" s="8">
        <f t="shared" si="11"/>
        <v>432599.33474806091</v>
      </c>
      <c r="Q61" s="22"/>
      <c r="R61" s="22">
        <f t="shared" si="12"/>
        <v>5.4116737083455949E-2</v>
      </c>
      <c r="V61" s="10">
        <v>57</v>
      </c>
      <c r="W61" s="8">
        <f>[2]玩家城池攻打!$D$11*攻城调用!W61</f>
        <v>112030.52269469351</v>
      </c>
      <c r="X61" s="8">
        <f>[2]玩家城池攻打!$D$11*攻城调用!X61</f>
        <v>112282.82769683584</v>
      </c>
      <c r="Y61" s="8">
        <f>[2]玩家城池攻打!$D$11*攻城调用!Y61</f>
        <v>112316.77583502507</v>
      </c>
      <c r="Z61" s="8">
        <f>[2]玩家城池攻打!$D$11*攻城调用!Z61</f>
        <v>115845.06121233692</v>
      </c>
      <c r="AA61" s="8">
        <f>[2]玩家城池攻打!$D$11*攻城调用!AA61</f>
        <v>115477.63584118863</v>
      </c>
      <c r="AE61" s="10">
        <v>57</v>
      </c>
      <c r="AF61" s="73">
        <f>[4]带兵数!D60*80%*6*0.8</f>
        <v>20701.640330222795</v>
      </c>
      <c r="AG61" s="73">
        <f>[4]带兵数!E60*80%*6*0.8</f>
        <v>20903.426656152802</v>
      </c>
      <c r="AH61" s="73">
        <f>[4]带兵数!F60*80%*6*0.8</f>
        <v>21113.595602749127</v>
      </c>
      <c r="AI61" s="73">
        <f>[4]带兵数!G60*80%*6*0.8</f>
        <v>21353.68737319365</v>
      </c>
      <c r="AJ61" s="73">
        <f>[4]带兵数!H60*80%*6*0.8</f>
        <v>21629.966737403047</v>
      </c>
    </row>
    <row r="62" spans="6:36" ht="11.25" customHeight="1" x14ac:dyDescent="0.15">
      <c r="F62" s="10">
        <v>58</v>
      </c>
      <c r="G62" s="8">
        <f t="shared" si="2"/>
        <v>23041.190977897913</v>
      </c>
      <c r="H62" s="8">
        <f t="shared" si="3"/>
        <v>23164.089039873794</v>
      </c>
      <c r="I62" s="8">
        <f t="shared" si="4"/>
        <v>23145.627904704059</v>
      </c>
      <c r="J62" s="8">
        <f t="shared" si="5"/>
        <v>23717.888913523115</v>
      </c>
      <c r="K62" s="8">
        <f t="shared" si="6"/>
        <v>23606.533470538074</v>
      </c>
      <c r="L62" s="8">
        <f t="shared" si="7"/>
        <v>419054.30464516912</v>
      </c>
      <c r="M62" s="8">
        <f t="shared" si="8"/>
        <v>422824.9604555025</v>
      </c>
      <c r="N62" s="8">
        <f t="shared" si="9"/>
        <v>427256.16393342358</v>
      </c>
      <c r="O62" s="8">
        <f t="shared" si="10"/>
        <v>432184.07246655837</v>
      </c>
      <c r="P62" s="8">
        <f t="shared" si="11"/>
        <v>437498.3298212057</v>
      </c>
      <c r="Q62" s="22"/>
      <c r="R62" s="22">
        <f t="shared" si="12"/>
        <v>5.4983783062216379E-2</v>
      </c>
      <c r="V62" s="10">
        <v>58</v>
      </c>
      <c r="W62" s="8">
        <f>[2]玩家城池攻打!$D$11*攻城调用!W62</f>
        <v>115205.95488948956</v>
      </c>
      <c r="X62" s="8">
        <f>[2]玩家城池攻打!$D$11*攻城调用!X62</f>
        <v>115820.44519936896</v>
      </c>
      <c r="Y62" s="8">
        <f>[2]玩家城池攻打!$D$11*攻城调用!Y62</f>
        <v>115728.13952352028</v>
      </c>
      <c r="Z62" s="8">
        <f>[2]玩家城池攻打!$D$11*攻城调用!Z62</f>
        <v>118589.44456761556</v>
      </c>
      <c r="AA62" s="8">
        <f>[2]玩家城池攻打!$D$11*攻城调用!AA62</f>
        <v>118032.66735269036</v>
      </c>
      <c r="AE62" s="10">
        <v>58</v>
      </c>
      <c r="AF62" s="73">
        <f>[4]带兵数!D61*80%*6*0.8</f>
        <v>20952.715232258455</v>
      </c>
      <c r="AG62" s="73">
        <f>[4]带兵数!E61*80%*6*0.8</f>
        <v>21141.248022775126</v>
      </c>
      <c r="AH62" s="73">
        <f>[4]带兵数!F61*80%*6*0.8</f>
        <v>21362.80819667118</v>
      </c>
      <c r="AI62" s="73">
        <f>[4]带兵数!G61*80%*6*0.8</f>
        <v>21609.203623327918</v>
      </c>
      <c r="AJ62" s="73">
        <f>[4]带兵数!H61*80%*6*0.8</f>
        <v>21874.916491060285</v>
      </c>
    </row>
    <row r="63" spans="6:36" ht="11.25" customHeight="1" x14ac:dyDescent="0.15">
      <c r="F63" s="10">
        <v>59</v>
      </c>
      <c r="G63" s="8">
        <f t="shared" si="2"/>
        <v>23692.579010595535</v>
      </c>
      <c r="H63" s="8">
        <f t="shared" si="3"/>
        <v>23788.628642332398</v>
      </c>
      <c r="I63" s="8">
        <f t="shared" si="4"/>
        <v>23847.664082881674</v>
      </c>
      <c r="J63" s="8">
        <f t="shared" si="5"/>
        <v>24357.242350020806</v>
      </c>
      <c r="K63" s="8">
        <f t="shared" si="6"/>
        <v>24118.737374192096</v>
      </c>
      <c r="L63" s="8">
        <f t="shared" si="7"/>
        <v>423861.27477096778</v>
      </c>
      <c r="M63" s="8">
        <f t="shared" si="8"/>
        <v>427907.5022897718</v>
      </c>
      <c r="N63" s="8">
        <f t="shared" si="9"/>
        <v>432308.11186813685</v>
      </c>
      <c r="O63" s="8">
        <f t="shared" si="10"/>
        <v>437248.10384906572</v>
      </c>
      <c r="P63" s="8">
        <f t="shared" si="11"/>
        <v>442742.0370174367</v>
      </c>
      <c r="Q63" s="22"/>
      <c r="R63" s="22">
        <f t="shared" si="12"/>
        <v>5.5897012586011194E-2</v>
      </c>
      <c r="V63" s="10">
        <v>59</v>
      </c>
      <c r="W63" s="8">
        <f>[2]玩家城池攻打!$D$11*攻城调用!W63</f>
        <v>118462.89505297766</v>
      </c>
      <c r="X63" s="8">
        <f>[2]玩家城池攻打!$D$11*攻城调用!X63</f>
        <v>118943.14321166198</v>
      </c>
      <c r="Y63" s="8">
        <f>[2]玩家城池攻打!$D$11*攻城调用!Y63</f>
        <v>119238.32041440837</v>
      </c>
      <c r="Z63" s="8">
        <f>[2]玩家城池攻打!$D$11*攻城调用!Z63</f>
        <v>121786.21175010402</v>
      </c>
      <c r="AA63" s="8">
        <f>[2]玩家城池攻打!$D$11*攻城调用!AA63</f>
        <v>120593.68687096048</v>
      </c>
      <c r="AE63" s="10">
        <v>59</v>
      </c>
      <c r="AF63" s="73">
        <f>[4]带兵数!D62*80%*6*0.8</f>
        <v>21193.06373854839</v>
      </c>
      <c r="AG63" s="73">
        <f>[4]带兵数!E62*80%*6*0.8</f>
        <v>21395.37511448859</v>
      </c>
      <c r="AH63" s="73">
        <f>[4]带兵数!F62*80%*6*0.8</f>
        <v>21615.405593406842</v>
      </c>
      <c r="AI63" s="73">
        <f>[4]带兵数!G62*80%*6*0.8</f>
        <v>21862.405192453287</v>
      </c>
      <c r="AJ63" s="73">
        <f>[4]带兵数!H62*80%*6*0.8</f>
        <v>22137.101850871833</v>
      </c>
    </row>
    <row r="64" spans="6:36" ht="11.25" customHeight="1" x14ac:dyDescent="0.15">
      <c r="F64" s="10">
        <v>60</v>
      </c>
      <c r="G64" s="8">
        <f t="shared" si="2"/>
        <v>24380.89961574888</v>
      </c>
      <c r="H64" s="8">
        <f t="shared" si="3"/>
        <v>24478.27803299719</v>
      </c>
      <c r="I64" s="8">
        <f t="shared" si="4"/>
        <v>24601.771041801931</v>
      </c>
      <c r="J64" s="8">
        <f t="shared" si="5"/>
        <v>25059.871839243136</v>
      </c>
      <c r="K64" s="8">
        <f t="shared" si="6"/>
        <v>24650.034869466708</v>
      </c>
      <c r="L64" s="8">
        <f t="shared" si="7"/>
        <v>428903.01374854764</v>
      </c>
      <c r="M64" s="8">
        <f t="shared" si="8"/>
        <v>432862.27726363571</v>
      </c>
      <c r="N64" s="8">
        <f t="shared" si="9"/>
        <v>437497.59861797246</v>
      </c>
      <c r="O64" s="8">
        <f t="shared" si="10"/>
        <v>442343.89329380123</v>
      </c>
      <c r="P64" s="8">
        <f t="shared" si="11"/>
        <v>447880.38637626247</v>
      </c>
      <c r="Q64" s="22"/>
      <c r="R64" s="22">
        <f t="shared" si="12"/>
        <v>5.6844785031150737E-2</v>
      </c>
      <c r="V64" s="10">
        <v>60</v>
      </c>
      <c r="W64" s="8">
        <f>[2]玩家城池攻打!$D$11*攻城调用!W64</f>
        <v>121904.49807874439</v>
      </c>
      <c r="X64" s="8">
        <f>[2]玩家城池攻打!$D$11*攻城调用!X64</f>
        <v>122391.39016498595</v>
      </c>
      <c r="Y64" s="8">
        <f>[2]玩家城池攻打!$D$11*攻城调用!Y64</f>
        <v>123008.85520900965</v>
      </c>
      <c r="Z64" s="8">
        <f>[2]玩家城池攻打!$D$11*攻城调用!Z64</f>
        <v>125299.35919621568</v>
      </c>
      <c r="AA64" s="8">
        <f>[2]玩家城池攻打!$D$11*攻城调用!AA64</f>
        <v>123250.17434733354</v>
      </c>
      <c r="AE64" s="10">
        <v>60</v>
      </c>
      <c r="AF64" s="73">
        <f>[4]带兵数!D63*80%*6*0.8</f>
        <v>21445.150687427384</v>
      </c>
      <c r="AG64" s="73">
        <f>[4]带兵数!E63*80%*6*0.8</f>
        <v>21643.113863181785</v>
      </c>
      <c r="AH64" s="73">
        <f>[4]带兵数!F63*80%*6*0.8</f>
        <v>21874.879930898624</v>
      </c>
      <c r="AI64" s="73">
        <f>[4]带兵数!G63*80%*6*0.8</f>
        <v>22117.194664690061</v>
      </c>
      <c r="AJ64" s="73">
        <f>[4]带兵数!H63*80%*6*0.8</f>
        <v>22394.019318813123</v>
      </c>
    </row>
    <row r="65" spans="6:36" ht="11.25" customHeight="1" x14ac:dyDescent="0.15">
      <c r="F65" s="10">
        <v>61</v>
      </c>
      <c r="G65" s="8">
        <f t="shared" si="2"/>
        <v>25103.286525209358</v>
      </c>
      <c r="H65" s="8">
        <f t="shared" si="3"/>
        <v>25209.062277741352</v>
      </c>
      <c r="I65" s="8">
        <f t="shared" si="4"/>
        <v>25387.61002534908</v>
      </c>
      <c r="J65" s="8">
        <f t="shared" si="5"/>
        <v>25789.880305313738</v>
      </c>
      <c r="K65" s="8">
        <f t="shared" si="6"/>
        <v>25270.353648892466</v>
      </c>
      <c r="L65" s="8">
        <f t="shared" si="7"/>
        <v>433916.07033484796</v>
      </c>
      <c r="M65" s="8">
        <f t="shared" si="8"/>
        <v>438152.6114222373</v>
      </c>
      <c r="N65" s="8">
        <f t="shared" si="9"/>
        <v>442546.3783926022</v>
      </c>
      <c r="O65" s="8">
        <f t="shared" si="10"/>
        <v>447572.34268875187</v>
      </c>
      <c r="P65" s="8">
        <f t="shared" si="11"/>
        <v>453112.69402224931</v>
      </c>
      <c r="Q65" s="22"/>
      <c r="R65" s="22">
        <f t="shared" si="12"/>
        <v>5.7852861973601129E-2</v>
      </c>
      <c r="V65" s="10">
        <v>61</v>
      </c>
      <c r="W65" s="8">
        <f>[2]玩家城池攻打!$D$11*攻城调用!W65</f>
        <v>125516.43262604678</v>
      </c>
      <c r="X65" s="8">
        <f>[2]玩家城池攻打!$D$11*攻城调用!X65</f>
        <v>126045.31138870676</v>
      </c>
      <c r="Y65" s="8">
        <f>[2]玩家城池攻打!$D$11*攻城调用!Y65</f>
        <v>126938.05012674539</v>
      </c>
      <c r="Z65" s="8">
        <f>[2]玩家城池攻打!$D$11*攻城调用!Z65</f>
        <v>128949.40152656869</v>
      </c>
      <c r="AA65" s="8">
        <f>[2]玩家城池攻打!$D$11*攻城调用!AA65</f>
        <v>126351.76824446232</v>
      </c>
      <c r="AE65" s="10">
        <v>61</v>
      </c>
      <c r="AF65" s="73">
        <f>[4]带兵数!D64*80%*6*0.8</f>
        <v>21695.803516742399</v>
      </c>
      <c r="AG65" s="73">
        <f>[4]带兵数!E64*80%*6*0.8</f>
        <v>21907.630571111866</v>
      </c>
      <c r="AH65" s="73">
        <f>[4]带兵数!F64*80%*6*0.8</f>
        <v>22127.31891963011</v>
      </c>
      <c r="AI65" s="73">
        <f>[4]带兵数!G64*80%*6*0.8</f>
        <v>22378.617134437594</v>
      </c>
      <c r="AJ65" s="73">
        <f>[4]带兵数!H64*80%*6*0.8</f>
        <v>22655.634701112467</v>
      </c>
    </row>
    <row r="66" spans="6:36" ht="11.25" customHeight="1" x14ac:dyDescent="0.15">
      <c r="F66" s="10">
        <v>62</v>
      </c>
      <c r="G66" s="8">
        <f t="shared" si="2"/>
        <v>25750.357050812323</v>
      </c>
      <c r="H66" s="8">
        <f t="shared" si="3"/>
        <v>25949.949351006886</v>
      </c>
      <c r="I66" s="8">
        <f t="shared" si="4"/>
        <v>26074.335009039045</v>
      </c>
      <c r="J66" s="8">
        <f t="shared" si="5"/>
        <v>26544.516948797398</v>
      </c>
      <c r="K66" s="8">
        <f t="shared" si="6"/>
        <v>25914.652864479627</v>
      </c>
      <c r="L66" s="8">
        <f t="shared" si="7"/>
        <v>439141.99261261628</v>
      </c>
      <c r="M66" s="8">
        <f t="shared" si="8"/>
        <v>443171.29642900225</v>
      </c>
      <c r="N66" s="8">
        <f t="shared" si="9"/>
        <v>447866.78357195162</v>
      </c>
      <c r="O66" s="8">
        <f t="shared" si="10"/>
        <v>452755.99922136805</v>
      </c>
      <c r="P66" s="8">
        <f t="shared" si="11"/>
        <v>458415.60901644028</v>
      </c>
      <c r="Q66" s="22"/>
      <c r="R66" s="22">
        <f t="shared" si="12"/>
        <v>5.8637883609385731E-2</v>
      </c>
      <c r="V66" s="10">
        <v>62</v>
      </c>
      <c r="W66" s="8">
        <f>[2]玩家城池攻打!$D$11*攻城调用!W66</f>
        <v>128751.78525406161</v>
      </c>
      <c r="X66" s="8">
        <f>[2]玩家城池攻打!$D$11*攻城调用!X66</f>
        <v>129749.74675503442</v>
      </c>
      <c r="Y66" s="8">
        <f>[2]玩家城池攻打!$D$11*攻城调用!Y66</f>
        <v>130371.67504519522</v>
      </c>
      <c r="Z66" s="8">
        <f>[2]玩家城池攻打!$D$11*攻城调用!Z66</f>
        <v>132722.58474398698</v>
      </c>
      <c r="AA66" s="8">
        <f>[2]玩家城池攻打!$D$11*攻城调用!AA66</f>
        <v>129573.26432239813</v>
      </c>
      <c r="AE66" s="10">
        <v>62</v>
      </c>
      <c r="AF66" s="73">
        <f>[4]带兵数!D65*80%*6*0.8</f>
        <v>21957.099630630815</v>
      </c>
      <c r="AG66" s="73">
        <f>[4]带兵数!E65*80%*6*0.8</f>
        <v>22158.564821450113</v>
      </c>
      <c r="AH66" s="73">
        <f>[4]带兵数!F65*80%*6*0.8</f>
        <v>22393.33917859758</v>
      </c>
      <c r="AI66" s="73">
        <f>[4]带兵数!G65*80%*6*0.8</f>
        <v>22637.799961068402</v>
      </c>
      <c r="AJ66" s="73">
        <f>[4]带兵数!H65*80%*6*0.8</f>
        <v>22920.780450822014</v>
      </c>
    </row>
    <row r="67" spans="6:36" ht="11.25" customHeight="1" x14ac:dyDescent="0.15">
      <c r="F67" s="10">
        <v>63</v>
      </c>
      <c r="G67" s="8">
        <f t="shared" si="2"/>
        <v>26337.184241127619</v>
      </c>
      <c r="H67" s="8">
        <f t="shared" si="3"/>
        <v>26715.036176615995</v>
      </c>
      <c r="I67" s="8">
        <f t="shared" si="4"/>
        <v>26782.163222311294</v>
      </c>
      <c r="J67" s="8">
        <f t="shared" si="5"/>
        <v>27325.053982605183</v>
      </c>
      <c r="K67" s="8">
        <f t="shared" si="6"/>
        <v>26500.745405432623</v>
      </c>
      <c r="L67" s="8">
        <f t="shared" si="7"/>
        <v>444215.70677134005</v>
      </c>
      <c r="M67" s="8">
        <f t="shared" si="8"/>
        <v>448446.18298404175</v>
      </c>
      <c r="N67" s="8">
        <f t="shared" si="9"/>
        <v>452907.48787738028</v>
      </c>
      <c r="O67" s="8">
        <f t="shared" si="10"/>
        <v>458063.50624557846</v>
      </c>
      <c r="P67" s="8">
        <f t="shared" si="11"/>
        <v>463741.7999727726</v>
      </c>
      <c r="Q67" s="22"/>
      <c r="R67" s="22">
        <f t="shared" si="12"/>
        <v>5.9289178297076021E-2</v>
      </c>
      <c r="V67" s="10">
        <v>63</v>
      </c>
      <c r="W67" s="8">
        <f>[2]玩家城池攻打!$D$11*攻城调用!W67</f>
        <v>131685.92120563809</v>
      </c>
      <c r="X67" s="8">
        <f>[2]玩家城池攻打!$D$11*攻城调用!X67</f>
        <v>133575.18088307997</v>
      </c>
      <c r="Y67" s="8">
        <f>[2]玩家城池攻打!$D$11*攻城调用!Y67</f>
        <v>133910.81611155646</v>
      </c>
      <c r="Z67" s="8">
        <f>[2]玩家城池攻打!$D$11*攻城调用!Z67</f>
        <v>136625.2699130259</v>
      </c>
      <c r="AA67" s="8">
        <f>[2]玩家城池攻打!$D$11*攻城调用!AA67</f>
        <v>132503.72702716311</v>
      </c>
      <c r="AE67" s="10">
        <v>63</v>
      </c>
      <c r="AF67" s="73">
        <f>[4]带兵数!D66*80%*6*0.8</f>
        <v>22210.785338567002</v>
      </c>
      <c r="AG67" s="73">
        <f>[4]带兵数!E66*80%*6*0.8</f>
        <v>22422.309149202087</v>
      </c>
      <c r="AH67" s="73">
        <f>[4]带兵数!F66*80%*6*0.8</f>
        <v>22645.374393869013</v>
      </c>
      <c r="AI67" s="73">
        <f>[4]带兵数!G66*80%*6*0.8</f>
        <v>22903.175312278923</v>
      </c>
      <c r="AJ67" s="73">
        <f>[4]带兵数!H66*80%*6*0.8</f>
        <v>23187.089998638628</v>
      </c>
    </row>
    <row r="68" spans="6:36" ht="11.25" customHeight="1" x14ac:dyDescent="0.15">
      <c r="F68" s="10">
        <v>64</v>
      </c>
      <c r="G68" s="8">
        <f t="shared" si="2"/>
        <v>26930.165974570125</v>
      </c>
      <c r="H68" s="8">
        <f t="shared" si="3"/>
        <v>27442.026497806335</v>
      </c>
      <c r="I68" s="8">
        <f t="shared" si="4"/>
        <v>27513.758067308048</v>
      </c>
      <c r="J68" s="8">
        <f t="shared" si="5"/>
        <v>28139.656935399871</v>
      </c>
      <c r="K68" s="8">
        <f t="shared" si="6"/>
        <v>27068.59384564959</v>
      </c>
      <c r="L68" s="8">
        <f t="shared" si="7"/>
        <v>449407.44573570724</v>
      </c>
      <c r="M68" s="8">
        <f t="shared" si="8"/>
        <v>453532.81780373782</v>
      </c>
      <c r="N68" s="8">
        <f t="shared" si="9"/>
        <v>458240.10866379156</v>
      </c>
      <c r="O68" s="8">
        <f t="shared" si="10"/>
        <v>463255.82942850277</v>
      </c>
      <c r="P68" s="8">
        <f t="shared" si="11"/>
        <v>468807.72877919953</v>
      </c>
      <c r="Q68" s="22"/>
      <c r="R68" s="22">
        <f t="shared" si="12"/>
        <v>5.9923720067618841E-2</v>
      </c>
      <c r="V68" s="10">
        <v>64</v>
      </c>
      <c r="W68" s="8">
        <f>[2]玩家城池攻打!$D$11*攻城调用!W68</f>
        <v>134650.82987285062</v>
      </c>
      <c r="X68" s="8">
        <f>[2]玩家城池攻打!$D$11*攻城调用!X68</f>
        <v>137210.13248903168</v>
      </c>
      <c r="Y68" s="8">
        <f>[2]玩家城池攻打!$D$11*攻城调用!Y68</f>
        <v>137568.79033654023</v>
      </c>
      <c r="Z68" s="8">
        <f>[2]玩家城池攻打!$D$11*攻城调用!Z68</f>
        <v>140698.28467699935</v>
      </c>
      <c r="AA68" s="8">
        <f>[2]玩家城池攻打!$D$11*攻城调用!AA68</f>
        <v>135342.96922824794</v>
      </c>
      <c r="AE68" s="10">
        <v>64</v>
      </c>
      <c r="AF68" s="73">
        <f>[4]带兵数!D67*80%*6*0.8</f>
        <v>22470.372286785361</v>
      </c>
      <c r="AG68" s="73">
        <f>[4]带兵数!E67*80%*6*0.8</f>
        <v>22676.640890186893</v>
      </c>
      <c r="AH68" s="73">
        <f>[4]带兵数!F67*80%*6*0.8</f>
        <v>22912.005433189577</v>
      </c>
      <c r="AI68" s="73">
        <f>[4]带兵数!G67*80%*6*0.8</f>
        <v>23162.791471425138</v>
      </c>
      <c r="AJ68" s="73">
        <f>[4]带兵数!H67*80%*6*0.8</f>
        <v>23440.386438959977</v>
      </c>
    </row>
    <row r="69" spans="6:36" ht="11.25" customHeight="1" x14ac:dyDescent="0.15">
      <c r="F69" s="10">
        <v>65</v>
      </c>
      <c r="G69" s="8">
        <f t="shared" si="2"/>
        <v>27529.747585632053</v>
      </c>
      <c r="H69" s="8">
        <f t="shared" si="3"/>
        <v>28029.577960926814</v>
      </c>
      <c r="I69" s="8">
        <f t="shared" si="4"/>
        <v>28256.577984702293</v>
      </c>
      <c r="J69" s="8">
        <f t="shared" si="5"/>
        <v>28975.48651629236</v>
      </c>
      <c r="K69" s="8">
        <f t="shared" si="6"/>
        <v>27635.977385971564</v>
      </c>
      <c r="L69" s="8">
        <f t="shared" si="7"/>
        <v>454516.6714479067</v>
      </c>
      <c r="M69" s="8">
        <f t="shared" si="8"/>
        <v>458727.8025088943</v>
      </c>
      <c r="N69" s="8">
        <f t="shared" si="9"/>
        <v>463368.44914969476</v>
      </c>
      <c r="O69" s="8">
        <f t="shared" si="10"/>
        <v>468524.14273974719</v>
      </c>
      <c r="P69" s="8">
        <f t="shared" si="11"/>
        <v>473770.72330767475</v>
      </c>
      <c r="Q69" s="22"/>
      <c r="R69" s="22">
        <f t="shared" si="12"/>
        <v>6.0569280105685422E-2</v>
      </c>
      <c r="V69" s="10">
        <v>65</v>
      </c>
      <c r="W69" s="8">
        <f>[2]玩家城池攻打!$D$11*攻城调用!W69</f>
        <v>137648.73792816026</v>
      </c>
      <c r="X69" s="8">
        <f>[2]玩家城池攻打!$D$11*攻城调用!X69</f>
        <v>140147.88980463406</v>
      </c>
      <c r="Y69" s="8">
        <f>[2]玩家城池攻打!$D$11*攻城调用!Y69</f>
        <v>141282.88992351145</v>
      </c>
      <c r="Z69" s="8">
        <f>[2]玩家城池攻打!$D$11*攻城调用!Z69</f>
        <v>144877.43258146179</v>
      </c>
      <c r="AA69" s="8">
        <f>[2]玩家城池攻打!$D$11*攻城调用!AA69</f>
        <v>138179.88692985781</v>
      </c>
      <c r="AE69" s="10">
        <v>65</v>
      </c>
      <c r="AF69" s="73">
        <f>[4]带兵数!D68*80%*6*0.8</f>
        <v>22725.833572395335</v>
      </c>
      <c r="AG69" s="73">
        <f>[4]带兵数!E68*80%*6*0.8</f>
        <v>22936.390125444716</v>
      </c>
      <c r="AH69" s="73">
        <f>[4]带兵数!F68*80%*6*0.8</f>
        <v>23168.422457484739</v>
      </c>
      <c r="AI69" s="73">
        <f>[4]带兵数!G68*80%*6*0.8</f>
        <v>23426.207136987359</v>
      </c>
      <c r="AJ69" s="73">
        <f>[4]带兵数!H68*80%*6*0.8</f>
        <v>23688.536165383739</v>
      </c>
    </row>
    <row r="70" spans="6:36" ht="11.25" customHeight="1" x14ac:dyDescent="0.15">
      <c r="F70" s="10">
        <v>66</v>
      </c>
      <c r="G70" s="8">
        <f t="shared" ref="G70:G103" si="13">$C$6*W70</f>
        <v>28016.362432828741</v>
      </c>
      <c r="H70" s="8">
        <f t="shared" ref="H70:H103" si="14">$C$6*X70</f>
        <v>28563.213691610694</v>
      </c>
      <c r="I70" s="8">
        <f t="shared" ref="I70:I103" si="15">$C$6*Y70</f>
        <v>29013.92978535049</v>
      </c>
      <c r="J70" s="8">
        <f t="shared" ref="J70:J103" si="16">$C$6*Z70</f>
        <v>29703.784368442768</v>
      </c>
      <c r="K70" s="8">
        <f t="shared" ref="K70:K103" si="17">$C$6*AA70</f>
        <v>28177.434459701675</v>
      </c>
      <c r="L70" s="8">
        <f t="shared" ref="L70:L103" si="18">$C$7*AF70</f>
        <v>459674.88370563538</v>
      </c>
      <c r="M70" s="8">
        <f t="shared" ref="M70:M103" si="19">$C$7*AG70</f>
        <v>463871.6764309546</v>
      </c>
      <c r="N70" s="8">
        <f t="shared" ref="N70:N103" si="20">$C$7*AH70</f>
        <v>468662.7531986346</v>
      </c>
      <c r="O70" s="8">
        <f t="shared" ref="O70:O103" si="21">$C$7*AI70</f>
        <v>473414.29577342287</v>
      </c>
      <c r="P70" s="8">
        <f t="shared" ref="P70:P103" si="22">$C$7*AJ70</f>
        <v>478854.7676212464</v>
      </c>
      <c r="Q70" s="22"/>
      <c r="R70" s="22">
        <f t="shared" ref="R70:R103" si="23">G70/L70</f>
        <v>6.0948212369092016E-2</v>
      </c>
      <c r="V70" s="10">
        <v>66</v>
      </c>
      <c r="W70" s="8">
        <f>[2]玩家城池攻打!$D$11*攻城调用!W70</f>
        <v>140081.81216414369</v>
      </c>
      <c r="X70" s="8">
        <f>[2]玩家城池攻打!$D$11*攻城调用!X70</f>
        <v>142816.06845805346</v>
      </c>
      <c r="Y70" s="8">
        <f>[2]玩家城池攻打!$D$11*攻城调用!Y70</f>
        <v>145069.64892675244</v>
      </c>
      <c r="Z70" s="8">
        <f>[2]玩家城池攻打!$D$11*攻城调用!Z70</f>
        <v>148518.92184221384</v>
      </c>
      <c r="AA70" s="8">
        <f>[2]玩家城池攻打!$D$11*攻城调用!AA70</f>
        <v>140887.17229850838</v>
      </c>
      <c r="AE70" s="10">
        <v>66</v>
      </c>
      <c r="AF70" s="73">
        <f>[4]带兵数!D69*80%*6*0.8</f>
        <v>22983.744185281768</v>
      </c>
      <c r="AG70" s="73">
        <f>[4]带兵数!E69*80%*6*0.8</f>
        <v>23193.583821547731</v>
      </c>
      <c r="AH70" s="73">
        <f>[4]带兵数!F69*80%*6*0.8</f>
        <v>23433.13765993173</v>
      </c>
      <c r="AI70" s="73">
        <f>[4]带兵数!G69*80%*6*0.8</f>
        <v>23670.714788671143</v>
      </c>
      <c r="AJ70" s="73">
        <f>[4]带兵数!H69*80%*6*0.8</f>
        <v>23942.738381062321</v>
      </c>
    </row>
    <row r="71" spans="6:36" ht="11.25" customHeight="1" x14ac:dyDescent="0.15">
      <c r="F71" s="10">
        <v>67</v>
      </c>
      <c r="G71" s="8">
        <f t="shared" si="13"/>
        <v>29934.366757390573</v>
      </c>
      <c r="H71" s="8">
        <f t="shared" si="14"/>
        <v>30588.071340976487</v>
      </c>
      <c r="I71" s="8">
        <f t="shared" si="15"/>
        <v>31278.837432776498</v>
      </c>
      <c r="J71" s="8">
        <f t="shared" si="16"/>
        <v>32060.755434193383</v>
      </c>
      <c r="K71" s="8">
        <f t="shared" si="17"/>
        <v>30636.761858041384</v>
      </c>
      <c r="L71" s="8">
        <f t="shared" si="18"/>
        <v>464819.86590141809</v>
      </c>
      <c r="M71" s="8">
        <f t="shared" si="19"/>
        <v>469085.46549884364</v>
      </c>
      <c r="N71" s="8">
        <f t="shared" si="20"/>
        <v>473600.42752980837</v>
      </c>
      <c r="O71" s="8">
        <f t="shared" si="21"/>
        <v>478531.93197834888</v>
      </c>
      <c r="P71" s="8">
        <f t="shared" si="22"/>
        <v>483877.54533916689</v>
      </c>
      <c r="Q71" s="22"/>
      <c r="R71" s="22">
        <f t="shared" si="23"/>
        <v>6.439992985097423E-2</v>
      </c>
      <c r="V71" s="10">
        <v>67</v>
      </c>
      <c r="W71" s="8">
        <f>[2]玩家城池攻打!$D$11*攻城调用!W71</f>
        <v>149671.83378695286</v>
      </c>
      <c r="X71" s="8">
        <f>[2]玩家城池攻打!$D$11*攻城调用!X71</f>
        <v>152940.35670488243</v>
      </c>
      <c r="Y71" s="8">
        <f>[2]玩家城池攻打!$D$11*攻城调用!Y71</f>
        <v>156394.18716388248</v>
      </c>
      <c r="Z71" s="8">
        <f>[2]玩家城池攻打!$D$11*攻城调用!Z71</f>
        <v>160303.7771709669</v>
      </c>
      <c r="AA71" s="8">
        <f>[2]玩家城池攻打!$D$11*攻城调用!AA71</f>
        <v>153183.8092902069</v>
      </c>
      <c r="AE71" s="10">
        <v>67</v>
      </c>
      <c r="AF71" s="73">
        <f>[4]带兵数!D70*80%*6*0.8</f>
        <v>23240.993295070904</v>
      </c>
      <c r="AG71" s="73">
        <f>[4]带兵数!E70*80%*6*0.8</f>
        <v>23454.273274942181</v>
      </c>
      <c r="AH71" s="73">
        <f>[4]带兵数!F70*80%*6*0.8</f>
        <v>23680.021376490418</v>
      </c>
      <c r="AI71" s="73">
        <f>[4]带兵数!G70*80%*6*0.8</f>
        <v>23926.596598917444</v>
      </c>
      <c r="AJ71" s="73">
        <f>[4]带兵数!H70*80%*6*0.8</f>
        <v>24193.877266958345</v>
      </c>
    </row>
    <row r="72" spans="6:36" ht="11.25" customHeight="1" x14ac:dyDescent="0.15">
      <c r="F72" s="10">
        <v>68</v>
      </c>
      <c r="G72" s="8">
        <f t="shared" si="13"/>
        <v>30439.013996776834</v>
      </c>
      <c r="H72" s="8">
        <f t="shared" si="14"/>
        <v>31149.599355343234</v>
      </c>
      <c r="I72" s="8">
        <f t="shared" si="15"/>
        <v>31885.173371144076</v>
      </c>
      <c r="J72" s="8">
        <f t="shared" si="16"/>
        <v>32813.895201811094</v>
      </c>
      <c r="K72" s="8">
        <f t="shared" si="17"/>
        <v>31414.241874997442</v>
      </c>
      <c r="L72" s="8">
        <f t="shared" si="18"/>
        <v>469945.18566250382</v>
      </c>
      <c r="M72" s="8">
        <f t="shared" si="19"/>
        <v>474154.90450320242</v>
      </c>
      <c r="N72" s="8">
        <f t="shared" si="20"/>
        <v>478565.60542767984</v>
      </c>
      <c r="O72" s="8">
        <f t="shared" si="21"/>
        <v>483457.55006119231</v>
      </c>
      <c r="P72" s="8">
        <f t="shared" si="22"/>
        <v>488906.65520147514</v>
      </c>
      <c r="Q72" s="22"/>
      <c r="R72" s="22">
        <f t="shared" si="23"/>
        <v>6.4771413614686843E-2</v>
      </c>
      <c r="V72" s="10">
        <v>68</v>
      </c>
      <c r="W72" s="8">
        <f>[2]玩家城池攻打!$D$11*攻城调用!W72</f>
        <v>152195.06998388417</v>
      </c>
      <c r="X72" s="8">
        <f>[2]玩家城池攻打!$D$11*攻城调用!X72</f>
        <v>155747.99677671617</v>
      </c>
      <c r="Y72" s="8">
        <f>[2]玩家城池攻打!$D$11*攻城调用!Y72</f>
        <v>159425.86685572038</v>
      </c>
      <c r="Z72" s="8">
        <f>[2]玩家城池攻打!$D$11*攻城调用!Z72</f>
        <v>164069.47600905548</v>
      </c>
      <c r="AA72" s="8">
        <f>[2]玩家城池攻打!$D$11*攻城调用!AA72</f>
        <v>157071.2093749872</v>
      </c>
      <c r="AE72" s="10">
        <v>68</v>
      </c>
      <c r="AF72" s="73">
        <f>[4]带兵数!D71*80%*6*0.8</f>
        <v>23497.25928312519</v>
      </c>
      <c r="AG72" s="73">
        <f>[4]带兵数!E71*80%*6*0.8</f>
        <v>23707.745225160121</v>
      </c>
      <c r="AH72" s="73">
        <f>[4]带兵数!F71*80%*6*0.8</f>
        <v>23928.280271383992</v>
      </c>
      <c r="AI72" s="73">
        <f>[4]带兵数!G71*80%*6*0.8</f>
        <v>24172.877503059615</v>
      </c>
      <c r="AJ72" s="73">
        <f>[4]带兵数!H71*80%*6*0.8</f>
        <v>24445.332760073758</v>
      </c>
    </row>
    <row r="73" spans="6:36" ht="11.25" customHeight="1" x14ac:dyDescent="0.15">
      <c r="F73" s="10">
        <v>69</v>
      </c>
      <c r="G73" s="8">
        <f t="shared" si="13"/>
        <v>30947.062669294766</v>
      </c>
      <c r="H73" s="8">
        <f t="shared" si="14"/>
        <v>31699.033481462731</v>
      </c>
      <c r="I73" s="8">
        <f t="shared" si="15"/>
        <v>32541.100188248165</v>
      </c>
      <c r="J73" s="8">
        <f t="shared" si="16"/>
        <v>33652.590309455831</v>
      </c>
      <c r="K73" s="8">
        <f t="shared" si="17"/>
        <v>32329.815147171521</v>
      </c>
      <c r="L73" s="8">
        <f t="shared" si="18"/>
        <v>475126.03256984643</v>
      </c>
      <c r="M73" s="8">
        <f t="shared" si="19"/>
        <v>479155.86519475852</v>
      </c>
      <c r="N73" s="8">
        <f t="shared" si="20"/>
        <v>483666.04397052177</v>
      </c>
      <c r="O73" s="8">
        <f t="shared" si="21"/>
        <v>488683.55437045329</v>
      </c>
      <c r="P73" s="8">
        <f t="shared" si="22"/>
        <v>493842.14863359346</v>
      </c>
      <c r="Q73" s="22"/>
      <c r="R73" s="22">
        <f t="shared" si="23"/>
        <v>6.513442865234996E-2</v>
      </c>
      <c r="V73" s="10">
        <v>69</v>
      </c>
      <c r="W73" s="8">
        <f>[2]玩家城池攻打!$D$11*攻城调用!W73</f>
        <v>154735.31334647382</v>
      </c>
      <c r="X73" s="8">
        <f>[2]玩家城池攻打!$D$11*攻城调用!X73</f>
        <v>158495.16740731365</v>
      </c>
      <c r="Y73" s="8">
        <f>[2]玩家城池攻打!$D$11*攻城调用!Y73</f>
        <v>162705.50094124081</v>
      </c>
      <c r="Z73" s="8">
        <f>[2]玩家城池攻打!$D$11*攻城调用!Z73</f>
        <v>168262.95154727914</v>
      </c>
      <c r="AA73" s="8">
        <f>[2]玩家城池攻打!$D$11*攻城调用!AA73</f>
        <v>161649.07573585759</v>
      </c>
      <c r="AE73" s="10">
        <v>69</v>
      </c>
      <c r="AF73" s="73">
        <f>[4]带兵数!D72*80%*6*0.8</f>
        <v>23756.301628492321</v>
      </c>
      <c r="AG73" s="73">
        <f>[4]带兵数!E72*80%*6*0.8</f>
        <v>23957.793259737926</v>
      </c>
      <c r="AH73" s="73">
        <f>[4]带兵数!F72*80%*6*0.8</f>
        <v>24183.302198526089</v>
      </c>
      <c r="AI73" s="73">
        <f>[4]带兵数!G72*80%*6*0.8</f>
        <v>24434.177718522664</v>
      </c>
      <c r="AJ73" s="73">
        <f>[4]带兵数!H72*80%*6*0.8</f>
        <v>24692.107431679673</v>
      </c>
    </row>
    <row r="74" spans="6:36" ht="11.25" customHeight="1" x14ac:dyDescent="0.15">
      <c r="F74" s="10">
        <v>70</v>
      </c>
      <c r="G74" s="8">
        <f t="shared" si="13"/>
        <v>31462.31057811475</v>
      </c>
      <c r="H74" s="8">
        <f t="shared" si="14"/>
        <v>32244.322046567042</v>
      </c>
      <c r="I74" s="8">
        <f t="shared" si="15"/>
        <v>33127.310736323139</v>
      </c>
      <c r="J74" s="8">
        <f t="shared" si="16"/>
        <v>34637.995464621716</v>
      </c>
      <c r="K74" s="8">
        <f t="shared" si="17"/>
        <v>33420.505674307526</v>
      </c>
      <c r="L74" s="8">
        <f t="shared" si="18"/>
        <v>480219.07308555761</v>
      </c>
      <c r="M74" s="8">
        <f t="shared" si="19"/>
        <v>484356.13872179994</v>
      </c>
      <c r="N74" s="8">
        <f t="shared" si="20"/>
        <v>488908.87213247654</v>
      </c>
      <c r="O74" s="8">
        <f t="shared" si="21"/>
        <v>493683.46222433896</v>
      </c>
      <c r="P74" s="8">
        <f t="shared" si="22"/>
        <v>499048.95081496309</v>
      </c>
      <c r="Q74" s="22"/>
      <c r="R74" s="22">
        <f t="shared" si="23"/>
        <v>6.5516578456493973E-2</v>
      </c>
      <c r="V74" s="10">
        <v>70</v>
      </c>
      <c r="W74" s="8">
        <f>[2]玩家城池攻打!$D$11*攻城调用!W74</f>
        <v>157311.55289057374</v>
      </c>
      <c r="X74" s="8">
        <f>[2]玩家城池攻打!$D$11*攻城调用!X74</f>
        <v>161221.6102328352</v>
      </c>
      <c r="Y74" s="8">
        <f>[2]玩家城池攻打!$D$11*攻城调用!Y74</f>
        <v>165636.55368161568</v>
      </c>
      <c r="Z74" s="8">
        <f>[2]玩家城池攻打!$D$11*攻城调用!Z74</f>
        <v>173189.97732310856</v>
      </c>
      <c r="AA74" s="8">
        <f>[2]玩家城池攻打!$D$11*攻城调用!AA74</f>
        <v>167102.52837153763</v>
      </c>
      <c r="AE74" s="10">
        <v>70</v>
      </c>
      <c r="AF74" s="73">
        <f>[4]带兵数!D73*80%*6*0.8</f>
        <v>24010.953654277881</v>
      </c>
      <c r="AG74" s="73">
        <f>[4]带兵数!E73*80%*6*0.8</f>
        <v>24217.806936089997</v>
      </c>
      <c r="AH74" s="73">
        <f>[4]带兵数!F73*80%*6*0.8</f>
        <v>24445.443606623827</v>
      </c>
      <c r="AI74" s="73">
        <f>[4]带兵数!G73*80%*6*0.8</f>
        <v>24684.173111216947</v>
      </c>
      <c r="AJ74" s="73">
        <f>[4]带兵数!H73*80%*6*0.8</f>
        <v>24952.447540748155</v>
      </c>
    </row>
    <row r="75" spans="6:36" ht="11.25" customHeight="1" x14ac:dyDescent="0.15">
      <c r="F75" s="10">
        <v>71</v>
      </c>
      <c r="G75" s="8">
        <f t="shared" si="13"/>
        <v>32022.303628383474</v>
      </c>
      <c r="H75" s="8">
        <f t="shared" si="14"/>
        <v>32835.151954334367</v>
      </c>
      <c r="I75" s="8">
        <f t="shared" si="15"/>
        <v>33714.791123663468</v>
      </c>
      <c r="J75" s="8">
        <f t="shared" si="16"/>
        <v>35637.022095420929</v>
      </c>
      <c r="K75" s="8">
        <f t="shared" si="17"/>
        <v>34547.872238565833</v>
      </c>
      <c r="L75" s="8">
        <f t="shared" si="18"/>
        <v>485435.7789955769</v>
      </c>
      <c r="M75" s="8">
        <f t="shared" si="19"/>
        <v>489501.12468321458</v>
      </c>
      <c r="N75" s="8">
        <f t="shared" si="20"/>
        <v>494032.7683722506</v>
      </c>
      <c r="O75" s="8">
        <f t="shared" si="21"/>
        <v>498839.63711735734</v>
      </c>
      <c r="P75" s="8">
        <f t="shared" si="22"/>
        <v>504086.2972450527</v>
      </c>
      <c r="Q75" s="22"/>
      <c r="R75" s="22">
        <f t="shared" si="23"/>
        <v>6.5966096884414543E-2</v>
      </c>
      <c r="V75" s="10">
        <v>71</v>
      </c>
      <c r="W75" s="8">
        <f>[2]玩家城池攻打!$D$11*攻城调用!W75</f>
        <v>160111.51814191736</v>
      </c>
      <c r="X75" s="8">
        <f>[2]玩家城池攻打!$D$11*攻城调用!X75</f>
        <v>164175.75977167184</v>
      </c>
      <c r="Y75" s="8">
        <f>[2]玩家城池攻打!$D$11*攻城调用!Y75</f>
        <v>168573.95561831733</v>
      </c>
      <c r="Z75" s="8">
        <f>[2]玩家城池攻打!$D$11*攻城调用!Z75</f>
        <v>178185.11047710464</v>
      </c>
      <c r="AA75" s="8">
        <f>[2]玩家城池攻打!$D$11*攻城调用!AA75</f>
        <v>172739.36119282915</v>
      </c>
      <c r="AE75" s="10">
        <v>71</v>
      </c>
      <c r="AF75" s="73">
        <f>[4]带兵数!D74*80%*6*0.8</f>
        <v>24271.788949778846</v>
      </c>
      <c r="AG75" s="73">
        <f>[4]带兵数!E74*80%*6*0.8</f>
        <v>24475.056234160729</v>
      </c>
      <c r="AH75" s="73">
        <f>[4]带兵数!F74*80%*6*0.8</f>
        <v>24701.638418612529</v>
      </c>
      <c r="AI75" s="73">
        <f>[4]带兵数!G74*80%*6*0.8</f>
        <v>24941.981855867867</v>
      </c>
      <c r="AJ75" s="73">
        <f>[4]带兵数!H74*80%*6*0.8</f>
        <v>25204.314862252635</v>
      </c>
    </row>
    <row r="76" spans="6:36" ht="11.25" customHeight="1" x14ac:dyDescent="0.15">
      <c r="F76" s="10">
        <v>72</v>
      </c>
      <c r="G76" s="8">
        <f t="shared" si="13"/>
        <v>32626.096660396808</v>
      </c>
      <c r="H76" s="8">
        <f t="shared" si="14"/>
        <v>33425.475797126099</v>
      </c>
      <c r="I76" s="8">
        <f t="shared" si="15"/>
        <v>34311.742672360495</v>
      </c>
      <c r="J76" s="8">
        <f t="shared" si="16"/>
        <v>36684.314939652984</v>
      </c>
      <c r="K76" s="8">
        <f t="shared" si="17"/>
        <v>35798.975990122439</v>
      </c>
      <c r="L76" s="8">
        <f t="shared" si="18"/>
        <v>490497.13384425186</v>
      </c>
      <c r="M76" s="8">
        <f t="shared" si="19"/>
        <v>494720.4696080985</v>
      </c>
      <c r="N76" s="8">
        <f t="shared" si="20"/>
        <v>499036.48712696735</v>
      </c>
      <c r="O76" s="8">
        <f t="shared" si="21"/>
        <v>503845.33543526306</v>
      </c>
      <c r="P76" s="8">
        <f t="shared" si="22"/>
        <v>509297.2506942937</v>
      </c>
      <c r="Q76" s="22"/>
      <c r="R76" s="22">
        <f t="shared" si="23"/>
        <v>6.651638594641944E-2</v>
      </c>
      <c r="V76" s="10">
        <v>72</v>
      </c>
      <c r="W76" s="8">
        <f>[2]玩家城池攻打!$D$11*攻城调用!W76</f>
        <v>163130.48330198403</v>
      </c>
      <c r="X76" s="8">
        <f>[2]玩家城池攻打!$D$11*攻城调用!X76</f>
        <v>167127.37898563049</v>
      </c>
      <c r="Y76" s="8">
        <f>[2]玩家城池攻打!$D$11*攻城调用!Y76</f>
        <v>171558.71336180248</v>
      </c>
      <c r="Z76" s="8">
        <f>[2]玩家城池攻打!$D$11*攻城调用!Z76</f>
        <v>183421.57469826491</v>
      </c>
      <c r="AA76" s="8">
        <f>[2]玩家城池攻打!$D$11*攻城调用!AA76</f>
        <v>178994.87995061217</v>
      </c>
      <c r="AE76" s="10">
        <v>72</v>
      </c>
      <c r="AF76" s="73">
        <f>[4]带兵数!D75*80%*6*0.8</f>
        <v>24524.856692212594</v>
      </c>
      <c r="AG76" s="73">
        <f>[4]带兵数!E75*80%*6*0.8</f>
        <v>24736.023480404925</v>
      </c>
      <c r="AH76" s="73">
        <f>[4]带兵数!F75*80%*6*0.8</f>
        <v>24951.824356348367</v>
      </c>
      <c r="AI76" s="73">
        <f>[4]带兵数!G75*80%*6*0.8</f>
        <v>25192.266771763152</v>
      </c>
      <c r="AJ76" s="73">
        <f>[4]带兵数!H75*80%*6*0.8</f>
        <v>25464.862534714684</v>
      </c>
    </row>
    <row r="77" spans="6:36" ht="11.25" customHeight="1" x14ac:dyDescent="0.15">
      <c r="F77" s="10">
        <v>73</v>
      </c>
      <c r="G77" s="8">
        <f t="shared" si="13"/>
        <v>33217.184909671916</v>
      </c>
      <c r="H77" s="8">
        <f t="shared" si="14"/>
        <v>34073.931252687267</v>
      </c>
      <c r="I77" s="8">
        <f t="shared" si="15"/>
        <v>35130.478283699711</v>
      </c>
      <c r="J77" s="8">
        <f t="shared" si="16"/>
        <v>37741.912541700425</v>
      </c>
      <c r="K77" s="8">
        <f t="shared" si="17"/>
        <v>37102.021361980958</v>
      </c>
      <c r="L77" s="8">
        <f t="shared" si="18"/>
        <v>495749.5984293248</v>
      </c>
      <c r="M77" s="8">
        <f t="shared" si="19"/>
        <v>499668.0067089721</v>
      </c>
      <c r="N77" s="8">
        <f t="shared" si="20"/>
        <v>504137.69776283484</v>
      </c>
      <c r="O77" s="8">
        <f t="shared" si="21"/>
        <v>508959.24650514068</v>
      </c>
      <c r="P77" s="8">
        <f t="shared" si="22"/>
        <v>514262.14555869496</v>
      </c>
      <c r="Q77" s="22"/>
      <c r="R77" s="22">
        <f t="shared" si="23"/>
        <v>6.7003957269785738E-2</v>
      </c>
      <c r="V77" s="10">
        <v>73</v>
      </c>
      <c r="W77" s="8">
        <f>[2]玩家城池攻打!$D$11*攻城调用!W77</f>
        <v>166085.92454835959</v>
      </c>
      <c r="X77" s="8">
        <f>[2]玩家城池攻打!$D$11*攻城调用!X77</f>
        <v>170369.65626343634</v>
      </c>
      <c r="Y77" s="8">
        <f>[2]玩家城池攻打!$D$11*攻城调用!Y77</f>
        <v>175652.39141849853</v>
      </c>
      <c r="Z77" s="8">
        <f>[2]玩家城池攻打!$D$11*攻城调用!Z77</f>
        <v>188709.56270850211</v>
      </c>
      <c r="AA77" s="8">
        <f>[2]玩家城池攻打!$D$11*攻城调用!AA77</f>
        <v>185510.10680990477</v>
      </c>
      <c r="AE77" s="10">
        <v>73</v>
      </c>
      <c r="AF77" s="73">
        <f>[4]带兵数!D76*80%*6*0.8</f>
        <v>24787.479921466242</v>
      </c>
      <c r="AG77" s="73">
        <f>[4]带兵数!E76*80%*6*0.8</f>
        <v>24983.400335448605</v>
      </c>
      <c r="AH77" s="73">
        <f>[4]带兵数!F76*80%*6*0.8</f>
        <v>25206.884888141743</v>
      </c>
      <c r="AI77" s="73">
        <f>[4]带兵数!G76*80%*6*0.8</f>
        <v>25447.962325257035</v>
      </c>
      <c r="AJ77" s="73">
        <f>[4]带兵数!H76*80%*6*0.8</f>
        <v>25713.107277934749</v>
      </c>
    </row>
    <row r="78" spans="6:36" ht="11.25" customHeight="1" x14ac:dyDescent="0.15">
      <c r="F78" s="10">
        <v>74</v>
      </c>
      <c r="G78" s="8">
        <f t="shared" si="13"/>
        <v>33803.2348405839</v>
      </c>
      <c r="H78" s="8">
        <f t="shared" si="14"/>
        <v>34748.70968431091</v>
      </c>
      <c r="I78" s="8">
        <f t="shared" si="15"/>
        <v>35966.2481863926</v>
      </c>
      <c r="J78" s="8">
        <f t="shared" si="16"/>
        <v>38669.595834222288</v>
      </c>
      <c r="K78" s="8">
        <f t="shared" si="17"/>
        <v>38315.165230950966</v>
      </c>
      <c r="L78" s="8">
        <f t="shared" si="18"/>
        <v>500779.84267036896</v>
      </c>
      <c r="M78" s="8">
        <f t="shared" si="19"/>
        <v>504914.54577030439</v>
      </c>
      <c r="N78" s="8">
        <f t="shared" si="20"/>
        <v>509282.40788428707</v>
      </c>
      <c r="O78" s="8">
        <f t="shared" si="21"/>
        <v>514138.48318297038</v>
      </c>
      <c r="P78" s="8">
        <f t="shared" si="22"/>
        <v>519585.10144203674</v>
      </c>
      <c r="Q78" s="22"/>
      <c r="R78" s="22">
        <f t="shared" si="23"/>
        <v>6.7501189066099032E-2</v>
      </c>
      <c r="V78" s="10">
        <v>74</v>
      </c>
      <c r="W78" s="8">
        <f>[2]玩家城池攻打!$D$11*攻城调用!W78</f>
        <v>169016.1742029195</v>
      </c>
      <c r="X78" s="8">
        <f>[2]玩家城池攻打!$D$11*攻城调用!X78</f>
        <v>173743.54842155456</v>
      </c>
      <c r="Y78" s="8">
        <f>[2]玩家城池攻打!$D$11*攻城调用!Y78</f>
        <v>179831.240931963</v>
      </c>
      <c r="Z78" s="8">
        <f>[2]玩家城池攻打!$D$11*攻城调用!Z78</f>
        <v>193347.97917111142</v>
      </c>
      <c r="AA78" s="8">
        <f>[2]玩家城池攻打!$D$11*攻城调用!AA78</f>
        <v>191575.82615475482</v>
      </c>
      <c r="AE78" s="10">
        <v>74</v>
      </c>
      <c r="AF78" s="73">
        <f>[4]带兵数!D77*80%*6*0.8</f>
        <v>25038.992133518448</v>
      </c>
      <c r="AG78" s="73">
        <f>[4]带兵数!E77*80%*6*0.8</f>
        <v>25245.72728851522</v>
      </c>
      <c r="AH78" s="73">
        <f>[4]带兵数!F77*80%*6*0.8</f>
        <v>25464.120394214355</v>
      </c>
      <c r="AI78" s="73">
        <f>[4]带兵数!G77*80%*6*0.8</f>
        <v>25706.924159148519</v>
      </c>
      <c r="AJ78" s="73">
        <f>[4]带兵数!H77*80%*6*0.8</f>
        <v>25979.255072101838</v>
      </c>
    </row>
    <row r="79" spans="6:36" ht="11.25" customHeight="1" x14ac:dyDescent="0.15">
      <c r="F79" s="10">
        <v>75</v>
      </c>
      <c r="G79" s="8">
        <f t="shared" si="13"/>
        <v>34392.487127700413</v>
      </c>
      <c r="H79" s="8">
        <f t="shared" si="14"/>
        <v>35500.064205314302</v>
      </c>
      <c r="I79" s="8">
        <f t="shared" si="15"/>
        <v>36750.315776789052</v>
      </c>
      <c r="J79" s="8">
        <f t="shared" si="16"/>
        <v>39400.540857922977</v>
      </c>
      <c r="K79" s="8">
        <f t="shared" si="17"/>
        <v>39324.371512847123</v>
      </c>
      <c r="L79" s="8">
        <f t="shared" si="18"/>
        <v>506060.88091954042</v>
      </c>
      <c r="M79" s="8">
        <f t="shared" si="19"/>
        <v>509979.24085306993</v>
      </c>
      <c r="N79" s="8">
        <f t="shared" si="20"/>
        <v>514553.5736848035</v>
      </c>
      <c r="O79" s="8">
        <f t="shared" si="21"/>
        <v>519323.49053778854</v>
      </c>
      <c r="P79" s="8">
        <f t="shared" si="22"/>
        <v>524729.41218721517</v>
      </c>
      <c r="Q79" s="22"/>
      <c r="R79" s="22">
        <f t="shared" si="23"/>
        <v>6.7961165196581436E-2</v>
      </c>
      <c r="V79" s="10">
        <v>75</v>
      </c>
      <c r="W79" s="8">
        <f>[2]玩家城池攻打!$D$11*攻城调用!W79</f>
        <v>171962.43563850207</v>
      </c>
      <c r="X79" s="8">
        <f>[2]玩家城池攻打!$D$11*攻城调用!X79</f>
        <v>177500.3210265715</v>
      </c>
      <c r="Y79" s="8">
        <f>[2]玩家城池攻打!$D$11*攻城调用!Y79</f>
        <v>183751.57888394524</v>
      </c>
      <c r="Z79" s="8">
        <f>[2]玩家城池攻打!$D$11*攻城调用!Z79</f>
        <v>197002.70428961486</v>
      </c>
      <c r="AA79" s="8">
        <f>[2]玩家城池攻打!$D$11*攻城调用!AA79</f>
        <v>196621.8575642356</v>
      </c>
      <c r="AE79" s="10">
        <v>75</v>
      </c>
      <c r="AF79" s="73">
        <f>[4]带兵数!D78*80%*6*0.8</f>
        <v>25303.044045977022</v>
      </c>
      <c r="AG79" s="73">
        <f>[4]带兵数!E78*80%*6*0.8</f>
        <v>25498.962042653497</v>
      </c>
      <c r="AH79" s="73">
        <f>[4]带兵数!F78*80%*6*0.8</f>
        <v>25727.678684240174</v>
      </c>
      <c r="AI79" s="73">
        <f>[4]带兵数!G78*80%*6*0.8</f>
        <v>25966.174526889426</v>
      </c>
      <c r="AJ79" s="73">
        <f>[4]带兵数!H78*80%*6*0.8</f>
        <v>26236.47060936076</v>
      </c>
    </row>
    <row r="80" spans="6:36" ht="11.25" customHeight="1" x14ac:dyDescent="0.15">
      <c r="F80" s="10">
        <v>76</v>
      </c>
      <c r="G80" s="8">
        <f t="shared" si="13"/>
        <v>35226.217873265115</v>
      </c>
      <c r="H80" s="8">
        <f t="shared" si="14"/>
        <v>36318.440799120013</v>
      </c>
      <c r="I80" s="8">
        <f t="shared" si="15"/>
        <v>37508.743350172219</v>
      </c>
      <c r="J80" s="8">
        <f t="shared" si="16"/>
        <v>40144.329993593768</v>
      </c>
      <c r="K80" s="8">
        <f t="shared" si="17"/>
        <v>40288.140547226452</v>
      </c>
      <c r="L80" s="8">
        <f t="shared" si="18"/>
        <v>511067.57858427626</v>
      </c>
      <c r="M80" s="8">
        <f t="shared" si="19"/>
        <v>515254.79093067808</v>
      </c>
      <c r="N80" s="8">
        <f t="shared" si="20"/>
        <v>519592.62337314145</v>
      </c>
      <c r="O80" s="8">
        <f t="shared" si="21"/>
        <v>524541.25844754721</v>
      </c>
      <c r="P80" s="8">
        <f t="shared" si="22"/>
        <v>530146.48041775671</v>
      </c>
      <c r="Q80" s="22"/>
      <c r="R80" s="22">
        <f t="shared" si="23"/>
        <v>6.8926731707079372E-2</v>
      </c>
      <c r="V80" s="10">
        <v>76</v>
      </c>
      <c r="W80" s="8">
        <f>[2]玩家城池攻打!$D$11*攻城调用!W80</f>
        <v>176131.08936632558</v>
      </c>
      <c r="X80" s="8">
        <f>[2]玩家城池攻打!$D$11*攻城调用!X80</f>
        <v>181592.20399560005</v>
      </c>
      <c r="Y80" s="8">
        <f>[2]玩家城池攻打!$D$11*攻城调用!Y80</f>
        <v>187543.71675086109</v>
      </c>
      <c r="Z80" s="8">
        <f>[2]玩家城池攻打!$D$11*攻城调用!Z80</f>
        <v>200721.64996796884</v>
      </c>
      <c r="AA80" s="8">
        <f>[2]玩家城池攻打!$D$11*攻城调用!AA80</f>
        <v>201440.70273613225</v>
      </c>
      <c r="AE80" s="10">
        <v>76</v>
      </c>
      <c r="AF80" s="73">
        <f>[4]带兵数!D79*80%*6*0.8</f>
        <v>25553.378929213814</v>
      </c>
      <c r="AG80" s="73">
        <f>[4]带兵数!E79*80%*6*0.8</f>
        <v>25762.739546533903</v>
      </c>
      <c r="AH80" s="73">
        <f>[4]带兵数!F79*80%*6*0.8</f>
        <v>25979.631168657073</v>
      </c>
      <c r="AI80" s="73">
        <f>[4]带兵数!G79*80%*6*0.8</f>
        <v>26227.062922377361</v>
      </c>
      <c r="AJ80" s="73">
        <f>[4]带兵数!H79*80%*6*0.8</f>
        <v>26507.324020887838</v>
      </c>
    </row>
    <row r="81" spans="6:36" ht="11.25" customHeight="1" x14ac:dyDescent="0.15">
      <c r="F81" s="10">
        <v>77</v>
      </c>
      <c r="G81" s="8">
        <f t="shared" si="13"/>
        <v>36068.499857786388</v>
      </c>
      <c r="H81" s="8">
        <f t="shared" si="14"/>
        <v>37146.703819222275</v>
      </c>
      <c r="I81" s="8">
        <f t="shared" si="15"/>
        <v>38278.660990094941</v>
      </c>
      <c r="J81" s="8">
        <f t="shared" si="16"/>
        <v>40893.598061859295</v>
      </c>
      <c r="K81" s="8">
        <f t="shared" si="17"/>
        <v>41282.789470361742</v>
      </c>
      <c r="L81" s="8">
        <f t="shared" si="18"/>
        <v>516315.87090934347</v>
      </c>
      <c r="M81" s="8">
        <f t="shared" si="19"/>
        <v>520295.01656951476</v>
      </c>
      <c r="N81" s="8">
        <f t="shared" si="20"/>
        <v>524910.61235294677</v>
      </c>
      <c r="O81" s="8">
        <f t="shared" si="21"/>
        <v>529742.27233401139</v>
      </c>
      <c r="P81" s="8">
        <f t="shared" si="22"/>
        <v>535073.98841496673</v>
      </c>
      <c r="Q81" s="22"/>
      <c r="R81" s="22">
        <f t="shared" si="23"/>
        <v>6.9857430092671743E-2</v>
      </c>
      <c r="V81" s="10">
        <v>77</v>
      </c>
      <c r="W81" s="8">
        <f>[2]玩家城池攻打!$D$11*攻城调用!W81</f>
        <v>180342.49928893193</v>
      </c>
      <c r="X81" s="8">
        <f>[2]玩家城池攻打!$D$11*攻城调用!X81</f>
        <v>185733.51909611138</v>
      </c>
      <c r="Y81" s="8">
        <f>[2]玩家城池攻打!$D$11*攻城调用!Y81</f>
        <v>191393.3049504747</v>
      </c>
      <c r="Z81" s="8">
        <f>[2]玩家城池攻打!$D$11*攻城调用!Z81</f>
        <v>204467.99030929647</v>
      </c>
      <c r="AA81" s="8">
        <f>[2]玩家城池攻打!$D$11*攻城调用!AA81</f>
        <v>206413.94735180869</v>
      </c>
      <c r="AE81" s="10">
        <v>77</v>
      </c>
      <c r="AF81" s="73">
        <f>[4]带兵数!D80*80%*6*0.8</f>
        <v>25815.793545467175</v>
      </c>
      <c r="AG81" s="73">
        <f>[4]带兵数!E80*80%*6*0.8</f>
        <v>26014.750828475739</v>
      </c>
      <c r="AH81" s="73">
        <f>[4]带兵数!F80*80%*6*0.8</f>
        <v>26245.530617647339</v>
      </c>
      <c r="AI81" s="73">
        <f>[4]带兵数!G80*80%*6*0.8</f>
        <v>26487.113616700572</v>
      </c>
      <c r="AJ81" s="73">
        <f>[4]带兵数!H80*80%*6*0.8</f>
        <v>26753.699420748337</v>
      </c>
    </row>
    <row r="82" spans="6:36" ht="11.25" customHeight="1" x14ac:dyDescent="0.15">
      <c r="F82" s="10">
        <v>78</v>
      </c>
      <c r="G82" s="8">
        <f t="shared" si="13"/>
        <v>36924.201728439366</v>
      </c>
      <c r="H82" s="8">
        <f t="shared" si="14"/>
        <v>37949.66368797727</v>
      </c>
      <c r="I82" s="8">
        <f t="shared" si="15"/>
        <v>39059.413293274527</v>
      </c>
      <c r="J82" s="8">
        <f t="shared" si="16"/>
        <v>41648.180612178097</v>
      </c>
      <c r="K82" s="8">
        <f t="shared" si="17"/>
        <v>42273.187453914987</v>
      </c>
      <c r="L82" s="8">
        <f t="shared" si="18"/>
        <v>521360.63972810295</v>
      </c>
      <c r="M82" s="8">
        <f t="shared" si="19"/>
        <v>525546.25749306183</v>
      </c>
      <c r="N82" s="8">
        <f t="shared" si="20"/>
        <v>529988.11686500348</v>
      </c>
      <c r="O82" s="8">
        <f t="shared" si="21"/>
        <v>534937.48137991596</v>
      </c>
      <c r="P82" s="8">
        <f t="shared" si="22"/>
        <v>540137.47670117312</v>
      </c>
      <c r="Q82" s="22"/>
      <c r="R82" s="22">
        <f t="shared" si="23"/>
        <v>7.0822764349253262E-2</v>
      </c>
      <c r="V82" s="10">
        <v>78</v>
      </c>
      <c r="W82" s="8">
        <f>[2]玩家城池攻打!$D$11*攻城调用!W82</f>
        <v>184621.00864219683</v>
      </c>
      <c r="X82" s="8">
        <f>[2]玩家城池攻打!$D$11*攻城调用!X82</f>
        <v>189748.31843988635</v>
      </c>
      <c r="Y82" s="8">
        <f>[2]玩家城池攻打!$D$11*攻城调用!Y82</f>
        <v>195297.06646637263</v>
      </c>
      <c r="Z82" s="8">
        <f>[2]玩家城池攻打!$D$11*攻城调用!Z82</f>
        <v>208240.90306089047</v>
      </c>
      <c r="AA82" s="8">
        <f>[2]玩家城池攻打!$D$11*攻城调用!AA82</f>
        <v>211365.93726957493</v>
      </c>
      <c r="AE82" s="10">
        <v>78</v>
      </c>
      <c r="AF82" s="73">
        <f>[4]带兵数!D81*80%*6*0.8</f>
        <v>26068.031986405149</v>
      </c>
      <c r="AG82" s="73">
        <f>[4]带兵数!E81*80%*6*0.8</f>
        <v>26277.312874653093</v>
      </c>
      <c r="AH82" s="73">
        <f>[4]带兵数!F81*80%*6*0.8</f>
        <v>26499.405843250177</v>
      </c>
      <c r="AI82" s="73">
        <f>[4]带兵数!G81*80%*6*0.8</f>
        <v>26746.874068995799</v>
      </c>
      <c r="AJ82" s="73">
        <f>[4]带兵数!H81*80%*6*0.8</f>
        <v>27006.873835058657</v>
      </c>
    </row>
    <row r="83" spans="6:36" ht="11.25" customHeight="1" x14ac:dyDescent="0.15">
      <c r="F83" s="10">
        <v>79</v>
      </c>
      <c r="G83" s="8">
        <f t="shared" si="13"/>
        <v>37809.711760892576</v>
      </c>
      <c r="H83" s="8">
        <f t="shared" si="14"/>
        <v>38743.72754905474</v>
      </c>
      <c r="I83" s="8">
        <f t="shared" si="15"/>
        <v>39837.592602345125</v>
      </c>
      <c r="J83" s="8">
        <f t="shared" si="16"/>
        <v>42647.729340341517</v>
      </c>
      <c r="K83" s="8">
        <f t="shared" si="17"/>
        <v>43407.386411600048</v>
      </c>
      <c r="L83" s="8">
        <f t="shared" si="18"/>
        <v>526576.7660023974</v>
      </c>
      <c r="M83" s="8">
        <f t="shared" si="19"/>
        <v>530639.24581112724</v>
      </c>
      <c r="N83" s="8">
        <f t="shared" si="20"/>
        <v>535326.09749115864</v>
      </c>
      <c r="O83" s="8">
        <f t="shared" si="21"/>
        <v>539878.42226804653</v>
      </c>
      <c r="P83" s="8">
        <f t="shared" si="22"/>
        <v>545158.42397227301</v>
      </c>
      <c r="Q83" s="22"/>
      <c r="R83" s="22">
        <f t="shared" si="23"/>
        <v>7.1802848515197193E-2</v>
      </c>
      <c r="V83" s="10">
        <v>79</v>
      </c>
      <c r="W83" s="8">
        <f>[2]玩家城池攻打!$D$11*攻城调用!W83</f>
        <v>189048.55880446287</v>
      </c>
      <c r="X83" s="8">
        <f>[2]玩家城池攻打!$D$11*攻城调用!X83</f>
        <v>193718.63774527371</v>
      </c>
      <c r="Y83" s="8">
        <f>[2]玩家城池攻打!$D$11*攻城调用!Y83</f>
        <v>199187.9630117256</v>
      </c>
      <c r="Z83" s="8">
        <f>[2]玩家城池攻打!$D$11*攻城调用!Z83</f>
        <v>213238.64670170756</v>
      </c>
      <c r="AA83" s="8">
        <f>[2]玩家城池攻打!$D$11*攻城调用!AA83</f>
        <v>217036.93205800021</v>
      </c>
      <c r="AE83" s="10">
        <v>79</v>
      </c>
      <c r="AF83" s="73">
        <f>[4]带兵数!D82*80%*6*0.8</f>
        <v>26328.838300119871</v>
      </c>
      <c r="AG83" s="73">
        <f>[4]带兵数!E82*80%*6*0.8</f>
        <v>26531.962290556363</v>
      </c>
      <c r="AH83" s="73">
        <f>[4]带兵数!F82*80%*6*0.8</f>
        <v>26766.304874557933</v>
      </c>
      <c r="AI83" s="73">
        <f>[4]带兵数!G82*80%*6*0.8</f>
        <v>26993.921113402328</v>
      </c>
      <c r="AJ83" s="73">
        <f>[4]带兵数!H82*80%*6*0.8</f>
        <v>27257.921198613651</v>
      </c>
    </row>
    <row r="84" spans="6:36" ht="11.25" customHeight="1" x14ac:dyDescent="0.15">
      <c r="F84" s="10">
        <v>80</v>
      </c>
      <c r="G84" s="8">
        <f t="shared" si="13"/>
        <v>38705.925481928243</v>
      </c>
      <c r="H84" s="8">
        <f t="shared" si="14"/>
        <v>39539.648250736136</v>
      </c>
      <c r="I84" s="8">
        <f t="shared" si="15"/>
        <v>40613.201559294423</v>
      </c>
      <c r="J84" s="8">
        <f t="shared" si="16"/>
        <v>43656.600835650344</v>
      </c>
      <c r="K84" s="8">
        <f t="shared" si="17"/>
        <v>44577.461173687618</v>
      </c>
      <c r="L84" s="8">
        <f t="shared" si="18"/>
        <v>531659.25599065609</v>
      </c>
      <c r="M84" s="8">
        <f t="shared" si="19"/>
        <v>535899.96287163696</v>
      </c>
      <c r="N84" s="8">
        <f t="shared" si="20"/>
        <v>540175.89036797383</v>
      </c>
      <c r="O84" s="8">
        <f t="shared" si="21"/>
        <v>544969.28837300278</v>
      </c>
      <c r="P84" s="8">
        <f t="shared" si="22"/>
        <v>550137.84647250152</v>
      </c>
      <c r="Q84" s="22"/>
      <c r="R84" s="22">
        <f t="shared" si="23"/>
        <v>7.2802128517082565E-2</v>
      </c>
      <c r="V84" s="10">
        <v>80</v>
      </c>
      <c r="W84" s="8">
        <f>[2]玩家城池攻打!$D$11*攻城调用!W84</f>
        <v>193529.62740964119</v>
      </c>
      <c r="X84" s="8">
        <f>[2]玩家城池攻打!$D$11*攻城调用!X84</f>
        <v>197698.24125368067</v>
      </c>
      <c r="Y84" s="8">
        <f>[2]玩家城池攻打!$D$11*攻城调用!Y84</f>
        <v>203066.00779647208</v>
      </c>
      <c r="Z84" s="8">
        <f>[2]玩家城池攻打!$D$11*攻城调用!Z84</f>
        <v>218283.00417825169</v>
      </c>
      <c r="AA84" s="8">
        <f>[2]玩家城池攻打!$D$11*攻城调用!AA84</f>
        <v>222887.30586843807</v>
      </c>
      <c r="AE84" s="10">
        <v>80</v>
      </c>
      <c r="AF84" s="73">
        <f>[4]带兵数!D83*80%*6*0.8</f>
        <v>26582.962799532805</v>
      </c>
      <c r="AG84" s="73">
        <f>[4]带兵数!E83*80%*6*0.8</f>
        <v>26794.998143581848</v>
      </c>
      <c r="AH84" s="73">
        <f>[4]带兵数!F83*80%*6*0.8</f>
        <v>27008.794518398692</v>
      </c>
      <c r="AI84" s="73">
        <f>[4]带兵数!G83*80%*6*0.8</f>
        <v>27248.464418650139</v>
      </c>
      <c r="AJ84" s="73">
        <f>[4]带兵数!H83*80%*6*0.8</f>
        <v>27506.892323625078</v>
      </c>
    </row>
    <row r="85" spans="6:36" ht="11.25" customHeight="1" x14ac:dyDescent="0.15">
      <c r="F85" s="10">
        <v>81</v>
      </c>
      <c r="G85" s="8">
        <f t="shared" si="13"/>
        <v>39527.646769172381</v>
      </c>
      <c r="H85" s="8">
        <f t="shared" si="14"/>
        <v>40425.107437927858</v>
      </c>
      <c r="I85" s="8">
        <f t="shared" si="15"/>
        <v>41474.934179298987</v>
      </c>
      <c r="J85" s="8">
        <f t="shared" si="16"/>
        <v>44508.107325179211</v>
      </c>
      <c r="K85" s="8">
        <f t="shared" si="17"/>
        <v>45697.714132507776</v>
      </c>
      <c r="L85" s="8">
        <f t="shared" si="18"/>
        <v>536843.77927592699</v>
      </c>
      <c r="M85" s="8">
        <f t="shared" si="19"/>
        <v>540835.89005886612</v>
      </c>
      <c r="N85" s="8">
        <f t="shared" si="20"/>
        <v>545236.31531369698</v>
      </c>
      <c r="O85" s="8">
        <f t="shared" si="21"/>
        <v>549900.79355114233</v>
      </c>
      <c r="P85" s="8">
        <f t="shared" si="22"/>
        <v>555198.71545895364</v>
      </c>
      <c r="Q85" s="22"/>
      <c r="R85" s="22">
        <f t="shared" si="23"/>
        <v>7.3629700659818872E-2</v>
      </c>
      <c r="V85" s="10">
        <v>81</v>
      </c>
      <c r="W85" s="8">
        <f>[2]玩家城池攻打!$D$11*攻城调用!W85</f>
        <v>197638.23384586189</v>
      </c>
      <c r="X85" s="8">
        <f>[2]玩家城池攻打!$D$11*攻城调用!X85</f>
        <v>202125.53718963929</v>
      </c>
      <c r="Y85" s="8">
        <f>[2]玩家城池攻打!$D$11*攻城调用!Y85</f>
        <v>207374.67089649491</v>
      </c>
      <c r="Z85" s="8">
        <f>[2]玩家城池攻打!$D$11*攻城调用!Z85</f>
        <v>222540.53662589606</v>
      </c>
      <c r="AA85" s="8">
        <f>[2]玩家城池攻打!$D$11*攻城调用!AA85</f>
        <v>228488.57066253887</v>
      </c>
      <c r="AE85" s="10">
        <v>81</v>
      </c>
      <c r="AF85" s="73">
        <f>[4]带兵数!D84*80%*6*0.8</f>
        <v>26842.18896379635</v>
      </c>
      <c r="AG85" s="73">
        <f>[4]带兵数!E84*80%*6*0.8</f>
        <v>27041.794502943307</v>
      </c>
      <c r="AH85" s="73">
        <f>[4]带兵数!F84*80%*6*0.8</f>
        <v>27261.815765684849</v>
      </c>
      <c r="AI85" s="73">
        <f>[4]带兵数!G84*80%*6*0.8</f>
        <v>27495.039677557117</v>
      </c>
      <c r="AJ85" s="73">
        <f>[4]带兵数!H84*80%*6*0.8</f>
        <v>27759.935772947683</v>
      </c>
    </row>
    <row r="86" spans="6:36" ht="11.25" customHeight="1" x14ac:dyDescent="0.15">
      <c r="F86" s="10">
        <v>82</v>
      </c>
      <c r="G86" s="8">
        <f t="shared" si="13"/>
        <v>40326.097782800673</v>
      </c>
      <c r="H86" s="8">
        <f t="shared" si="14"/>
        <v>41343.780842648266</v>
      </c>
      <c r="I86" s="8">
        <f t="shared" si="15"/>
        <v>42425.830440131307</v>
      </c>
      <c r="J86" s="8">
        <f t="shared" si="16"/>
        <v>45363.272480663356</v>
      </c>
      <c r="K86" s="8">
        <f t="shared" si="17"/>
        <v>46689.600528952957</v>
      </c>
      <c r="L86" s="8">
        <f t="shared" si="18"/>
        <v>541963.59975132567</v>
      </c>
      <c r="M86" s="8">
        <f t="shared" si="19"/>
        <v>545969.42540640628</v>
      </c>
      <c r="N86" s="8">
        <f t="shared" si="20"/>
        <v>550262.3864456407</v>
      </c>
      <c r="O86" s="8">
        <f t="shared" si="21"/>
        <v>555154.68175633578</v>
      </c>
      <c r="P86" s="8">
        <f t="shared" si="22"/>
        <v>560166.54595873354</v>
      </c>
      <c r="Q86" s="22"/>
      <c r="R86" s="22">
        <f t="shared" si="23"/>
        <v>7.4407391568924341E-2</v>
      </c>
      <c r="V86" s="10">
        <v>82</v>
      </c>
      <c r="W86" s="8">
        <f>[2]玩家城池攻打!$D$11*攻城调用!W86</f>
        <v>201630.48891400333</v>
      </c>
      <c r="X86" s="8">
        <f>[2]玩家城池攻打!$D$11*攻城调用!X86</f>
        <v>206718.90421324133</v>
      </c>
      <c r="Y86" s="8">
        <f>[2]玩家城池攻打!$D$11*攻城调用!Y86</f>
        <v>212129.15220065651</v>
      </c>
      <c r="Z86" s="8">
        <f>[2]玩家城池攻打!$D$11*攻城调用!Z86</f>
        <v>226816.36240331677</v>
      </c>
      <c r="AA86" s="8">
        <f>[2]玩家城池攻打!$D$11*攻城调用!AA86</f>
        <v>233448.00264476478</v>
      </c>
      <c r="AE86" s="10">
        <v>82</v>
      </c>
      <c r="AF86" s="73">
        <f>[4]带兵数!D85*80%*6*0.8</f>
        <v>27098.179987566284</v>
      </c>
      <c r="AG86" s="73">
        <f>[4]带兵数!E85*80%*6*0.8</f>
        <v>27298.471270320315</v>
      </c>
      <c r="AH86" s="73">
        <f>[4]带兵数!F85*80%*6*0.8</f>
        <v>27513.119322282037</v>
      </c>
      <c r="AI86" s="73">
        <f>[4]带兵数!G85*80%*6*0.8</f>
        <v>27757.734087816789</v>
      </c>
      <c r="AJ86" s="73">
        <f>[4]带兵数!H85*80%*6*0.8</f>
        <v>28008.327297936677</v>
      </c>
    </row>
    <row r="87" spans="6:36" ht="11.25" customHeight="1" x14ac:dyDescent="0.15">
      <c r="F87" s="10">
        <v>83</v>
      </c>
      <c r="G87" s="8">
        <f t="shared" si="13"/>
        <v>41155.127021503606</v>
      </c>
      <c r="H87" s="8">
        <f t="shared" si="14"/>
        <v>42167.039217042446</v>
      </c>
      <c r="I87" s="8">
        <f t="shared" si="15"/>
        <v>43350.375942500745</v>
      </c>
      <c r="J87" s="8">
        <f t="shared" si="16"/>
        <v>46279.378397088782</v>
      </c>
      <c r="K87" s="8">
        <f t="shared" si="17"/>
        <v>47465.662294615067</v>
      </c>
      <c r="L87" s="8">
        <f t="shared" si="18"/>
        <v>547117.06713108183</v>
      </c>
      <c r="M87" s="8">
        <f t="shared" si="19"/>
        <v>551126.98620464513</v>
      </c>
      <c r="N87" s="8">
        <f t="shared" si="20"/>
        <v>555540.76491714444</v>
      </c>
      <c r="O87" s="8">
        <f t="shared" si="21"/>
        <v>560143.49350744369</v>
      </c>
      <c r="P87" s="8">
        <f t="shared" si="22"/>
        <v>565369.49866784015</v>
      </c>
      <c r="Q87" s="22"/>
      <c r="R87" s="22">
        <f t="shared" si="23"/>
        <v>7.5221793458772501E-2</v>
      </c>
      <c r="V87" s="10">
        <v>83</v>
      </c>
      <c r="W87" s="8">
        <f>[2]玩家城池攻打!$D$11*攻城调用!W87</f>
        <v>205775.635107518</v>
      </c>
      <c r="X87" s="8">
        <f>[2]玩家城池攻打!$D$11*攻城调用!X87</f>
        <v>210835.19608521223</v>
      </c>
      <c r="Y87" s="8">
        <f>[2]玩家城池攻打!$D$11*攻城调用!Y87</f>
        <v>216751.87971250372</v>
      </c>
      <c r="Z87" s="8">
        <f>[2]玩家城池攻打!$D$11*攻城调用!Z87</f>
        <v>231396.89198544389</v>
      </c>
      <c r="AA87" s="8">
        <f>[2]玩家城池攻打!$D$11*攻城调用!AA87</f>
        <v>237328.31147307533</v>
      </c>
      <c r="AE87" s="10">
        <v>83</v>
      </c>
      <c r="AF87" s="73">
        <f>[4]带兵数!D86*80%*6*0.8</f>
        <v>27355.853356554093</v>
      </c>
      <c r="AG87" s="73">
        <f>[4]带兵数!E86*80%*6*0.8</f>
        <v>27556.349310232254</v>
      </c>
      <c r="AH87" s="73">
        <f>[4]带兵数!F86*80%*6*0.8</f>
        <v>27777.038245857224</v>
      </c>
      <c r="AI87" s="73">
        <f>[4]带兵数!G86*80%*6*0.8</f>
        <v>28007.174675372185</v>
      </c>
      <c r="AJ87" s="73">
        <f>[4]带兵数!H86*80%*6*0.8</f>
        <v>28268.474933392008</v>
      </c>
    </row>
    <row r="88" spans="6:36" ht="11.25" customHeight="1" x14ac:dyDescent="0.15">
      <c r="F88" s="10">
        <v>84</v>
      </c>
      <c r="G88" s="8">
        <f t="shared" si="13"/>
        <v>42003.618689565308</v>
      </c>
      <c r="H88" s="8">
        <f t="shared" si="14"/>
        <v>42996.315916642008</v>
      </c>
      <c r="I88" s="8">
        <f t="shared" si="15"/>
        <v>44267.590666436023</v>
      </c>
      <c r="J88" s="8">
        <f t="shared" si="16"/>
        <v>47029.963968259202</v>
      </c>
      <c r="K88" s="8">
        <f t="shared" si="17"/>
        <v>48255.69115242445</v>
      </c>
      <c r="L88" s="8">
        <f t="shared" si="18"/>
        <v>552273.7950214165</v>
      </c>
      <c r="M88" s="8">
        <f t="shared" si="19"/>
        <v>556309.85909509589</v>
      </c>
      <c r="N88" s="8">
        <f t="shared" si="20"/>
        <v>560594.44986913237</v>
      </c>
      <c r="O88" s="8">
        <f t="shared" si="21"/>
        <v>565318.91678909189</v>
      </c>
      <c r="P88" s="8">
        <f t="shared" si="22"/>
        <v>570464.68593526026</v>
      </c>
      <c r="Q88" s="22"/>
      <c r="R88" s="22">
        <f t="shared" si="23"/>
        <v>7.605578803161657E-2</v>
      </c>
      <c r="V88" s="10">
        <v>84</v>
      </c>
      <c r="W88" s="8">
        <f>[2]玩家城池攻打!$D$11*攻城调用!W88</f>
        <v>210018.09344782654</v>
      </c>
      <c r="X88" s="8">
        <f>[2]玩家城池攻打!$D$11*攻城调用!X88</f>
        <v>214981.57958321003</v>
      </c>
      <c r="Y88" s="8">
        <f>[2]玩家城池攻打!$D$11*攻城调用!Y88</f>
        <v>221337.9533321801</v>
      </c>
      <c r="Z88" s="8">
        <f>[2]玩家城池攻打!$D$11*攻城调用!Z88</f>
        <v>235149.819841296</v>
      </c>
      <c r="AA88" s="8">
        <f>[2]玩家城池攻打!$D$11*攻城调用!AA88</f>
        <v>241278.45576212223</v>
      </c>
      <c r="AE88" s="10">
        <v>84</v>
      </c>
      <c r="AF88" s="73">
        <f>[4]带兵数!D87*80%*6*0.8</f>
        <v>27613.689751070826</v>
      </c>
      <c r="AG88" s="73">
        <f>[4]带兵数!E87*80%*6*0.8</f>
        <v>27815.492954754794</v>
      </c>
      <c r="AH88" s="73">
        <f>[4]带兵数!F87*80%*6*0.8</f>
        <v>28029.722493456618</v>
      </c>
      <c r="AI88" s="73">
        <f>[4]带兵数!G87*80%*6*0.8</f>
        <v>28265.945839454595</v>
      </c>
      <c r="AJ88" s="73">
        <f>[4]带兵数!H87*80%*6*0.8</f>
        <v>28523.23429676301</v>
      </c>
    </row>
    <row r="89" spans="6:36" ht="11.25" customHeight="1" x14ac:dyDescent="0.15">
      <c r="F89" s="10">
        <v>85</v>
      </c>
      <c r="G89" s="8">
        <f t="shared" si="13"/>
        <v>42431.691269551317</v>
      </c>
      <c r="H89" s="8">
        <f t="shared" si="14"/>
        <v>43380.56749546068</v>
      </c>
      <c r="I89" s="8">
        <f t="shared" si="15"/>
        <v>44722.560122433177</v>
      </c>
      <c r="J89" s="8">
        <f t="shared" si="16"/>
        <v>47426.16227878831</v>
      </c>
      <c r="K89" s="8">
        <f t="shared" si="17"/>
        <v>48819.25000930189</v>
      </c>
      <c r="L89" s="8">
        <f t="shared" si="18"/>
        <v>557396.73836297973</v>
      </c>
      <c r="M89" s="8">
        <f t="shared" si="19"/>
        <v>561389.51177058183</v>
      </c>
      <c r="N89" s="8">
        <f t="shared" si="20"/>
        <v>565674.02624403965</v>
      </c>
      <c r="O89" s="8">
        <f t="shared" si="21"/>
        <v>570422.50698731211</v>
      </c>
      <c r="P89" s="8">
        <f t="shared" si="22"/>
        <v>575719.6120661418</v>
      </c>
      <c r="Q89" s="22"/>
      <c r="R89" s="22">
        <f t="shared" si="23"/>
        <v>7.6124757016284461E-2</v>
      </c>
      <c r="V89" s="10">
        <v>85</v>
      </c>
      <c r="W89" s="8">
        <f>[2]玩家城池攻打!$D$11*攻城调用!W89</f>
        <v>212158.45634775658</v>
      </c>
      <c r="X89" s="8">
        <f>[2]玩家城池攻打!$D$11*攻城调用!X89</f>
        <v>216902.8374773034</v>
      </c>
      <c r="Y89" s="8">
        <f>[2]玩家城池攻打!$D$11*攻城调用!Y89</f>
        <v>223612.80061216585</v>
      </c>
      <c r="Z89" s="8">
        <f>[2]玩家城池攻打!$D$11*攻城调用!Z89</f>
        <v>237130.81139394155</v>
      </c>
      <c r="AA89" s="8">
        <f>[2]玩家城池攻打!$D$11*攻城调用!AA89</f>
        <v>244096.25004650943</v>
      </c>
      <c r="AE89" s="10">
        <v>85</v>
      </c>
      <c r="AF89" s="73">
        <f>[4]带兵数!D88*80%*6*0.8</f>
        <v>27869.836918148987</v>
      </c>
      <c r="AG89" s="73">
        <f>[4]带兵数!E88*80%*6*0.8</f>
        <v>28069.475588529094</v>
      </c>
      <c r="AH89" s="73">
        <f>[4]带兵数!F88*80%*6*0.8</f>
        <v>28283.701312201985</v>
      </c>
      <c r="AI89" s="73">
        <f>[4]带兵数!G88*80%*6*0.8</f>
        <v>28521.125349365608</v>
      </c>
      <c r="AJ89" s="73">
        <f>[4]带兵数!H88*80%*6*0.8</f>
        <v>28785.980603307093</v>
      </c>
    </row>
    <row r="90" spans="6:36" ht="11.25" customHeight="1" x14ac:dyDescent="0.15">
      <c r="F90" s="10">
        <v>86</v>
      </c>
      <c r="G90" s="8">
        <f t="shared" si="13"/>
        <v>42794.280592791445</v>
      </c>
      <c r="H90" s="8">
        <f t="shared" si="14"/>
        <v>43741.476129489078</v>
      </c>
      <c r="I90" s="8">
        <f t="shared" si="15"/>
        <v>45099.594696258566</v>
      </c>
      <c r="J90" s="8">
        <f t="shared" si="16"/>
        <v>47823.326416743119</v>
      </c>
      <c r="K90" s="8">
        <f t="shared" si="17"/>
        <v>49213.471770401789</v>
      </c>
      <c r="L90" s="8">
        <f t="shared" si="18"/>
        <v>562589.92521991115</v>
      </c>
      <c r="M90" s="8">
        <f t="shared" si="19"/>
        <v>566482.546049878</v>
      </c>
      <c r="N90" s="8">
        <f t="shared" si="20"/>
        <v>570832.25422566943</v>
      </c>
      <c r="O90" s="8">
        <f t="shared" si="21"/>
        <v>575768.26908154087</v>
      </c>
      <c r="P90" s="8">
        <f t="shared" si="22"/>
        <v>580307.78757937392</v>
      </c>
      <c r="Q90" s="22"/>
      <c r="R90" s="22">
        <f t="shared" si="23"/>
        <v>7.6066560516638404E-2</v>
      </c>
      <c r="V90" s="10">
        <v>86</v>
      </c>
      <c r="W90" s="8">
        <f>[2]玩家城池攻打!$D$11*攻城调用!W90</f>
        <v>213971.4029639572</v>
      </c>
      <c r="X90" s="8">
        <f>[2]玩家城池攻打!$D$11*攻城调用!X90</f>
        <v>218707.38064744539</v>
      </c>
      <c r="Y90" s="8">
        <f>[2]玩家城池攻打!$D$11*攻城调用!Y90</f>
        <v>225497.97348129281</v>
      </c>
      <c r="Z90" s="8">
        <f>[2]玩家城池攻打!$D$11*攻城调用!Z90</f>
        <v>239116.63208371558</v>
      </c>
      <c r="AA90" s="8">
        <f>[2]玩家城池攻打!$D$11*攻城调用!AA90</f>
        <v>246067.35885200894</v>
      </c>
      <c r="AE90" s="10">
        <v>86</v>
      </c>
      <c r="AF90" s="73">
        <f>[4]带兵数!D89*80%*6*0.8</f>
        <v>28129.496260995555</v>
      </c>
      <c r="AG90" s="73">
        <f>[4]带兵数!E89*80%*6*0.8</f>
        <v>28324.1273024939</v>
      </c>
      <c r="AH90" s="73">
        <f>[4]带兵数!F89*80%*6*0.8</f>
        <v>28541.612711283473</v>
      </c>
      <c r="AI90" s="73">
        <f>[4]带兵数!G89*80%*6*0.8</f>
        <v>28788.413454077046</v>
      </c>
      <c r="AJ90" s="73">
        <f>[4]带兵数!H89*80%*6*0.8</f>
        <v>29015.389378968699</v>
      </c>
    </row>
    <row r="91" spans="6:36" ht="11.25" customHeight="1" x14ac:dyDescent="0.15">
      <c r="F91" s="10">
        <v>87</v>
      </c>
      <c r="G91" s="8">
        <f t="shared" si="13"/>
        <v>43157.058381998322</v>
      </c>
      <c r="H91" s="8">
        <f t="shared" si="14"/>
        <v>44111.936553802931</v>
      </c>
      <c r="I91" s="8">
        <f t="shared" si="15"/>
        <v>45481.850409617989</v>
      </c>
      <c r="J91" s="8">
        <f t="shared" si="16"/>
        <v>48218.185015011048</v>
      </c>
      <c r="K91" s="8">
        <f t="shared" si="17"/>
        <v>49605.300533457383</v>
      </c>
      <c r="L91" s="8">
        <f t="shared" si="18"/>
        <v>567682.86187378434</v>
      </c>
      <c r="M91" s="8">
        <f t="shared" si="19"/>
        <v>571721.57849772461</v>
      </c>
      <c r="N91" s="8">
        <f t="shared" si="20"/>
        <v>576075.00518597825</v>
      </c>
      <c r="O91" s="8">
        <f t="shared" si="21"/>
        <v>580579.25301995198</v>
      </c>
      <c r="P91" s="8">
        <f t="shared" si="22"/>
        <v>585081.8015504994</v>
      </c>
      <c r="Q91" s="22"/>
      <c r="R91" s="22">
        <f t="shared" si="23"/>
        <v>7.6023183506980063E-2</v>
      </c>
      <c r="V91" s="10">
        <v>87</v>
      </c>
      <c r="W91" s="8">
        <f>[2]玩家城池攻打!$D$11*攻城调用!W91</f>
        <v>215785.29190999159</v>
      </c>
      <c r="X91" s="8">
        <f>[2]玩家城池攻打!$D$11*攻城调用!X91</f>
        <v>220559.68276901465</v>
      </c>
      <c r="Y91" s="8">
        <f>[2]玩家城池攻打!$D$11*攻城调用!Y91</f>
        <v>227409.25204808993</v>
      </c>
      <c r="Z91" s="8">
        <f>[2]玩家城池攻打!$D$11*攻城调用!Z91</f>
        <v>241090.92507505522</v>
      </c>
      <c r="AA91" s="8">
        <f>[2]玩家城池攻打!$D$11*攻城调用!AA91</f>
        <v>248026.5026672869</v>
      </c>
      <c r="AE91" s="10">
        <v>87</v>
      </c>
      <c r="AF91" s="73">
        <f>[4]带兵数!D90*80%*6*0.8</f>
        <v>28384.143093689214</v>
      </c>
      <c r="AG91" s="73">
        <f>[4]带兵数!E90*80%*6*0.8</f>
        <v>28586.078924886231</v>
      </c>
      <c r="AH91" s="73">
        <f>[4]带兵数!F90*80%*6*0.8</f>
        <v>28803.750259298915</v>
      </c>
      <c r="AI91" s="73">
        <f>[4]带兵数!G90*80%*6*0.8</f>
        <v>29028.962650997601</v>
      </c>
      <c r="AJ91" s="73">
        <f>[4]带兵数!H90*80%*6*0.8</f>
        <v>29254.090077524972</v>
      </c>
    </row>
    <row r="92" spans="6:36" ht="11.25" customHeight="1" x14ac:dyDescent="0.15">
      <c r="F92" s="10">
        <v>88</v>
      </c>
      <c r="G92" s="8">
        <f t="shared" si="13"/>
        <v>45492.949337909224</v>
      </c>
      <c r="H92" s="8">
        <f t="shared" si="14"/>
        <v>46526.882761788795</v>
      </c>
      <c r="I92" s="8">
        <f t="shared" si="15"/>
        <v>48010.688957646875</v>
      </c>
      <c r="J92" s="8">
        <f t="shared" si="16"/>
        <v>50965.288587942152</v>
      </c>
      <c r="K92" s="8">
        <f t="shared" si="17"/>
        <v>52502.122710189236</v>
      </c>
      <c r="L92" s="8">
        <f t="shared" si="18"/>
        <v>572912.03978548711</v>
      </c>
      <c r="M92" s="8">
        <f t="shared" si="19"/>
        <v>576908.51461472223</v>
      </c>
      <c r="N92" s="8">
        <f t="shared" si="20"/>
        <v>581168.76542822318</v>
      </c>
      <c r="O92" s="8">
        <f t="shared" si="21"/>
        <v>585310.79788690247</v>
      </c>
      <c r="P92" s="8">
        <f t="shared" si="22"/>
        <v>589798.17562797084</v>
      </c>
      <c r="Q92" s="22"/>
      <c r="R92" s="22">
        <f t="shared" si="23"/>
        <v>7.9406516495870716E-2</v>
      </c>
      <c r="V92" s="10">
        <v>88</v>
      </c>
      <c r="W92" s="8">
        <f>[2]玩家城池攻打!$D$11*攻城调用!W92</f>
        <v>227464.7466895461</v>
      </c>
      <c r="X92" s="8">
        <f>[2]玩家城池攻打!$D$11*攻城调用!X92</f>
        <v>232634.41380894397</v>
      </c>
      <c r="Y92" s="8">
        <f>[2]玩家城池攻打!$D$11*攻城调用!Y92</f>
        <v>240053.44478823437</v>
      </c>
      <c r="Z92" s="8">
        <f>[2]玩家城池攻打!$D$11*攻城调用!Z92</f>
        <v>254826.44293971075</v>
      </c>
      <c r="AA92" s="8">
        <f>[2]玩家城池攻打!$D$11*攻城调用!AA92</f>
        <v>262510.61355094617</v>
      </c>
      <c r="AE92" s="10">
        <v>88</v>
      </c>
      <c r="AF92" s="73">
        <f>[4]带兵数!D91*80%*6*0.8</f>
        <v>28645.601989274357</v>
      </c>
      <c r="AG92" s="73">
        <f>[4]带兵数!E91*80%*6*0.8</f>
        <v>28845.425730736111</v>
      </c>
      <c r="AH92" s="73">
        <f>[4]带兵数!F91*80%*6*0.8</f>
        <v>29058.43827141116</v>
      </c>
      <c r="AI92" s="73">
        <f>[4]带兵数!G91*80%*6*0.8</f>
        <v>29265.539894345126</v>
      </c>
      <c r="AJ92" s="73">
        <f>[4]带兵数!H91*80%*6*0.8</f>
        <v>29489.908781398542</v>
      </c>
    </row>
    <row r="93" spans="6:36" ht="11.25" customHeight="1" x14ac:dyDescent="0.15">
      <c r="F93" s="10">
        <v>89</v>
      </c>
      <c r="G93" s="8">
        <f t="shared" si="13"/>
        <v>45865.12321604028</v>
      </c>
      <c r="H93" s="8">
        <f t="shared" si="14"/>
        <v>46894.553366711916</v>
      </c>
      <c r="I93" s="8">
        <f t="shared" si="15"/>
        <v>48368.776196079671</v>
      </c>
      <c r="J93" s="8">
        <f t="shared" si="16"/>
        <v>51311.450640811097</v>
      </c>
      <c r="K93" s="8">
        <f t="shared" si="17"/>
        <v>52748.174165572367</v>
      </c>
      <c r="L93" s="8">
        <f t="shared" si="18"/>
        <v>577975.47322943166</v>
      </c>
      <c r="M93" s="8">
        <f t="shared" si="19"/>
        <v>582059.32767552068</v>
      </c>
      <c r="N93" s="8">
        <f t="shared" si="20"/>
        <v>585829.91454438865</v>
      </c>
      <c r="O93" s="8">
        <f t="shared" si="21"/>
        <v>590087.81712679612</v>
      </c>
      <c r="P93" s="8">
        <f t="shared" si="22"/>
        <v>594388.49224269157</v>
      </c>
      <c r="Q93" s="22"/>
      <c r="R93" s="22">
        <f t="shared" si="23"/>
        <v>7.9354791579250586E-2</v>
      </c>
      <c r="V93" s="10">
        <v>89</v>
      </c>
      <c r="W93" s="8">
        <f>[2]玩家城池攻打!$D$11*攻城调用!W93</f>
        <v>229325.61608020138</v>
      </c>
      <c r="X93" s="8">
        <f>[2]玩家城池攻打!$D$11*攻城调用!X93</f>
        <v>234472.76683355958</v>
      </c>
      <c r="Y93" s="8">
        <f>[2]玩家城池攻打!$D$11*攻城调用!Y93</f>
        <v>241843.88098039833</v>
      </c>
      <c r="Z93" s="8">
        <f>[2]玩家城池攻打!$D$11*攻城调用!Z93</f>
        <v>256557.25320405548</v>
      </c>
      <c r="AA93" s="8">
        <f>[2]玩家城池攻打!$D$11*攻城调用!AA93</f>
        <v>263740.87082786183</v>
      </c>
      <c r="AE93" s="10">
        <v>89</v>
      </c>
      <c r="AF93" s="73">
        <f>[4]带兵数!D92*80%*6*0.8</f>
        <v>28898.773661471583</v>
      </c>
      <c r="AG93" s="73">
        <f>[4]带兵数!E92*80%*6*0.8</f>
        <v>29102.966383776031</v>
      </c>
      <c r="AH93" s="73">
        <f>[4]带兵数!F92*80%*6*0.8</f>
        <v>29291.49572721943</v>
      </c>
      <c r="AI93" s="73">
        <f>[4]带兵数!G92*80%*6*0.8</f>
        <v>29504.390856339807</v>
      </c>
      <c r="AJ93" s="73">
        <f>[4]带兵数!H92*80%*6*0.8</f>
        <v>29719.424612134579</v>
      </c>
    </row>
    <row r="94" spans="6:36" ht="11.25" customHeight="1" x14ac:dyDescent="0.15">
      <c r="F94" s="10">
        <v>90</v>
      </c>
      <c r="G94" s="8">
        <f t="shared" si="13"/>
        <v>46227.436838815265</v>
      </c>
      <c r="H94" s="8">
        <f t="shared" si="14"/>
        <v>47245.980209559129</v>
      </c>
      <c r="I94" s="8">
        <f t="shared" si="15"/>
        <v>48715.360746067847</v>
      </c>
      <c r="J94" s="8">
        <f t="shared" si="16"/>
        <v>51649.577602378333</v>
      </c>
      <c r="K94" s="8">
        <f t="shared" si="17"/>
        <v>52748.174165572367</v>
      </c>
      <c r="L94" s="8">
        <f t="shared" si="18"/>
        <v>583240.15979670116</v>
      </c>
      <c r="M94" s="8">
        <f t="shared" si="19"/>
        <v>586730.60598865722</v>
      </c>
      <c r="N94" s="8">
        <f t="shared" si="20"/>
        <v>590754.75727155432</v>
      </c>
      <c r="O94" s="8">
        <f t="shared" si="21"/>
        <v>594619.17386261746</v>
      </c>
      <c r="P94" s="8">
        <f t="shared" si="22"/>
        <v>599035.0500613706</v>
      </c>
      <c r="Q94" s="22"/>
      <c r="R94" s="22">
        <f t="shared" si="23"/>
        <v>7.9259694419754403E-2</v>
      </c>
      <c r="V94" s="10">
        <v>90</v>
      </c>
      <c r="W94" s="8">
        <f>[2]玩家城池攻打!$D$11*攻城调用!W94</f>
        <v>231137.18419407631</v>
      </c>
      <c r="X94" s="8">
        <f>[2]玩家城池攻打!$D$11*攻城调用!X94</f>
        <v>236229.90104779563</v>
      </c>
      <c r="Y94" s="8">
        <f>[2]玩家城池攻打!$D$11*攻城调用!Y94</f>
        <v>243576.80373033922</v>
      </c>
      <c r="Z94" s="8">
        <f>[2]玩家城池攻打!$D$11*攻城调用!Z94</f>
        <v>258247.88801189166</v>
      </c>
      <c r="AA94" s="8">
        <f>[2]玩家城池攻打!$D$11*攻城调用!AA94</f>
        <v>263740.87082786183</v>
      </c>
      <c r="AE94" s="10">
        <v>90</v>
      </c>
      <c r="AF94" s="73">
        <f>[4]带兵数!D93*80%*6*0.8</f>
        <v>29162.00798983506</v>
      </c>
      <c r="AG94" s="73">
        <f>[4]带兵数!E93*80%*6*0.8</f>
        <v>29336.530299432863</v>
      </c>
      <c r="AH94" s="73">
        <f>[4]带兵数!F93*80%*6*0.8</f>
        <v>29537.737863577713</v>
      </c>
      <c r="AI94" s="73">
        <f>[4]带兵数!G93*80%*6*0.8</f>
        <v>29730.958693130873</v>
      </c>
      <c r="AJ94" s="73">
        <f>[4]带兵数!H93*80%*6*0.8</f>
        <v>29951.752503068532</v>
      </c>
    </row>
    <row r="95" spans="6:36" ht="11.25" customHeight="1" x14ac:dyDescent="0.15">
      <c r="F95" s="10">
        <v>91</v>
      </c>
      <c r="G95" s="8">
        <f t="shared" si="13"/>
        <v>46591.373786631681</v>
      </c>
      <c r="H95" s="8">
        <f t="shared" si="14"/>
        <v>47609.000130278495</v>
      </c>
      <c r="I95" s="8">
        <f t="shared" si="15"/>
        <v>49083.281091640216</v>
      </c>
      <c r="J95" s="8">
        <f t="shared" si="16"/>
        <v>51649.577602378333</v>
      </c>
      <c r="K95" s="8">
        <f t="shared" si="17"/>
        <v>52748.174165572367</v>
      </c>
      <c r="L95" s="8">
        <f t="shared" si="18"/>
        <v>588274.58023089985</v>
      </c>
      <c r="M95" s="8">
        <f t="shared" si="19"/>
        <v>592016.03808900958</v>
      </c>
      <c r="N95" s="8">
        <f t="shared" si="20"/>
        <v>595622.0892795726</v>
      </c>
      <c r="O95" s="8">
        <f t="shared" si="21"/>
        <v>599798.18014274561</v>
      </c>
      <c r="P95" s="8">
        <f t="shared" si="22"/>
        <v>603911.04423926002</v>
      </c>
      <c r="Q95" s="22"/>
      <c r="R95" s="22">
        <f t="shared" si="23"/>
        <v>7.9200045951916542E-2</v>
      </c>
      <c r="V95" s="10">
        <v>91</v>
      </c>
      <c r="W95" s="8">
        <f>[2]玩家城池攻打!$D$11*攻城调用!W95</f>
        <v>232956.8689331584</v>
      </c>
      <c r="X95" s="8">
        <f>[2]玩家城池攻打!$D$11*攻城调用!X95</f>
        <v>238045.00065139245</v>
      </c>
      <c r="Y95" s="8">
        <f>[2]玩家城池攻打!$D$11*攻城调用!Y95</f>
        <v>245416.40545820107</v>
      </c>
      <c r="Z95" s="8">
        <f>[2]玩家城池攻打!$D$11*攻城调用!Z95</f>
        <v>258247.88801189166</v>
      </c>
      <c r="AA95" s="8">
        <f>[2]玩家城池攻打!$D$11*攻城调用!AA95</f>
        <v>263740.87082786183</v>
      </c>
      <c r="AE95" s="10">
        <v>91</v>
      </c>
      <c r="AF95" s="73">
        <f>[4]带兵数!D94*80%*6*0.8</f>
        <v>29413.729011544994</v>
      </c>
      <c r="AG95" s="73">
        <f>[4]带兵数!E94*80%*6*0.8</f>
        <v>29600.80190445048</v>
      </c>
      <c r="AH95" s="73">
        <f>[4]带兵数!F94*80%*6*0.8</f>
        <v>29781.104463978631</v>
      </c>
      <c r="AI95" s="73">
        <f>[4]带兵数!G94*80%*6*0.8</f>
        <v>29989.909007137278</v>
      </c>
      <c r="AJ95" s="73">
        <f>[4]带兵数!H94*80%*6*0.8</f>
        <v>30195.552211963004</v>
      </c>
    </row>
    <row r="96" spans="6:36" ht="11.25" customHeight="1" x14ac:dyDescent="0.15">
      <c r="F96" s="10">
        <v>92</v>
      </c>
      <c r="G96" s="8">
        <f t="shared" si="13"/>
        <v>46952.261333372218</v>
      </c>
      <c r="H96" s="8">
        <f t="shared" si="14"/>
        <v>47957.01883615461</v>
      </c>
      <c r="I96" s="8">
        <f t="shared" si="15"/>
        <v>49083.281091640216</v>
      </c>
      <c r="J96" s="8">
        <f t="shared" si="16"/>
        <v>51649.577602378333</v>
      </c>
      <c r="K96" s="8">
        <f t="shared" si="17"/>
        <v>52748.174165572367</v>
      </c>
      <c r="L96" s="8">
        <f t="shared" si="18"/>
        <v>593560.09441306873</v>
      </c>
      <c r="M96" s="8">
        <f t="shared" si="19"/>
        <v>596922.51140994031</v>
      </c>
      <c r="N96" s="8">
        <f t="shared" si="20"/>
        <v>600813.69607248087</v>
      </c>
      <c r="O96" s="8">
        <f t="shared" si="21"/>
        <v>604699.36634888058</v>
      </c>
      <c r="P96" s="8">
        <f t="shared" si="22"/>
        <v>608908.56958169874</v>
      </c>
      <c r="Q96" s="22"/>
      <c r="R96" s="22">
        <f t="shared" si="23"/>
        <v>7.9102793087530793E-2</v>
      </c>
      <c r="V96" s="10">
        <v>92</v>
      </c>
      <c r="W96" s="8">
        <f>[2]玩家城池攻打!$D$11*攻城调用!W96</f>
        <v>234761.30666686108</v>
      </c>
      <c r="X96" s="8">
        <f>[2]玩家城池攻打!$D$11*攻城调用!X96</f>
        <v>239785.09418077304</v>
      </c>
      <c r="Y96" s="8">
        <f>[2]玩家城池攻打!$D$11*攻城调用!Y96</f>
        <v>245416.40545820107</v>
      </c>
      <c r="Z96" s="8">
        <f>[2]玩家城池攻打!$D$11*攻城调用!Z96</f>
        <v>258247.88801189166</v>
      </c>
      <c r="AA96" s="8">
        <f>[2]玩家城池攻打!$D$11*攻城调用!AA96</f>
        <v>263740.87082786183</v>
      </c>
      <c r="AE96" s="10">
        <v>92</v>
      </c>
      <c r="AF96" s="73">
        <f>[4]带兵数!D95*80%*6*0.8</f>
        <v>29678.004720653436</v>
      </c>
      <c r="AG96" s="73">
        <f>[4]带兵数!E95*80%*6*0.8</f>
        <v>29846.125570497017</v>
      </c>
      <c r="AH96" s="73">
        <f>[4]带兵数!F95*80%*6*0.8</f>
        <v>30040.684803624041</v>
      </c>
      <c r="AI96" s="73">
        <f>[4]带兵数!G95*80%*6*0.8</f>
        <v>30234.968317444029</v>
      </c>
      <c r="AJ96" s="73">
        <f>[4]带兵数!H95*80%*6*0.8</f>
        <v>30445.428479084938</v>
      </c>
    </row>
    <row r="97" spans="6:36" ht="11.25" customHeight="1" x14ac:dyDescent="0.15">
      <c r="F97" s="10">
        <v>93</v>
      </c>
      <c r="G97" s="8">
        <f t="shared" si="13"/>
        <v>47257.844223039727</v>
      </c>
      <c r="H97" s="8">
        <f t="shared" si="14"/>
        <v>47957.01883615461</v>
      </c>
      <c r="I97" s="8">
        <f t="shared" si="15"/>
        <v>49083.281091640216</v>
      </c>
      <c r="J97" s="8">
        <f t="shared" si="16"/>
        <v>51649.577602378333</v>
      </c>
      <c r="K97" s="8">
        <f t="shared" si="17"/>
        <v>52748.174165572367</v>
      </c>
      <c r="L97" s="8">
        <f t="shared" si="18"/>
        <v>598580.16764562926</v>
      </c>
      <c r="M97" s="8">
        <f t="shared" si="19"/>
        <v>602162.65299354971</v>
      </c>
      <c r="N97" s="8">
        <f t="shared" si="20"/>
        <v>605800.78565149521</v>
      </c>
      <c r="O97" s="8">
        <f t="shared" si="21"/>
        <v>609776.55388571066</v>
      </c>
      <c r="P97" s="8">
        <f t="shared" si="22"/>
        <v>613741.12366661546</v>
      </c>
      <c r="Q97" s="22"/>
      <c r="R97" s="22">
        <f t="shared" si="23"/>
        <v>7.8949899741779045E-2</v>
      </c>
      <c r="V97" s="10">
        <v>93</v>
      </c>
      <c r="W97" s="8">
        <f>[2]玩家城池攻打!$D$11*攻城调用!W97</f>
        <v>236289.22111519863</v>
      </c>
      <c r="X97" s="8">
        <f>[2]玩家城池攻打!$D$11*攻城调用!X97</f>
        <v>239785.09418077304</v>
      </c>
      <c r="Y97" s="8">
        <f>[2]玩家城池攻打!$D$11*攻城调用!Y97</f>
        <v>245416.40545820107</v>
      </c>
      <c r="Z97" s="8">
        <f>[2]玩家城池攻打!$D$11*攻城调用!Z97</f>
        <v>258247.88801189166</v>
      </c>
      <c r="AA97" s="8">
        <f>[2]玩家城池攻打!$D$11*攻城调用!AA97</f>
        <v>263740.87082786183</v>
      </c>
      <c r="AE97" s="10">
        <v>93</v>
      </c>
      <c r="AF97" s="73">
        <f>[4]带兵数!D96*80%*6*0.8</f>
        <v>29929.008382281463</v>
      </c>
      <c r="AG97" s="73">
        <f>[4]带兵数!E96*80%*6*0.8</f>
        <v>30108.132649677485</v>
      </c>
      <c r="AH97" s="73">
        <f>[4]带兵数!F96*80%*6*0.8</f>
        <v>30290.039282574762</v>
      </c>
      <c r="AI97" s="73">
        <f>[4]带兵数!G96*80%*6*0.8</f>
        <v>30488.82769428553</v>
      </c>
      <c r="AJ97" s="73">
        <f>[4]带兵数!H96*80%*6*0.8</f>
        <v>30687.056183330773</v>
      </c>
    </row>
    <row r="98" spans="6:36" ht="11.25" customHeight="1" x14ac:dyDescent="0.15">
      <c r="F98" s="10">
        <v>94</v>
      </c>
      <c r="G98" s="8">
        <f t="shared" si="13"/>
        <v>47257.844223039727</v>
      </c>
      <c r="H98" s="8">
        <f t="shared" si="14"/>
        <v>47957.01883615461</v>
      </c>
      <c r="I98" s="8">
        <f t="shared" si="15"/>
        <v>49083.281091640216</v>
      </c>
      <c r="J98" s="8">
        <f t="shared" si="16"/>
        <v>51649.577602378333</v>
      </c>
      <c r="K98" s="8">
        <f t="shared" si="17"/>
        <v>52748.174165572367</v>
      </c>
      <c r="L98" s="8">
        <f t="shared" si="18"/>
        <v>603835.09819822398</v>
      </c>
      <c r="M98" s="8">
        <f t="shared" si="19"/>
        <v>607164.43706387246</v>
      </c>
      <c r="N98" s="8">
        <f t="shared" si="20"/>
        <v>610929.22848730849</v>
      </c>
      <c r="O98" s="8">
        <f t="shared" si="21"/>
        <v>614665.19122121448</v>
      </c>
      <c r="P98" s="8">
        <f t="shared" si="22"/>
        <v>618738.16586008831</v>
      </c>
      <c r="Q98" s="22"/>
      <c r="R98" s="22">
        <f t="shared" si="23"/>
        <v>7.8262830968341884E-2</v>
      </c>
      <c r="V98" s="10">
        <v>94</v>
      </c>
      <c r="W98" s="8">
        <f>[2]玩家城池攻打!$D$11*攻城调用!W98</f>
        <v>236289.22111519863</v>
      </c>
      <c r="X98" s="8">
        <f>[2]玩家城池攻打!$D$11*攻城调用!X98</f>
        <v>239785.09418077304</v>
      </c>
      <c r="Y98" s="8">
        <f>[2]玩家城池攻打!$D$11*攻城调用!Y98</f>
        <v>245416.40545820107</v>
      </c>
      <c r="Z98" s="8">
        <f>[2]玩家城池攻打!$D$11*攻城调用!Z98</f>
        <v>258247.88801189166</v>
      </c>
      <c r="AA98" s="8">
        <f>[2]玩家城池攻打!$D$11*攻城调用!AA98</f>
        <v>263740.87082786183</v>
      </c>
      <c r="AE98" s="10">
        <v>94</v>
      </c>
      <c r="AF98" s="73">
        <f>[4]带兵数!D97*80%*6*0.8</f>
        <v>30191.7549099112</v>
      </c>
      <c r="AG98" s="73">
        <f>[4]带兵数!E97*80%*6*0.8</f>
        <v>30358.221853193623</v>
      </c>
      <c r="AH98" s="73">
        <f>[4]带兵数!F97*80%*6*0.8</f>
        <v>30546.461424365425</v>
      </c>
      <c r="AI98" s="73">
        <f>[4]带兵数!G97*80%*6*0.8</f>
        <v>30733.259561060724</v>
      </c>
      <c r="AJ98" s="73">
        <f>[4]带兵数!H97*80%*6*0.8</f>
        <v>30936.908293004417</v>
      </c>
    </row>
    <row r="99" spans="6:36" ht="11.25" customHeight="1" x14ac:dyDescent="0.15">
      <c r="F99" s="10">
        <v>95</v>
      </c>
      <c r="G99" s="8">
        <f t="shared" si="13"/>
        <v>47257.844223039727</v>
      </c>
      <c r="H99" s="8">
        <f t="shared" si="14"/>
        <v>47957.01883615461</v>
      </c>
      <c r="I99" s="8">
        <f t="shared" si="15"/>
        <v>49083.281091640216</v>
      </c>
      <c r="J99" s="8">
        <f t="shared" si="16"/>
        <v>51649.577602378333</v>
      </c>
      <c r="K99" s="8">
        <f t="shared" si="17"/>
        <v>52748.174165572367</v>
      </c>
      <c r="L99" s="8">
        <f t="shared" si="18"/>
        <v>608892.20122319506</v>
      </c>
      <c r="M99" s="8">
        <f t="shared" si="19"/>
        <v>612414.35837737995</v>
      </c>
      <c r="N99" s="8">
        <f t="shared" si="20"/>
        <v>615884.33963545621</v>
      </c>
      <c r="O99" s="8">
        <f t="shared" si="21"/>
        <v>619677.58366730344</v>
      </c>
      <c r="P99" s="8">
        <f t="shared" si="22"/>
        <v>623910.0649389294</v>
      </c>
      <c r="Q99" s="22"/>
      <c r="R99" s="22">
        <f t="shared" si="23"/>
        <v>7.7612825600498911E-2</v>
      </c>
      <c r="V99" s="10">
        <v>95</v>
      </c>
      <c r="W99" s="8">
        <f>[2]玩家城池攻打!$D$11*攻城调用!W99</f>
        <v>236289.22111519863</v>
      </c>
      <c r="X99" s="8">
        <f>[2]玩家城池攻打!$D$11*攻城调用!X99</f>
        <v>239785.09418077304</v>
      </c>
      <c r="Y99" s="8">
        <f>[2]玩家城池攻打!$D$11*攻城调用!Y99</f>
        <v>245416.40545820107</v>
      </c>
      <c r="Z99" s="8">
        <f>[2]玩家城池攻打!$D$11*攻城调用!Z99</f>
        <v>258247.88801189166</v>
      </c>
      <c r="AA99" s="8">
        <f>[2]玩家城池攻打!$D$11*攻城调用!AA99</f>
        <v>263740.87082786183</v>
      </c>
      <c r="AE99" s="10">
        <v>95</v>
      </c>
      <c r="AF99" s="73">
        <f>[4]带兵数!D98*80%*6*0.8</f>
        <v>30444.610061159754</v>
      </c>
      <c r="AG99" s="73">
        <f>[4]带兵数!E98*80%*6*0.8</f>
        <v>30620.717918868999</v>
      </c>
      <c r="AH99" s="73">
        <f>[4]带兵数!F98*80%*6*0.8</f>
        <v>30794.216981772814</v>
      </c>
      <c r="AI99" s="73">
        <f>[4]带兵数!G98*80%*6*0.8</f>
        <v>30983.879183365174</v>
      </c>
      <c r="AJ99" s="73">
        <f>[4]带兵数!H98*80%*6*0.8</f>
        <v>31195.503246946471</v>
      </c>
    </row>
    <row r="100" spans="6:36" ht="11.25" customHeight="1" x14ac:dyDescent="0.15">
      <c r="F100" s="10">
        <v>96</v>
      </c>
      <c r="G100" s="8">
        <f t="shared" si="13"/>
        <v>47257.844223039727</v>
      </c>
      <c r="H100" s="8">
        <f t="shared" si="14"/>
        <v>47957.01883615461</v>
      </c>
      <c r="I100" s="8">
        <f t="shared" si="15"/>
        <v>49083.281091640216</v>
      </c>
      <c r="J100" s="8">
        <f t="shared" si="16"/>
        <v>51649.577602378333</v>
      </c>
      <c r="K100" s="8">
        <f t="shared" si="17"/>
        <v>52748.174165572367</v>
      </c>
      <c r="L100" s="8">
        <f t="shared" si="18"/>
        <v>614117.04680126428</v>
      </c>
      <c r="M100" s="8">
        <f t="shared" si="19"/>
        <v>617401.885669515</v>
      </c>
      <c r="N100" s="8">
        <f t="shared" si="20"/>
        <v>620895.68754048785</v>
      </c>
      <c r="O100" s="8">
        <f t="shared" si="21"/>
        <v>624786.14721337124</v>
      </c>
      <c r="P100" s="8">
        <f t="shared" si="22"/>
        <v>629155.70934611245</v>
      </c>
      <c r="Q100" s="22"/>
      <c r="R100" s="22">
        <f t="shared" si="23"/>
        <v>7.6952503548290099E-2</v>
      </c>
      <c r="V100" s="10">
        <v>96</v>
      </c>
      <c r="W100" s="8">
        <f>[2]玩家城池攻打!$D$11*攻城调用!W100</f>
        <v>236289.22111519863</v>
      </c>
      <c r="X100" s="8">
        <f>[2]玩家城池攻打!$D$11*攻城调用!X100</f>
        <v>239785.09418077304</v>
      </c>
      <c r="Y100" s="8">
        <f>[2]玩家城池攻打!$D$11*攻城调用!Y100</f>
        <v>245416.40545820107</v>
      </c>
      <c r="Z100" s="8">
        <f>[2]玩家城池攻打!$D$11*攻城调用!Z100</f>
        <v>258247.88801189166</v>
      </c>
      <c r="AA100" s="8">
        <f>[2]玩家城池攻打!$D$11*攻城调用!AA100</f>
        <v>263740.87082786183</v>
      </c>
      <c r="AE100" s="10">
        <v>96</v>
      </c>
      <c r="AF100" s="73">
        <f>[4]带兵数!D99*80%*6*0.8</f>
        <v>30705.852340063215</v>
      </c>
      <c r="AG100" s="73">
        <f>[4]带兵数!E99*80%*6*0.8</f>
        <v>30870.094283475752</v>
      </c>
      <c r="AH100" s="73">
        <f>[4]带兵数!F99*80%*6*0.8</f>
        <v>31044.784377024393</v>
      </c>
      <c r="AI100" s="73">
        <f>[4]带兵数!G99*80%*6*0.8</f>
        <v>31239.307360668565</v>
      </c>
      <c r="AJ100" s="73">
        <f>[4]带兵数!H99*80%*6*0.8</f>
        <v>31457.785467305624</v>
      </c>
    </row>
    <row r="101" spans="6:36" ht="11.25" customHeight="1" x14ac:dyDescent="0.15">
      <c r="F101" s="10">
        <v>97</v>
      </c>
      <c r="G101" s="8">
        <f t="shared" si="13"/>
        <v>47257.844223039727</v>
      </c>
      <c r="H101" s="8">
        <f t="shared" si="14"/>
        <v>47957.01883615461</v>
      </c>
      <c r="I101" s="8">
        <f t="shared" si="15"/>
        <v>49083.281091640216</v>
      </c>
      <c r="J101" s="8">
        <f t="shared" si="16"/>
        <v>51649.577602378333</v>
      </c>
      <c r="K101" s="8">
        <f t="shared" si="17"/>
        <v>52748.174165572367</v>
      </c>
      <c r="L101" s="8">
        <f t="shared" si="18"/>
        <v>619210.63110102178</v>
      </c>
      <c r="M101" s="8">
        <f t="shared" si="19"/>
        <v>622514.19490120723</v>
      </c>
      <c r="N101" s="8">
        <f t="shared" si="20"/>
        <v>626168.27683017019</v>
      </c>
      <c r="O101" s="8">
        <f t="shared" si="21"/>
        <v>630173.87841228291</v>
      </c>
      <c r="P101" s="8">
        <f t="shared" si="22"/>
        <v>634638.07451654831</v>
      </c>
      <c r="Q101" s="22"/>
      <c r="R101" s="22">
        <f t="shared" si="23"/>
        <v>7.6319497517363832E-2</v>
      </c>
      <c r="V101" s="10">
        <v>97</v>
      </c>
      <c r="W101" s="8">
        <f>[2]玩家城池攻打!$D$11*攻城调用!W101</f>
        <v>236289.22111519863</v>
      </c>
      <c r="X101" s="8">
        <f>[2]玩家城池攻打!$D$11*攻城调用!X101</f>
        <v>239785.09418077304</v>
      </c>
      <c r="Y101" s="8">
        <f>[2]玩家城池攻打!$D$11*攻城调用!Y101</f>
        <v>245416.40545820107</v>
      </c>
      <c r="Z101" s="8">
        <f>[2]玩家城池攻打!$D$11*攻城调用!Z101</f>
        <v>258247.88801189166</v>
      </c>
      <c r="AA101" s="8">
        <f>[2]玩家城池攻打!$D$11*攻城调用!AA101</f>
        <v>263740.87082786183</v>
      </c>
      <c r="AE101" s="10">
        <v>97</v>
      </c>
      <c r="AF101" s="73">
        <f>[4]带兵数!D100*80%*6*0.8</f>
        <v>30960.53155505109</v>
      </c>
      <c r="AG101" s="73">
        <f>[4]带兵数!E100*80%*6*0.8</f>
        <v>31125.709745060361</v>
      </c>
      <c r="AH101" s="73">
        <f>[4]带兵数!F100*80%*6*0.8</f>
        <v>31308.413841508511</v>
      </c>
      <c r="AI101" s="73">
        <f>[4]带兵数!G100*80%*6*0.8</f>
        <v>31508.693920614147</v>
      </c>
      <c r="AJ101" s="73">
        <f>[4]带兵数!H100*80%*6*0.8</f>
        <v>31731.903725827418</v>
      </c>
    </row>
    <row r="102" spans="6:36" ht="11.25" customHeight="1" x14ac:dyDescent="0.15">
      <c r="F102" s="10">
        <v>98</v>
      </c>
      <c r="G102" s="8">
        <f t="shared" si="13"/>
        <v>47257.844223039727</v>
      </c>
      <c r="H102" s="8">
        <f t="shared" si="14"/>
        <v>47957.01883615461</v>
      </c>
      <c r="I102" s="8">
        <f t="shared" si="15"/>
        <v>49083.281091640216</v>
      </c>
      <c r="J102" s="8">
        <f t="shared" si="16"/>
        <v>51649.577602378333</v>
      </c>
      <c r="K102" s="8">
        <f t="shared" si="17"/>
        <v>52748.174165572367</v>
      </c>
      <c r="L102" s="8">
        <f t="shared" si="18"/>
        <v>624405.87778322224</v>
      </c>
      <c r="M102" s="8">
        <f t="shared" si="19"/>
        <v>627788.26254080399</v>
      </c>
      <c r="N102" s="8">
        <f t="shared" si="20"/>
        <v>631557.30104302522</v>
      </c>
      <c r="O102" s="8">
        <f t="shared" si="21"/>
        <v>635638.90984447428</v>
      </c>
      <c r="P102" s="8">
        <f t="shared" si="22"/>
        <v>640168.07509037084</v>
      </c>
      <c r="Q102" s="22"/>
      <c r="R102" s="22">
        <f t="shared" si="23"/>
        <v>7.5684496101823123E-2</v>
      </c>
      <c r="V102" s="10">
        <v>98</v>
      </c>
      <c r="W102" s="8">
        <f>[2]玩家城池攻打!$D$11*攻城调用!W102</f>
        <v>236289.22111519863</v>
      </c>
      <c r="X102" s="8">
        <f>[2]玩家城池攻打!$D$11*攻城调用!X102</f>
        <v>239785.09418077304</v>
      </c>
      <c r="Y102" s="8">
        <f>[2]玩家城池攻打!$D$11*攻城调用!Y102</f>
        <v>245416.40545820107</v>
      </c>
      <c r="Z102" s="8">
        <f>[2]玩家城池攻打!$D$11*攻城调用!Z102</f>
        <v>258247.88801189166</v>
      </c>
      <c r="AA102" s="8">
        <f>[2]玩家城池攻打!$D$11*攻城调用!AA102</f>
        <v>263740.87082786183</v>
      </c>
      <c r="AE102" s="10">
        <v>98</v>
      </c>
      <c r="AF102" s="73">
        <f>[4]带兵数!D101*80%*6*0.8</f>
        <v>31220.293889161112</v>
      </c>
      <c r="AG102" s="73">
        <f>[4]带兵数!E101*80%*6*0.8</f>
        <v>31389.413127040199</v>
      </c>
      <c r="AH102" s="73">
        <f>[4]带兵数!F101*80%*6*0.8</f>
        <v>31577.865052151261</v>
      </c>
      <c r="AI102" s="73">
        <f>[4]带兵数!G101*80%*6*0.8</f>
        <v>31781.945492223716</v>
      </c>
      <c r="AJ102" s="73">
        <f>[4]带兵数!H101*80%*6*0.8</f>
        <v>32008.403754518542</v>
      </c>
    </row>
    <row r="103" spans="6:36" ht="11.25" customHeight="1" x14ac:dyDescent="0.15">
      <c r="F103" s="10">
        <v>99</v>
      </c>
      <c r="G103" s="8">
        <f t="shared" si="13"/>
        <v>47257.844223039727</v>
      </c>
      <c r="H103" s="8">
        <f t="shared" si="14"/>
        <v>47957.01883615461</v>
      </c>
      <c r="I103" s="8">
        <f t="shared" si="15"/>
        <v>49083.281091640216</v>
      </c>
      <c r="J103" s="8">
        <f t="shared" si="16"/>
        <v>51649.577602378333</v>
      </c>
      <c r="K103" s="8">
        <f t="shared" si="17"/>
        <v>52748.174165572367</v>
      </c>
      <c r="L103" s="8">
        <f t="shared" si="18"/>
        <v>629535.3946903341</v>
      </c>
      <c r="M103" s="8">
        <f t="shared" si="19"/>
        <v>633040.53572459822</v>
      </c>
      <c r="N103" s="8">
        <f t="shared" si="20"/>
        <v>636851.69310271577</v>
      </c>
      <c r="O103" s="8">
        <f t="shared" si="21"/>
        <v>641000.83420978719</v>
      </c>
      <c r="P103" s="8">
        <f t="shared" si="22"/>
        <v>645177.42407484003</v>
      </c>
      <c r="Q103" s="22"/>
      <c r="R103" s="22">
        <f t="shared" si="23"/>
        <v>7.5067811312318142E-2</v>
      </c>
      <c r="V103" s="10">
        <v>99</v>
      </c>
      <c r="W103" s="8">
        <f>[2]玩家城池攻打!$D$11*攻城调用!W103</f>
        <v>236289.22111519863</v>
      </c>
      <c r="X103" s="8">
        <f>[2]玩家城池攻打!$D$11*攻城调用!X103</f>
        <v>239785.09418077304</v>
      </c>
      <c r="Y103" s="8">
        <f>[2]玩家城池攻打!$D$11*攻城调用!Y103</f>
        <v>245416.40545820107</v>
      </c>
      <c r="Z103" s="8">
        <f>[2]玩家城池攻打!$D$11*攻城调用!Z103</f>
        <v>258247.88801189166</v>
      </c>
      <c r="AA103" s="8">
        <f>[2]玩家城池攻打!$D$11*攻城调用!AA103</f>
        <v>263740.87082786183</v>
      </c>
      <c r="AE103" s="10">
        <v>99</v>
      </c>
      <c r="AF103" s="73">
        <f>[4]带兵数!D102*80%*6*0.8</f>
        <v>31476.769734516707</v>
      </c>
      <c r="AG103" s="73">
        <f>[4]带兵数!E102*80%*6*0.8</f>
        <v>31652.026786229908</v>
      </c>
      <c r="AH103" s="73">
        <f>[4]带兵数!F102*80%*6*0.8</f>
        <v>31842.58465513579</v>
      </c>
      <c r="AI103" s="73">
        <f>[4]带兵数!G102*80%*6*0.8</f>
        <v>32050.041710489357</v>
      </c>
      <c r="AJ103" s="73">
        <f>[4]带兵数!H102*80%*6*0.8</f>
        <v>32258.871203742005</v>
      </c>
    </row>
    <row r="104" spans="6:36" ht="11.25" customHeight="1" x14ac:dyDescent="0.15">
      <c r="F104" s="78">
        <v>100</v>
      </c>
      <c r="G104" s="8">
        <f t="shared" ref="G104:G164" si="24">$C$6*W104</f>
        <v>47257.844223039727</v>
      </c>
      <c r="H104" s="8">
        <f t="shared" ref="H104:H164" si="25">$C$6*X104</f>
        <v>47957.01883615461</v>
      </c>
      <c r="I104" s="8">
        <f t="shared" ref="I104:I164" si="26">$C$6*Y104</f>
        <v>49083.281091640216</v>
      </c>
      <c r="J104" s="8">
        <f t="shared" ref="J104:J164" si="27">$C$6*Z104</f>
        <v>51649.577602378333</v>
      </c>
      <c r="K104" s="8">
        <f t="shared" ref="K104:K164" si="28">$C$6*AA104</f>
        <v>52748.174165572367</v>
      </c>
      <c r="L104" s="8">
        <f t="shared" ref="L104:L164" si="29">$C$7*AF104</f>
        <v>634701.51645864686</v>
      </c>
      <c r="M104" s="8">
        <f t="shared" ref="M104:M164" si="30">$C$7*AG104</f>
        <v>638226.64939667273</v>
      </c>
      <c r="N104" s="8">
        <f t="shared" ref="N104:N164" si="31">$C$7*AH104</f>
        <v>642048.32332110708</v>
      </c>
      <c r="O104" s="8">
        <f t="shared" ref="O104:O164" si="32">$C$7*AI104</f>
        <v>646025.04542948829</v>
      </c>
      <c r="P104" s="8">
        <f t="shared" ref="P104:P164" si="33">$C$7*AJ104</f>
        <v>650105.30018356035</v>
      </c>
      <c r="Q104" s="22"/>
      <c r="R104" s="22">
        <f t="shared" ref="R104:R164" si="34">G104/L104</f>
        <v>7.4456800555192548E-2</v>
      </c>
      <c r="V104" s="78">
        <v>100</v>
      </c>
      <c r="W104" s="8">
        <f>[2]玩家城池攻打!$D$11*攻城调用!W104</f>
        <v>236289.22111519863</v>
      </c>
      <c r="X104" s="8">
        <f>[2]玩家城池攻打!$D$11*攻城调用!X104</f>
        <v>239785.09418077304</v>
      </c>
      <c r="Y104" s="8">
        <f>[2]玩家城池攻打!$D$11*攻城调用!Y104</f>
        <v>245416.40545820107</v>
      </c>
      <c r="Z104" s="8">
        <f>[2]玩家城池攻打!$D$11*攻城调用!Z104</f>
        <v>258247.88801189166</v>
      </c>
      <c r="AA104" s="8">
        <f>[2]玩家城池攻打!$D$11*攻城调用!AA104</f>
        <v>263740.87082786183</v>
      </c>
      <c r="AE104" s="78">
        <v>100</v>
      </c>
      <c r="AF104" s="77">
        <f>[4]带兵数!D103*80%*6*0.8</f>
        <v>31735.075822932344</v>
      </c>
      <c r="AG104" s="77">
        <f>[4]带兵数!E103*80%*6*0.8</f>
        <v>31911.332469833636</v>
      </c>
      <c r="AH104" s="77">
        <f>[4]带兵数!F103*80%*6*0.8</f>
        <v>32102.416166055351</v>
      </c>
      <c r="AI104" s="77">
        <f>[4]带兵数!G103*80%*6*0.8</f>
        <v>32301.252271474415</v>
      </c>
      <c r="AJ104" s="77">
        <f>[4]带兵数!H103*80%*6*0.8</f>
        <v>32505.26500917802</v>
      </c>
    </row>
    <row r="105" spans="6:36" ht="11.25" customHeight="1" x14ac:dyDescent="0.15">
      <c r="F105" s="78">
        <v>101</v>
      </c>
      <c r="G105" s="8">
        <f t="shared" si="24"/>
        <v>0</v>
      </c>
      <c r="H105" s="8">
        <f t="shared" si="25"/>
        <v>0</v>
      </c>
      <c r="I105" s="8">
        <f t="shared" si="26"/>
        <v>0</v>
      </c>
      <c r="J105" s="8">
        <f t="shared" si="27"/>
        <v>0</v>
      </c>
      <c r="K105" s="8">
        <f t="shared" si="28"/>
        <v>0</v>
      </c>
      <c r="L105" s="8">
        <f t="shared" si="29"/>
        <v>639866.41911925573</v>
      </c>
      <c r="M105" s="8">
        <f t="shared" si="30"/>
        <v>643407.02157420083</v>
      </c>
      <c r="N105" s="8">
        <f t="shared" si="31"/>
        <v>647160.46314111305</v>
      </c>
      <c r="O105" s="8">
        <f t="shared" si="32"/>
        <v>650895.16929775849</v>
      </c>
      <c r="P105" s="8">
        <f t="shared" si="33"/>
        <v>655083.67476034688</v>
      </c>
      <c r="Q105" s="22"/>
      <c r="R105" s="22">
        <f t="shared" si="34"/>
        <v>0</v>
      </c>
      <c r="V105" s="78">
        <v>101</v>
      </c>
      <c r="W105" s="8">
        <f>[2]玩家城池攻打!$D$11*攻城调用!W105</f>
        <v>0</v>
      </c>
      <c r="X105" s="8">
        <f>[2]玩家城池攻打!$D$11*攻城调用!X105</f>
        <v>0</v>
      </c>
      <c r="Y105" s="8">
        <f>[2]玩家城池攻打!$D$11*攻城调用!Y105</f>
        <v>0</v>
      </c>
      <c r="Z105" s="8">
        <f>[2]玩家城池攻打!$D$11*攻城调用!Z105</f>
        <v>0</v>
      </c>
      <c r="AA105" s="8">
        <f>[2]玩家城池攻打!$D$11*攻城调用!AA105</f>
        <v>0</v>
      </c>
      <c r="AE105" s="78">
        <v>101</v>
      </c>
      <c r="AF105" s="77">
        <f>[4]带兵数!D104*80%*6*0.8</f>
        <v>31993.320955962787</v>
      </c>
      <c r="AG105" s="77">
        <f>[4]带兵数!E104*80%*6*0.8</f>
        <v>32170.351078710042</v>
      </c>
      <c r="AH105" s="77">
        <f>[4]带兵数!F104*80%*6*0.8</f>
        <v>32358.02315705565</v>
      </c>
      <c r="AI105" s="77">
        <f>[4]带兵数!G104*80%*6*0.8</f>
        <v>32544.758464887927</v>
      </c>
      <c r="AJ105" s="77">
        <f>[4]带兵数!H104*80%*6*0.8</f>
        <v>32754.183738017346</v>
      </c>
    </row>
    <row r="106" spans="6:36" ht="11.25" customHeight="1" x14ac:dyDescent="0.15">
      <c r="F106" s="78">
        <v>102</v>
      </c>
      <c r="G106" s="8">
        <f t="shared" si="24"/>
        <v>0</v>
      </c>
      <c r="H106" s="8">
        <f t="shared" si="25"/>
        <v>0</v>
      </c>
      <c r="I106" s="8">
        <f t="shared" si="26"/>
        <v>0</v>
      </c>
      <c r="J106" s="8">
        <f t="shared" si="27"/>
        <v>0</v>
      </c>
      <c r="K106" s="8">
        <f t="shared" si="28"/>
        <v>0</v>
      </c>
      <c r="L106" s="8">
        <f t="shared" si="29"/>
        <v>645003.87830885348</v>
      </c>
      <c r="M106" s="8">
        <f t="shared" si="30"/>
        <v>648495.45783709793</v>
      </c>
      <c r="N106" s="8">
        <f t="shared" si="31"/>
        <v>651985.99945976166</v>
      </c>
      <c r="O106" s="8">
        <f t="shared" si="32"/>
        <v>655865.1111076388</v>
      </c>
      <c r="P106" s="8">
        <f t="shared" si="33"/>
        <v>660054.48033640673</v>
      </c>
      <c r="Q106" s="22"/>
      <c r="R106" s="22">
        <f t="shared" si="34"/>
        <v>0</v>
      </c>
      <c r="V106" s="78">
        <v>102</v>
      </c>
      <c r="W106" s="8">
        <f>[2]玩家城池攻打!$D$11*攻城调用!W106</f>
        <v>0</v>
      </c>
      <c r="X106" s="8">
        <f>[2]玩家城池攻打!$D$11*攻城调用!X106</f>
        <v>0</v>
      </c>
      <c r="Y106" s="8">
        <f>[2]玩家城池攻打!$D$11*攻城调用!Y106</f>
        <v>0</v>
      </c>
      <c r="Z106" s="8">
        <f>[2]玩家城池攻打!$D$11*攻城调用!Z106</f>
        <v>0</v>
      </c>
      <c r="AA106" s="8">
        <f>[2]玩家城池攻打!$D$11*攻城调用!AA106</f>
        <v>0</v>
      </c>
      <c r="AE106" s="78">
        <v>102</v>
      </c>
      <c r="AF106" s="77">
        <f>[4]带兵数!D105*80%*6*0.8</f>
        <v>32250.193915442676</v>
      </c>
      <c r="AG106" s="77">
        <f>[4]带兵数!E105*80%*6*0.8</f>
        <v>32424.772891854896</v>
      </c>
      <c r="AH106" s="77">
        <f>[4]带兵数!F105*80%*6*0.8</f>
        <v>32599.299972988083</v>
      </c>
      <c r="AI106" s="77">
        <f>[4]带兵数!G105*80%*6*0.8</f>
        <v>32793.25555538194</v>
      </c>
      <c r="AJ106" s="77">
        <f>[4]带兵数!H105*80%*6*0.8</f>
        <v>33002.724016820335</v>
      </c>
    </row>
    <row r="107" spans="6:36" ht="11.25" customHeight="1" x14ac:dyDescent="0.15">
      <c r="F107" s="78">
        <v>103</v>
      </c>
      <c r="G107" s="8">
        <f t="shared" si="24"/>
        <v>0</v>
      </c>
      <c r="H107" s="8">
        <f t="shared" si="25"/>
        <v>0</v>
      </c>
      <c r="I107" s="8">
        <f t="shared" si="26"/>
        <v>0</v>
      </c>
      <c r="J107" s="8">
        <f t="shared" si="27"/>
        <v>0</v>
      </c>
      <c r="K107" s="8">
        <f t="shared" si="28"/>
        <v>0</v>
      </c>
      <c r="L107" s="8">
        <f t="shared" si="29"/>
        <v>650203.62329865061</v>
      </c>
      <c r="M107" s="8">
        <f t="shared" si="30"/>
        <v>653443.30496304121</v>
      </c>
      <c r="N107" s="8">
        <f t="shared" si="31"/>
        <v>657088.92203501647</v>
      </c>
      <c r="O107" s="8">
        <f t="shared" si="32"/>
        <v>660898.88255138858</v>
      </c>
      <c r="P107" s="8">
        <f t="shared" si="33"/>
        <v>665243.6088403943</v>
      </c>
      <c r="Q107" s="22"/>
      <c r="R107" s="22">
        <f t="shared" si="34"/>
        <v>0</v>
      </c>
      <c r="V107" s="78">
        <v>103</v>
      </c>
      <c r="W107" s="8">
        <f>[2]玩家城池攻打!$D$11*攻城调用!W107</f>
        <v>0</v>
      </c>
      <c r="X107" s="8">
        <f>[2]玩家城池攻打!$D$11*攻城调用!X107</f>
        <v>0</v>
      </c>
      <c r="Y107" s="8">
        <f>[2]玩家城池攻打!$D$11*攻城调用!Y107</f>
        <v>0</v>
      </c>
      <c r="Z107" s="8">
        <f>[2]玩家城池攻打!$D$11*攻城调用!Z107</f>
        <v>0</v>
      </c>
      <c r="AA107" s="8">
        <f>[2]玩家城池攻打!$D$11*攻城调用!AA107</f>
        <v>0</v>
      </c>
      <c r="AE107" s="78">
        <v>103</v>
      </c>
      <c r="AF107" s="77">
        <f>[4]带兵数!D106*80%*6*0.8</f>
        <v>32510.181164932532</v>
      </c>
      <c r="AG107" s="77">
        <f>[4]带兵数!E106*80%*6*0.8</f>
        <v>32672.165248152061</v>
      </c>
      <c r="AH107" s="77">
        <f>[4]带兵数!F106*80%*6*0.8</f>
        <v>32854.446101750822</v>
      </c>
      <c r="AI107" s="77">
        <f>[4]带兵数!G106*80%*6*0.8</f>
        <v>33044.944127569426</v>
      </c>
      <c r="AJ107" s="77">
        <f>[4]带兵数!H106*80%*6*0.8</f>
        <v>33262.180442019715</v>
      </c>
    </row>
    <row r="108" spans="6:36" ht="11.25" customHeight="1" x14ac:dyDescent="0.15">
      <c r="F108" s="78">
        <v>104</v>
      </c>
      <c r="G108" s="8">
        <f t="shared" si="24"/>
        <v>0</v>
      </c>
      <c r="H108" s="8">
        <f t="shared" si="25"/>
        <v>0</v>
      </c>
      <c r="I108" s="8">
        <f t="shared" si="26"/>
        <v>0</v>
      </c>
      <c r="J108" s="8">
        <f t="shared" si="27"/>
        <v>0</v>
      </c>
      <c r="K108" s="8">
        <f t="shared" si="28"/>
        <v>0</v>
      </c>
      <c r="L108" s="8">
        <f t="shared" si="29"/>
        <v>655312.87102082418</v>
      </c>
      <c r="M108" s="8">
        <f t="shared" si="30"/>
        <v>658713.78382900031</v>
      </c>
      <c r="N108" s="8">
        <f t="shared" si="31"/>
        <v>662258.17652944778</v>
      </c>
      <c r="O108" s="8">
        <f t="shared" si="32"/>
        <v>666295.55163009814</v>
      </c>
      <c r="P108" s="8">
        <f t="shared" si="33"/>
        <v>670413.28705780348</v>
      </c>
      <c r="Q108" s="22"/>
      <c r="R108" s="22">
        <f t="shared" si="34"/>
        <v>0</v>
      </c>
      <c r="V108" s="78">
        <v>104</v>
      </c>
      <c r="W108" s="8">
        <f>[2]玩家城池攻打!$D$11*攻城调用!W108</f>
        <v>0</v>
      </c>
      <c r="X108" s="8">
        <f>[2]玩家城池攻打!$D$11*攻城调用!X108</f>
        <v>0</v>
      </c>
      <c r="Y108" s="8">
        <f>[2]玩家城池攻打!$D$11*攻城调用!Y108</f>
        <v>0</v>
      </c>
      <c r="Z108" s="8">
        <f>[2]玩家城池攻打!$D$11*攻城调用!Z108</f>
        <v>0</v>
      </c>
      <c r="AA108" s="8">
        <f>[2]玩家城池攻打!$D$11*攻城调用!AA108</f>
        <v>0</v>
      </c>
      <c r="AE108" s="78">
        <v>104</v>
      </c>
      <c r="AF108" s="77">
        <f>[4]带兵数!D107*80%*6*0.8</f>
        <v>32765.643551041212</v>
      </c>
      <c r="AG108" s="77">
        <f>[4]带兵数!E107*80%*6*0.8</f>
        <v>32935.689191450016</v>
      </c>
      <c r="AH108" s="77">
        <f>[4]带兵数!F107*80%*6*0.8</f>
        <v>33112.908826472391</v>
      </c>
      <c r="AI108" s="77">
        <f>[4]带兵数!G107*80%*6*0.8</f>
        <v>33314.77758150491</v>
      </c>
      <c r="AJ108" s="77">
        <f>[4]带兵数!H107*80%*6*0.8</f>
        <v>33520.664352890177</v>
      </c>
    </row>
    <row r="109" spans="6:36" ht="11.25" customHeight="1" x14ac:dyDescent="0.15">
      <c r="F109" s="78">
        <v>105</v>
      </c>
      <c r="G109" s="8">
        <f t="shared" si="24"/>
        <v>0</v>
      </c>
      <c r="H109" s="8">
        <f t="shared" si="25"/>
        <v>0</v>
      </c>
      <c r="I109" s="8">
        <f t="shared" si="26"/>
        <v>0</v>
      </c>
      <c r="J109" s="8">
        <f t="shared" si="27"/>
        <v>0</v>
      </c>
      <c r="K109" s="8">
        <f t="shared" si="28"/>
        <v>0</v>
      </c>
      <c r="L109" s="8">
        <f t="shared" si="29"/>
        <v>660546.91966664372</v>
      </c>
      <c r="M109" s="8">
        <f t="shared" si="30"/>
        <v>663835.7990109165</v>
      </c>
      <c r="N109" s="8">
        <f t="shared" si="31"/>
        <v>667612.37737614987</v>
      </c>
      <c r="O109" s="8">
        <f t="shared" si="32"/>
        <v>671404.0060769117</v>
      </c>
      <c r="P109" s="8">
        <f t="shared" si="33"/>
        <v>675669.98511442984</v>
      </c>
      <c r="Q109" s="22"/>
      <c r="R109" s="22">
        <f t="shared" si="34"/>
        <v>0</v>
      </c>
      <c r="V109" s="78">
        <v>105</v>
      </c>
      <c r="W109" s="8">
        <f>[2]玩家城池攻打!$D$11*攻城调用!W109</f>
        <v>0</v>
      </c>
      <c r="X109" s="8">
        <f>[2]玩家城池攻打!$D$11*攻城调用!X109</f>
        <v>0</v>
      </c>
      <c r="Y109" s="8">
        <f>[2]玩家城池攻打!$D$11*攻城调用!Y109</f>
        <v>0</v>
      </c>
      <c r="Z109" s="8">
        <f>[2]玩家城池攻打!$D$11*攻城调用!Z109</f>
        <v>0</v>
      </c>
      <c r="AA109" s="8">
        <f>[2]玩家城池攻打!$D$11*攻城调用!AA109</f>
        <v>0</v>
      </c>
      <c r="AE109" s="78">
        <v>105</v>
      </c>
      <c r="AF109" s="77">
        <f>[4]带兵数!D108*80%*6*0.8</f>
        <v>33027.345983332183</v>
      </c>
      <c r="AG109" s="77">
        <f>[4]带兵数!E108*80%*6*0.8</f>
        <v>33191.789950545826</v>
      </c>
      <c r="AH109" s="77">
        <f>[4]带兵数!F108*80%*6*0.8</f>
        <v>33380.618868807491</v>
      </c>
      <c r="AI109" s="77">
        <f>[4]带兵数!G108*80%*6*0.8</f>
        <v>33570.200303845588</v>
      </c>
      <c r="AJ109" s="77">
        <f>[4]带兵数!H108*80%*6*0.8</f>
        <v>33783.499255721494</v>
      </c>
    </row>
    <row r="110" spans="6:36" ht="11.25" customHeight="1" x14ac:dyDescent="0.15">
      <c r="F110" s="78">
        <v>106</v>
      </c>
      <c r="G110" s="8">
        <f t="shared" si="24"/>
        <v>0</v>
      </c>
      <c r="H110" s="8">
        <f t="shared" si="25"/>
        <v>0</v>
      </c>
      <c r="I110" s="8">
        <f t="shared" si="26"/>
        <v>0</v>
      </c>
      <c r="J110" s="8">
        <f t="shared" si="27"/>
        <v>0</v>
      </c>
      <c r="K110" s="8">
        <f t="shared" si="28"/>
        <v>0</v>
      </c>
      <c r="L110" s="8">
        <f t="shared" si="29"/>
        <v>665628.39620732702</v>
      </c>
      <c r="M110" s="8">
        <f t="shared" si="30"/>
        <v>669157.06808980892</v>
      </c>
      <c r="N110" s="8">
        <f t="shared" si="31"/>
        <v>672659.2299347861</v>
      </c>
      <c r="O110" s="8">
        <f t="shared" si="32"/>
        <v>676671.31317611423</v>
      </c>
      <c r="P110" s="8">
        <f t="shared" si="33"/>
        <v>680540.76725270855</v>
      </c>
      <c r="Q110" s="22"/>
      <c r="R110" s="22">
        <f t="shared" si="34"/>
        <v>0</v>
      </c>
      <c r="V110" s="78">
        <v>106</v>
      </c>
      <c r="W110" s="8">
        <f>[2]玩家城池攻打!$D$11*攻城调用!W110</f>
        <v>0</v>
      </c>
      <c r="X110" s="8">
        <f>[2]玩家城池攻打!$D$11*攻城调用!X110</f>
        <v>0</v>
      </c>
      <c r="Y110" s="8">
        <f>[2]玩家城池攻打!$D$11*攻城调用!Y110</f>
        <v>0</v>
      </c>
      <c r="Z110" s="8">
        <f>[2]玩家城池攻打!$D$11*攻城调用!Z110</f>
        <v>0</v>
      </c>
      <c r="AA110" s="8">
        <f>[2]玩家城池攻打!$D$11*攻城调用!AA110</f>
        <v>0</v>
      </c>
      <c r="AE110" s="78">
        <v>106</v>
      </c>
      <c r="AF110" s="77">
        <f>[4]带兵数!D109*80%*6*0.8</f>
        <v>33281.419810366351</v>
      </c>
      <c r="AG110" s="77">
        <f>[4]带兵数!E109*80%*6*0.8</f>
        <v>33457.853404490445</v>
      </c>
      <c r="AH110" s="77">
        <f>[4]带兵数!F109*80%*6*0.8</f>
        <v>33632.961496739306</v>
      </c>
      <c r="AI110" s="77">
        <f>[4]带兵数!G109*80%*6*0.8</f>
        <v>33833.56565880571</v>
      </c>
      <c r="AJ110" s="77">
        <f>[4]带兵数!H109*80%*6*0.8</f>
        <v>34027.038362635431</v>
      </c>
    </row>
    <row r="111" spans="6:36" ht="11.25" customHeight="1" x14ac:dyDescent="0.15">
      <c r="F111" s="78">
        <v>107</v>
      </c>
      <c r="G111" s="8">
        <f t="shared" si="24"/>
        <v>0</v>
      </c>
      <c r="H111" s="8">
        <f t="shared" si="25"/>
        <v>0</v>
      </c>
      <c r="I111" s="8">
        <f t="shared" si="26"/>
        <v>0</v>
      </c>
      <c r="J111" s="8">
        <f t="shared" si="27"/>
        <v>0</v>
      </c>
      <c r="K111" s="8">
        <f t="shared" si="28"/>
        <v>0</v>
      </c>
      <c r="L111" s="8">
        <f t="shared" si="29"/>
        <v>670896.21565953991</v>
      </c>
      <c r="M111" s="8">
        <f t="shared" si="30"/>
        <v>674172.27129945869</v>
      </c>
      <c r="N111" s="8">
        <f t="shared" si="31"/>
        <v>677974.9452291585</v>
      </c>
      <c r="O111" s="8">
        <f t="shared" si="32"/>
        <v>681499.93313225114</v>
      </c>
      <c r="P111" s="8">
        <f t="shared" si="33"/>
        <v>685594.39041169931</v>
      </c>
      <c r="Q111" s="22"/>
      <c r="R111" s="22">
        <f t="shared" si="34"/>
        <v>0</v>
      </c>
      <c r="V111" s="78">
        <v>107</v>
      </c>
      <c r="W111" s="8">
        <f>[2]玩家城池攻打!$D$11*攻城调用!W111</f>
        <v>0</v>
      </c>
      <c r="X111" s="8">
        <f>[2]玩家城池攻打!$D$11*攻城调用!X111</f>
        <v>0</v>
      </c>
      <c r="Y111" s="8">
        <f>[2]玩家城池攻打!$D$11*攻城调用!Y111</f>
        <v>0</v>
      </c>
      <c r="Z111" s="8">
        <f>[2]玩家城池攻打!$D$11*攻城调用!Z111</f>
        <v>0</v>
      </c>
      <c r="AA111" s="8">
        <f>[2]玩家城池攻打!$D$11*攻城调用!AA111</f>
        <v>0</v>
      </c>
      <c r="AE111" s="78">
        <v>107</v>
      </c>
      <c r="AF111" s="77">
        <f>[4]带兵数!D110*80%*6*0.8</f>
        <v>33544.810782976994</v>
      </c>
      <c r="AG111" s="77">
        <f>[4]带兵数!E110*80%*6*0.8</f>
        <v>33708.613564972933</v>
      </c>
      <c r="AH111" s="77">
        <f>[4]带兵数!F110*80%*6*0.8</f>
        <v>33898.747261457924</v>
      </c>
      <c r="AI111" s="77">
        <f>[4]带兵数!G110*80%*6*0.8</f>
        <v>34074.996656612559</v>
      </c>
      <c r="AJ111" s="77">
        <f>[4]带兵数!H110*80%*6*0.8</f>
        <v>34279.719520584964</v>
      </c>
    </row>
    <row r="112" spans="6:36" ht="11.25" customHeight="1" x14ac:dyDescent="0.15">
      <c r="F112" s="78">
        <v>108</v>
      </c>
      <c r="G112" s="8">
        <f t="shared" si="24"/>
        <v>0</v>
      </c>
      <c r="H112" s="8">
        <f t="shared" si="25"/>
        <v>0</v>
      </c>
      <c r="I112" s="8">
        <f t="shared" si="26"/>
        <v>0</v>
      </c>
      <c r="J112" s="8">
        <f t="shared" si="27"/>
        <v>0</v>
      </c>
      <c r="K112" s="8">
        <f t="shared" si="28"/>
        <v>0</v>
      </c>
      <c r="L112" s="8">
        <f t="shared" si="29"/>
        <v>675950.35085566214</v>
      </c>
      <c r="M112" s="8">
        <f t="shared" si="30"/>
        <v>679461.68178682122</v>
      </c>
      <c r="N112" s="8">
        <f t="shared" si="31"/>
        <v>682778.05296273716</v>
      </c>
      <c r="O112" s="8">
        <f t="shared" si="32"/>
        <v>686573.11019958882</v>
      </c>
      <c r="P112" s="8">
        <f t="shared" si="33"/>
        <v>690559.75292710809</v>
      </c>
      <c r="Q112" s="22"/>
      <c r="R112" s="22">
        <f t="shared" si="34"/>
        <v>0</v>
      </c>
      <c r="V112" s="78">
        <v>108</v>
      </c>
      <c r="W112" s="8">
        <f>[2]玩家城池攻打!$D$11*攻城调用!W112</f>
        <v>0</v>
      </c>
      <c r="X112" s="8">
        <f>[2]玩家城池攻打!$D$11*攻城调用!X112</f>
        <v>0</v>
      </c>
      <c r="Y112" s="8">
        <f>[2]玩家城池攻打!$D$11*攻城调用!Y112</f>
        <v>0</v>
      </c>
      <c r="Z112" s="8">
        <f>[2]玩家城池攻打!$D$11*攻城调用!Z112</f>
        <v>0</v>
      </c>
      <c r="AA112" s="8">
        <f>[2]玩家城池攻打!$D$11*攻城调用!AA112</f>
        <v>0</v>
      </c>
      <c r="AE112" s="78">
        <v>108</v>
      </c>
      <c r="AF112" s="77">
        <f>[4]带兵数!D111*80%*6*0.8</f>
        <v>33797.517542783105</v>
      </c>
      <c r="AG112" s="77">
        <f>[4]带兵数!E111*80%*6*0.8</f>
        <v>33973.084089341064</v>
      </c>
      <c r="AH112" s="77">
        <f>[4]带兵数!F111*80%*6*0.8</f>
        <v>34138.902648136856</v>
      </c>
      <c r="AI112" s="77">
        <f>[4]带兵数!G111*80%*6*0.8</f>
        <v>34328.655509979442</v>
      </c>
      <c r="AJ112" s="77">
        <f>[4]带兵数!H111*80%*6*0.8</f>
        <v>34527.987646355403</v>
      </c>
    </row>
    <row r="113" spans="6:36" ht="11.25" customHeight="1" x14ac:dyDescent="0.15">
      <c r="F113" s="78">
        <v>109</v>
      </c>
      <c r="G113" s="8">
        <f t="shared" si="24"/>
        <v>0</v>
      </c>
      <c r="H113" s="8">
        <f t="shared" si="25"/>
        <v>0</v>
      </c>
      <c r="I113" s="8">
        <f t="shared" si="26"/>
        <v>0</v>
      </c>
      <c r="J113" s="8">
        <f t="shared" si="27"/>
        <v>0</v>
      </c>
      <c r="K113" s="8">
        <f t="shared" si="28"/>
        <v>0</v>
      </c>
      <c r="L113" s="8">
        <f t="shared" si="29"/>
        <v>681251.41494984273</v>
      </c>
      <c r="M113" s="8">
        <f t="shared" si="30"/>
        <v>684332.49624049105</v>
      </c>
      <c r="N113" s="8">
        <f t="shared" si="31"/>
        <v>687855.17892585427</v>
      </c>
      <c r="O113" s="8">
        <f t="shared" si="32"/>
        <v>691521.45039768447</v>
      </c>
      <c r="P113" s="8">
        <f t="shared" si="33"/>
        <v>695774.13996541989</v>
      </c>
      <c r="Q113" s="22"/>
      <c r="R113" s="22">
        <f t="shared" si="34"/>
        <v>0</v>
      </c>
      <c r="V113" s="78">
        <v>109</v>
      </c>
      <c r="W113" s="8">
        <f>[2]玩家城池攻打!$D$11*攻城调用!W113</f>
        <v>0</v>
      </c>
      <c r="X113" s="8">
        <f>[2]玩家城池攻打!$D$11*攻城调用!X113</f>
        <v>0</v>
      </c>
      <c r="Y113" s="8">
        <f>[2]玩家城池攻打!$D$11*攻城调用!Y113</f>
        <v>0</v>
      </c>
      <c r="Z113" s="8">
        <f>[2]玩家城池攻打!$D$11*攻城调用!Z113</f>
        <v>0</v>
      </c>
      <c r="AA113" s="8">
        <f>[2]玩家城池攻打!$D$11*攻城调用!AA113</f>
        <v>0</v>
      </c>
      <c r="AE113" s="78">
        <v>109</v>
      </c>
      <c r="AF113" s="77">
        <f>[4]带兵数!D112*80%*6*0.8</f>
        <v>34062.570747492136</v>
      </c>
      <c r="AG113" s="77">
        <f>[4]带兵数!E112*80%*6*0.8</f>
        <v>34216.624812024551</v>
      </c>
      <c r="AH113" s="77">
        <f>[4]带兵数!F112*80%*6*0.8</f>
        <v>34392.758946292714</v>
      </c>
      <c r="AI113" s="77">
        <f>[4]带兵数!G112*80%*6*0.8</f>
        <v>34576.072519884226</v>
      </c>
      <c r="AJ113" s="77">
        <f>[4]带兵数!H112*80%*6*0.8</f>
        <v>34788.706998270995</v>
      </c>
    </row>
    <row r="114" spans="6:36" ht="11.25" customHeight="1" x14ac:dyDescent="0.15">
      <c r="F114" s="78">
        <v>110</v>
      </c>
      <c r="G114" s="8">
        <f t="shared" si="24"/>
        <v>0</v>
      </c>
      <c r="H114" s="8">
        <f t="shared" si="25"/>
        <v>0</v>
      </c>
      <c r="I114" s="8">
        <f t="shared" si="26"/>
        <v>0</v>
      </c>
      <c r="J114" s="8">
        <f t="shared" si="27"/>
        <v>0</v>
      </c>
      <c r="K114" s="8">
        <f t="shared" si="28"/>
        <v>0</v>
      </c>
      <c r="L114" s="8">
        <f t="shared" si="29"/>
        <v>686278.62854545645</v>
      </c>
      <c r="M114" s="8">
        <f t="shared" si="30"/>
        <v>689580.96549772704</v>
      </c>
      <c r="N114" s="8">
        <f t="shared" si="31"/>
        <v>693041.22493992792</v>
      </c>
      <c r="O114" s="8">
        <f t="shared" si="32"/>
        <v>696882.76695914357</v>
      </c>
      <c r="P114" s="8">
        <f t="shared" si="33"/>
        <v>700978.36581049301</v>
      </c>
      <c r="Q114" s="22"/>
      <c r="R114" s="22">
        <f t="shared" si="34"/>
        <v>0</v>
      </c>
      <c r="V114" s="78">
        <v>110</v>
      </c>
      <c r="W114" s="8">
        <f>[2]玩家城池攻打!$D$11*攻城调用!W114</f>
        <v>0</v>
      </c>
      <c r="X114" s="8">
        <f>[2]玩家城池攻打!$D$11*攻城调用!X114</f>
        <v>0</v>
      </c>
      <c r="Y114" s="8">
        <f>[2]玩家城池攻打!$D$11*攻城调用!Y114</f>
        <v>0</v>
      </c>
      <c r="Z114" s="8">
        <f>[2]玩家城池攻打!$D$11*攻城调用!Z114</f>
        <v>0</v>
      </c>
      <c r="AA114" s="8">
        <f>[2]玩家城池攻打!$D$11*攻城调用!AA114</f>
        <v>0</v>
      </c>
      <c r="AE114" s="78">
        <v>110</v>
      </c>
      <c r="AF114" s="77">
        <f>[4]带兵数!D113*80%*6*0.8</f>
        <v>34313.931427272822</v>
      </c>
      <c r="AG114" s="77">
        <f>[4]带兵数!E113*80%*6*0.8</f>
        <v>34479.048274886351</v>
      </c>
      <c r="AH114" s="77">
        <f>[4]带兵数!F113*80%*6*0.8</f>
        <v>34652.061246996396</v>
      </c>
      <c r="AI114" s="77">
        <f>[4]带兵数!G113*80%*6*0.8</f>
        <v>34844.138347957181</v>
      </c>
      <c r="AJ114" s="77">
        <f>[4]带兵数!H113*80%*6*0.8</f>
        <v>35048.918290524649</v>
      </c>
    </row>
    <row r="115" spans="6:36" ht="11.25" customHeight="1" x14ac:dyDescent="0.15">
      <c r="F115" s="78">
        <v>111</v>
      </c>
      <c r="G115" s="8">
        <f t="shared" si="24"/>
        <v>0</v>
      </c>
      <c r="H115" s="8">
        <f t="shared" si="25"/>
        <v>0</v>
      </c>
      <c r="I115" s="8">
        <f t="shared" si="26"/>
        <v>0</v>
      </c>
      <c r="J115" s="8">
        <f t="shared" si="27"/>
        <v>0</v>
      </c>
      <c r="K115" s="8">
        <f t="shared" si="28"/>
        <v>0</v>
      </c>
      <c r="L115" s="8">
        <f t="shared" si="29"/>
        <v>691556.41862928146</v>
      </c>
      <c r="M115" s="8">
        <f t="shared" si="30"/>
        <v>694742.68600874743</v>
      </c>
      <c r="N115" s="8">
        <f t="shared" si="31"/>
        <v>698359.48194534495</v>
      </c>
      <c r="O115" s="8">
        <f t="shared" si="32"/>
        <v>702158.12930238713</v>
      </c>
      <c r="P115" s="8">
        <f t="shared" si="33"/>
        <v>706420.74352939089</v>
      </c>
      <c r="Q115" s="22"/>
      <c r="R115" s="22">
        <f t="shared" si="34"/>
        <v>0</v>
      </c>
      <c r="V115" s="78">
        <v>111</v>
      </c>
      <c r="W115" s="8">
        <f>[2]玩家城池攻打!$D$11*攻城调用!W115</f>
        <v>0</v>
      </c>
      <c r="X115" s="8">
        <f>[2]玩家城池攻打!$D$11*攻城调用!X115</f>
        <v>0</v>
      </c>
      <c r="Y115" s="8">
        <f>[2]玩家城池攻打!$D$11*攻城调用!Y115</f>
        <v>0</v>
      </c>
      <c r="Z115" s="8">
        <f>[2]玩家城池攻打!$D$11*攻城调用!Z115</f>
        <v>0</v>
      </c>
      <c r="AA115" s="8">
        <f>[2]玩家城池攻打!$D$11*攻城调用!AA115</f>
        <v>0</v>
      </c>
      <c r="AE115" s="78">
        <v>111</v>
      </c>
      <c r="AF115" s="77">
        <f>[4]带兵数!D114*80%*6*0.8</f>
        <v>34577.82093146407</v>
      </c>
      <c r="AG115" s="77">
        <f>[4]带兵数!E114*80%*6*0.8</f>
        <v>34737.13430043737</v>
      </c>
      <c r="AH115" s="77">
        <f>[4]带兵数!F114*80%*6*0.8</f>
        <v>34917.974097267244</v>
      </c>
      <c r="AI115" s="77">
        <f>[4]带兵数!G114*80%*6*0.8</f>
        <v>35107.906465119355</v>
      </c>
      <c r="AJ115" s="77">
        <f>[4]带兵数!H114*80%*6*0.8</f>
        <v>35321.037176469545</v>
      </c>
    </row>
    <row r="116" spans="6:36" ht="11.25" customHeight="1" x14ac:dyDescent="0.15">
      <c r="F116" s="78">
        <v>112</v>
      </c>
      <c r="G116" s="8">
        <f t="shared" si="24"/>
        <v>0</v>
      </c>
      <c r="H116" s="8">
        <f t="shared" si="25"/>
        <v>0</v>
      </c>
      <c r="I116" s="8">
        <f t="shared" si="26"/>
        <v>0</v>
      </c>
      <c r="J116" s="8">
        <f t="shared" si="27"/>
        <v>0</v>
      </c>
      <c r="K116" s="8">
        <f t="shared" si="28"/>
        <v>0</v>
      </c>
      <c r="L116" s="8">
        <f t="shared" si="29"/>
        <v>696613.12046999461</v>
      </c>
      <c r="M116" s="8">
        <f t="shared" si="30"/>
        <v>700006.9471242046</v>
      </c>
      <c r="N116" s="8">
        <f t="shared" si="31"/>
        <v>703520.02197134076</v>
      </c>
      <c r="O116" s="8">
        <f t="shared" si="32"/>
        <v>707433.38771230704</v>
      </c>
      <c r="P116" s="8">
        <f t="shared" si="33"/>
        <v>711363.09056653536</v>
      </c>
      <c r="Q116" s="22"/>
      <c r="R116" s="22">
        <f t="shared" si="34"/>
        <v>0</v>
      </c>
      <c r="V116" s="78">
        <v>112</v>
      </c>
      <c r="W116" s="8">
        <f>[2]玩家城池攻打!$D$11*攻城调用!W116</f>
        <v>0</v>
      </c>
      <c r="X116" s="8">
        <f>[2]玩家城池攻打!$D$11*攻城调用!X116</f>
        <v>0</v>
      </c>
      <c r="Y116" s="8">
        <f>[2]玩家城池攻打!$D$11*攻城调用!Y116</f>
        <v>0</v>
      </c>
      <c r="Z116" s="8">
        <f>[2]玩家城池攻打!$D$11*攻城调用!Z116</f>
        <v>0</v>
      </c>
      <c r="AA116" s="8">
        <f>[2]玩家城池攻打!$D$11*攻城调用!AA116</f>
        <v>0</v>
      </c>
      <c r="AE116" s="78">
        <v>112</v>
      </c>
      <c r="AF116" s="77">
        <f>[4]带兵数!D115*80%*6*0.8</f>
        <v>34830.656023499731</v>
      </c>
      <c r="AG116" s="77">
        <f>[4]带兵数!E115*80%*6*0.8</f>
        <v>35000.34735621023</v>
      </c>
      <c r="AH116" s="77">
        <f>[4]带兵数!F115*80%*6*0.8</f>
        <v>35176.001098567038</v>
      </c>
      <c r="AI116" s="77">
        <f>[4]带兵数!G115*80%*6*0.8</f>
        <v>35371.669385615351</v>
      </c>
      <c r="AJ116" s="77">
        <f>[4]带兵数!H115*80%*6*0.8</f>
        <v>35568.15452832677</v>
      </c>
    </row>
    <row r="117" spans="6:36" ht="11.25" customHeight="1" x14ac:dyDescent="0.15">
      <c r="F117" s="78">
        <v>113</v>
      </c>
      <c r="G117" s="8">
        <f t="shared" si="24"/>
        <v>0</v>
      </c>
      <c r="H117" s="8">
        <f t="shared" si="25"/>
        <v>0</v>
      </c>
      <c r="I117" s="8">
        <f t="shared" si="26"/>
        <v>0</v>
      </c>
      <c r="J117" s="8">
        <f t="shared" si="27"/>
        <v>0</v>
      </c>
      <c r="K117" s="8">
        <f t="shared" si="28"/>
        <v>0</v>
      </c>
      <c r="L117" s="8">
        <f t="shared" si="29"/>
        <v>701862.49611195386</v>
      </c>
      <c r="M117" s="8">
        <f t="shared" si="30"/>
        <v>705145.84796038037</v>
      </c>
      <c r="N117" s="8">
        <f t="shared" si="31"/>
        <v>708771.51586052787</v>
      </c>
      <c r="O117" s="8">
        <f t="shared" si="32"/>
        <v>712465.29572967836</v>
      </c>
      <c r="P117" s="8">
        <f t="shared" si="33"/>
        <v>716385.9356088927</v>
      </c>
      <c r="Q117" s="22"/>
      <c r="R117" s="22">
        <f t="shared" si="34"/>
        <v>0</v>
      </c>
      <c r="V117" s="78">
        <v>113</v>
      </c>
      <c r="W117" s="8">
        <f>[2]玩家城池攻打!$D$11*攻城调用!W117</f>
        <v>0</v>
      </c>
      <c r="X117" s="8">
        <f>[2]玩家城池攻打!$D$11*攻城调用!X117</f>
        <v>0</v>
      </c>
      <c r="Y117" s="8">
        <f>[2]玩家城池攻打!$D$11*攻城调用!Y117</f>
        <v>0</v>
      </c>
      <c r="Z117" s="8">
        <f>[2]玩家城池攻打!$D$11*攻城调用!Z117</f>
        <v>0</v>
      </c>
      <c r="AA117" s="8">
        <f>[2]玩家城池攻打!$D$11*攻城调用!AA117</f>
        <v>0</v>
      </c>
      <c r="AE117" s="78">
        <v>113</v>
      </c>
      <c r="AF117" s="77">
        <f>[4]带兵数!D116*80%*6*0.8</f>
        <v>35093.12480559769</v>
      </c>
      <c r="AG117" s="77">
        <f>[4]带兵数!E116*80%*6*0.8</f>
        <v>35257.292398019017</v>
      </c>
      <c r="AH117" s="77">
        <f>[4]带兵数!F116*80%*6*0.8</f>
        <v>35438.575793026394</v>
      </c>
      <c r="AI117" s="77">
        <f>[4]带兵数!G116*80%*6*0.8</f>
        <v>35623.264786483916</v>
      </c>
      <c r="AJ117" s="77">
        <f>[4]带兵数!H116*80%*6*0.8</f>
        <v>35819.296780444638</v>
      </c>
    </row>
    <row r="118" spans="6:36" ht="11.25" customHeight="1" x14ac:dyDescent="0.15">
      <c r="F118" s="78">
        <v>114</v>
      </c>
      <c r="G118" s="8">
        <f t="shared" si="24"/>
        <v>0</v>
      </c>
      <c r="H118" s="8">
        <f t="shared" si="25"/>
        <v>0</v>
      </c>
      <c r="I118" s="8">
        <f t="shared" si="26"/>
        <v>0</v>
      </c>
      <c r="J118" s="8">
        <f t="shared" si="27"/>
        <v>0</v>
      </c>
      <c r="K118" s="8">
        <f t="shared" si="28"/>
        <v>0</v>
      </c>
      <c r="L118" s="8">
        <f t="shared" si="29"/>
        <v>706953.71629049093</v>
      </c>
      <c r="M118" s="8">
        <f t="shared" si="30"/>
        <v>710360.64784575161</v>
      </c>
      <c r="N118" s="8">
        <f t="shared" si="31"/>
        <v>713803.13450806669</v>
      </c>
      <c r="O118" s="8">
        <f t="shared" si="32"/>
        <v>717432.43155102036</v>
      </c>
      <c r="P118" s="8">
        <f t="shared" si="33"/>
        <v>721369.81138294144</v>
      </c>
      <c r="Q118" s="22"/>
      <c r="R118" s="22">
        <f t="shared" si="34"/>
        <v>0</v>
      </c>
      <c r="V118" s="78">
        <v>114</v>
      </c>
      <c r="W118" s="8">
        <f>[2]玩家城池攻打!$D$11*攻城调用!W118</f>
        <v>0</v>
      </c>
      <c r="X118" s="8">
        <f>[2]玩家城池攻打!$D$11*攻城调用!X118</f>
        <v>0</v>
      </c>
      <c r="Y118" s="8">
        <f>[2]玩家城池攻打!$D$11*攻城调用!Y118</f>
        <v>0</v>
      </c>
      <c r="Z118" s="8">
        <f>[2]玩家城池攻打!$D$11*攻城调用!Z118</f>
        <v>0</v>
      </c>
      <c r="AA118" s="8">
        <f>[2]玩家城池攻打!$D$11*攻城调用!AA118</f>
        <v>0</v>
      </c>
      <c r="AE118" s="78">
        <v>114</v>
      </c>
      <c r="AF118" s="77">
        <f>[4]带兵数!D117*80%*6*0.8</f>
        <v>35347.68581452455</v>
      </c>
      <c r="AG118" s="77">
        <f>[4]带兵数!E117*80%*6*0.8</f>
        <v>35518.032392287583</v>
      </c>
      <c r="AH118" s="77">
        <f>[4]带兵数!F117*80%*6*0.8</f>
        <v>35690.156725403336</v>
      </c>
      <c r="AI118" s="77">
        <f>[4]带兵数!G117*80%*6*0.8</f>
        <v>35871.621577551021</v>
      </c>
      <c r="AJ118" s="77">
        <f>[4]带兵数!H117*80%*6*0.8</f>
        <v>36068.49056914707</v>
      </c>
    </row>
    <row r="119" spans="6:36" ht="11.25" customHeight="1" x14ac:dyDescent="0.15">
      <c r="F119" s="78">
        <v>115</v>
      </c>
      <c r="G119" s="8">
        <f t="shared" si="24"/>
        <v>0</v>
      </c>
      <c r="H119" s="8">
        <f t="shared" si="25"/>
        <v>0</v>
      </c>
      <c r="I119" s="8">
        <f t="shared" si="26"/>
        <v>0</v>
      </c>
      <c r="J119" s="8">
        <f t="shared" si="27"/>
        <v>0</v>
      </c>
      <c r="K119" s="8">
        <f t="shared" si="28"/>
        <v>0</v>
      </c>
      <c r="L119" s="8">
        <f t="shared" si="29"/>
        <v>712175.1067939701</v>
      </c>
      <c r="M119" s="8">
        <f t="shared" si="30"/>
        <v>715363.91243691789</v>
      </c>
      <c r="N119" s="8">
        <f t="shared" si="31"/>
        <v>718721.01414977224</v>
      </c>
      <c r="O119" s="8">
        <f t="shared" si="32"/>
        <v>722378.38488958357</v>
      </c>
      <c r="P119" s="8">
        <f t="shared" si="33"/>
        <v>726300.92321177025</v>
      </c>
      <c r="Q119" s="22"/>
      <c r="R119" s="22">
        <f t="shared" si="34"/>
        <v>0</v>
      </c>
      <c r="V119" s="78">
        <v>115</v>
      </c>
      <c r="W119" s="8">
        <f>[2]玩家城池攻打!$D$11*攻城调用!W119</f>
        <v>0</v>
      </c>
      <c r="X119" s="8">
        <f>[2]玩家城池攻打!$D$11*攻城调用!X119</f>
        <v>0</v>
      </c>
      <c r="Y119" s="8">
        <f>[2]玩家城池攻打!$D$11*攻城调用!Y119</f>
        <v>0</v>
      </c>
      <c r="Z119" s="8">
        <f>[2]玩家城池攻打!$D$11*攻城调用!Z119</f>
        <v>0</v>
      </c>
      <c r="AA119" s="8">
        <f>[2]玩家城池攻打!$D$11*攻城调用!AA119</f>
        <v>0</v>
      </c>
      <c r="AE119" s="78">
        <v>115</v>
      </c>
      <c r="AF119" s="77">
        <f>[4]带兵数!D118*80%*6*0.8</f>
        <v>35608.755339698502</v>
      </c>
      <c r="AG119" s="77">
        <f>[4]带兵数!E118*80%*6*0.8</f>
        <v>35768.195621845894</v>
      </c>
      <c r="AH119" s="77">
        <f>[4]带兵数!F118*80%*6*0.8</f>
        <v>35936.050707488612</v>
      </c>
      <c r="AI119" s="77">
        <f>[4]带兵数!G118*80%*6*0.8</f>
        <v>36118.919244479177</v>
      </c>
      <c r="AJ119" s="77">
        <f>[4]带兵数!H118*80%*6*0.8</f>
        <v>36315.046160588514</v>
      </c>
    </row>
    <row r="120" spans="6:36" ht="11.25" customHeight="1" x14ac:dyDescent="0.15">
      <c r="F120" s="78">
        <v>116</v>
      </c>
      <c r="G120" s="8">
        <f t="shared" si="24"/>
        <v>0</v>
      </c>
      <c r="H120" s="8">
        <f t="shared" si="25"/>
        <v>0</v>
      </c>
      <c r="I120" s="8">
        <f t="shared" si="26"/>
        <v>0</v>
      </c>
      <c r="J120" s="8">
        <f t="shared" si="27"/>
        <v>0</v>
      </c>
      <c r="K120" s="8">
        <f t="shared" si="28"/>
        <v>0</v>
      </c>
      <c r="L120" s="8">
        <f t="shared" si="29"/>
        <v>717300.30484838749</v>
      </c>
      <c r="M120" s="8">
        <f t="shared" si="30"/>
        <v>720465.39063022705</v>
      </c>
      <c r="N120" s="8">
        <f t="shared" si="31"/>
        <v>723872.90675965126</v>
      </c>
      <c r="O120" s="8">
        <f t="shared" si="32"/>
        <v>727530.46104269754</v>
      </c>
      <c r="P120" s="8">
        <f t="shared" si="33"/>
        <v>731520.42283035524</v>
      </c>
      <c r="Q120" s="22"/>
      <c r="R120" s="22">
        <f t="shared" si="34"/>
        <v>0</v>
      </c>
      <c r="V120" s="78">
        <v>116</v>
      </c>
      <c r="W120" s="8">
        <f>[2]玩家城池攻打!$D$11*攻城调用!W120</f>
        <v>0</v>
      </c>
      <c r="X120" s="8">
        <f>[2]玩家城池攻打!$D$11*攻城调用!X120</f>
        <v>0</v>
      </c>
      <c r="Y120" s="8">
        <f>[2]玩家城池攻打!$D$11*攻城调用!Y120</f>
        <v>0</v>
      </c>
      <c r="Z120" s="8">
        <f>[2]玩家城池攻打!$D$11*攻城调用!Z120</f>
        <v>0</v>
      </c>
      <c r="AA120" s="8">
        <f>[2]玩家城池攻打!$D$11*攻城调用!AA120</f>
        <v>0</v>
      </c>
      <c r="AE120" s="78">
        <v>116</v>
      </c>
      <c r="AF120" s="77">
        <f>[4]带兵数!D119*80%*6*0.8</f>
        <v>35865.015242419373</v>
      </c>
      <c r="AG120" s="77">
        <f>[4]带兵数!E119*80%*6*0.8</f>
        <v>36023.269531511352</v>
      </c>
      <c r="AH120" s="77">
        <f>[4]带兵数!F119*80%*6*0.8</f>
        <v>36193.645337982562</v>
      </c>
      <c r="AI120" s="77">
        <f>[4]带兵数!G119*80%*6*0.8</f>
        <v>36376.523052134879</v>
      </c>
      <c r="AJ120" s="77">
        <f>[4]带兵数!H119*80%*6*0.8</f>
        <v>36576.021141517762</v>
      </c>
    </row>
    <row r="121" spans="6:36" ht="11.25" customHeight="1" x14ac:dyDescent="0.15">
      <c r="F121" s="78">
        <v>117</v>
      </c>
      <c r="G121" s="8">
        <f t="shared" si="24"/>
        <v>0</v>
      </c>
      <c r="H121" s="8">
        <f t="shared" si="25"/>
        <v>0</v>
      </c>
      <c r="I121" s="8">
        <f t="shared" si="26"/>
        <v>0</v>
      </c>
      <c r="J121" s="8">
        <f t="shared" si="27"/>
        <v>0</v>
      </c>
      <c r="K121" s="8">
        <f t="shared" si="28"/>
        <v>0</v>
      </c>
      <c r="L121" s="8">
        <f t="shared" si="29"/>
        <v>722494.12973194523</v>
      </c>
      <c r="M121" s="8">
        <f t="shared" si="30"/>
        <v>725672.30513343692</v>
      </c>
      <c r="N121" s="8">
        <f t="shared" si="31"/>
        <v>729043.95231325622</v>
      </c>
      <c r="O121" s="8">
        <f t="shared" si="32"/>
        <v>732792.89368328545</v>
      </c>
      <c r="P121" s="8">
        <f t="shared" si="33"/>
        <v>736717.28021227394</v>
      </c>
      <c r="Q121" s="22"/>
      <c r="R121" s="22">
        <f t="shared" si="34"/>
        <v>0</v>
      </c>
      <c r="V121" s="78">
        <v>117</v>
      </c>
      <c r="W121" s="8">
        <f>[2]玩家城池攻打!$D$11*攻城调用!W121</f>
        <v>0</v>
      </c>
      <c r="X121" s="8">
        <f>[2]玩家城池攻打!$D$11*攻城调用!X121</f>
        <v>0</v>
      </c>
      <c r="Y121" s="8">
        <f>[2]玩家城池攻打!$D$11*攻城调用!Y121</f>
        <v>0</v>
      </c>
      <c r="Z121" s="8">
        <f>[2]玩家城池攻打!$D$11*攻城调用!Z121</f>
        <v>0</v>
      </c>
      <c r="AA121" s="8">
        <f>[2]玩家城池攻打!$D$11*攻城调用!AA121</f>
        <v>0</v>
      </c>
      <c r="AE121" s="78">
        <v>117</v>
      </c>
      <c r="AF121" s="77">
        <f>[4]带兵数!D120*80%*6*0.8</f>
        <v>36124.706486597264</v>
      </c>
      <c r="AG121" s="77">
        <f>[4]带兵数!E120*80%*6*0.8</f>
        <v>36283.615256671845</v>
      </c>
      <c r="AH121" s="77">
        <f>[4]带兵数!F120*80%*6*0.8</f>
        <v>36452.197615662808</v>
      </c>
      <c r="AI121" s="77">
        <f>[4]带兵数!G120*80%*6*0.8</f>
        <v>36639.644684164276</v>
      </c>
      <c r="AJ121" s="77">
        <f>[4]带兵数!H120*80%*6*0.8</f>
        <v>36835.864010613695</v>
      </c>
    </row>
    <row r="122" spans="6:36" ht="11.25" customHeight="1" x14ac:dyDescent="0.15">
      <c r="F122" s="78">
        <v>118</v>
      </c>
      <c r="G122" s="8">
        <f t="shared" si="24"/>
        <v>0</v>
      </c>
      <c r="H122" s="8">
        <f t="shared" si="25"/>
        <v>0</v>
      </c>
      <c r="I122" s="8">
        <f t="shared" si="26"/>
        <v>0</v>
      </c>
      <c r="J122" s="8">
        <f t="shared" si="27"/>
        <v>0</v>
      </c>
      <c r="K122" s="8">
        <f t="shared" si="28"/>
        <v>0</v>
      </c>
      <c r="L122" s="8">
        <f t="shared" si="29"/>
        <v>727652.77475706721</v>
      </c>
      <c r="M122" s="8">
        <f t="shared" si="30"/>
        <v>730819.77956229588</v>
      </c>
      <c r="N122" s="8">
        <f t="shared" si="31"/>
        <v>734309.43862587516</v>
      </c>
      <c r="O122" s="8">
        <f t="shared" si="32"/>
        <v>737987.53334922658</v>
      </c>
      <c r="P122" s="8">
        <f t="shared" si="33"/>
        <v>741981.75941450114</v>
      </c>
      <c r="Q122" s="22"/>
      <c r="R122" s="22">
        <f t="shared" si="34"/>
        <v>0</v>
      </c>
      <c r="V122" s="78">
        <v>118</v>
      </c>
      <c r="W122" s="8">
        <f>[2]玩家城池攻打!$D$11*攻城调用!W122</f>
        <v>0</v>
      </c>
      <c r="X122" s="8">
        <f>[2]玩家城池攻打!$D$11*攻城调用!X122</f>
        <v>0</v>
      </c>
      <c r="Y122" s="8">
        <f>[2]玩家城池攻打!$D$11*攻城调用!Y122</f>
        <v>0</v>
      </c>
      <c r="Z122" s="8">
        <f>[2]玩家城池攻打!$D$11*攻城调用!Z122</f>
        <v>0</v>
      </c>
      <c r="AA122" s="8">
        <f>[2]玩家城池攻打!$D$11*攻城调用!AA122</f>
        <v>0</v>
      </c>
      <c r="AE122" s="78">
        <v>118</v>
      </c>
      <c r="AF122" s="77">
        <f>[4]带兵数!D121*80%*6*0.8</f>
        <v>36382.638737853362</v>
      </c>
      <c r="AG122" s="77">
        <f>[4]带兵数!E121*80%*6*0.8</f>
        <v>36540.988978114794</v>
      </c>
      <c r="AH122" s="77">
        <f>[4]带兵数!F121*80%*6*0.8</f>
        <v>36715.47193129376</v>
      </c>
      <c r="AI122" s="77">
        <f>[4]带兵数!G121*80%*6*0.8</f>
        <v>36899.376667461329</v>
      </c>
      <c r="AJ122" s="77">
        <f>[4]带兵数!H121*80%*6*0.8</f>
        <v>37099.087970725057</v>
      </c>
    </row>
    <row r="123" spans="6:36" ht="11.25" customHeight="1" x14ac:dyDescent="0.15">
      <c r="F123" s="78">
        <v>119</v>
      </c>
      <c r="G123" s="8">
        <f t="shared" si="24"/>
        <v>0</v>
      </c>
      <c r="H123" s="8">
        <f t="shared" si="25"/>
        <v>0</v>
      </c>
      <c r="I123" s="8">
        <f t="shared" si="26"/>
        <v>0</v>
      </c>
      <c r="J123" s="8">
        <f t="shared" si="27"/>
        <v>0</v>
      </c>
      <c r="K123" s="8">
        <f t="shared" si="28"/>
        <v>0</v>
      </c>
      <c r="L123" s="8">
        <f t="shared" si="29"/>
        <v>732819.44406587852</v>
      </c>
      <c r="M123" s="8">
        <f t="shared" si="30"/>
        <v>736080.7718284491</v>
      </c>
      <c r="N123" s="8">
        <f t="shared" si="31"/>
        <v>739490.15335136396</v>
      </c>
      <c r="O123" s="8">
        <f t="shared" si="32"/>
        <v>743283.02579560247</v>
      </c>
      <c r="P123" s="8">
        <f t="shared" si="33"/>
        <v>746915.76186552539</v>
      </c>
      <c r="Q123" s="22"/>
      <c r="R123" s="22">
        <f t="shared" si="34"/>
        <v>0</v>
      </c>
      <c r="V123" s="78">
        <v>119</v>
      </c>
      <c r="W123" s="8">
        <f>[2]玩家城池攻打!$D$11*攻城调用!W123</f>
        <v>0</v>
      </c>
      <c r="X123" s="8">
        <f>[2]玩家城池攻打!$D$11*攻城调用!X123</f>
        <v>0</v>
      </c>
      <c r="Y123" s="8">
        <f>[2]玩家城池攻打!$D$11*攻城调用!Y123</f>
        <v>0</v>
      </c>
      <c r="Z123" s="8">
        <f>[2]玩家城池攻打!$D$11*攻城调用!Z123</f>
        <v>0</v>
      </c>
      <c r="AA123" s="8">
        <f>[2]玩家城池攻打!$D$11*攻城调用!AA123</f>
        <v>0</v>
      </c>
      <c r="AE123" s="78">
        <v>119</v>
      </c>
      <c r="AF123" s="77">
        <f>[4]带兵数!D122*80%*6*0.8</f>
        <v>36640.972203293924</v>
      </c>
      <c r="AG123" s="77">
        <f>[4]带兵数!E122*80%*6*0.8</f>
        <v>36804.038591422453</v>
      </c>
      <c r="AH123" s="77">
        <f>[4]带兵数!F122*80%*6*0.8</f>
        <v>36974.507667568199</v>
      </c>
      <c r="AI123" s="77">
        <f>[4]带兵数!G122*80%*6*0.8</f>
        <v>37164.151289780122</v>
      </c>
      <c r="AJ123" s="77">
        <f>[4]带兵数!H122*80%*6*0.8</f>
        <v>37345.788093276271</v>
      </c>
    </row>
    <row r="124" spans="6:36" ht="11.25" customHeight="1" x14ac:dyDescent="0.15">
      <c r="F124" s="78">
        <v>120</v>
      </c>
      <c r="G124" s="8">
        <f t="shared" si="24"/>
        <v>0</v>
      </c>
      <c r="H124" s="8">
        <f t="shared" si="25"/>
        <v>0</v>
      </c>
      <c r="I124" s="8">
        <f t="shared" si="26"/>
        <v>0</v>
      </c>
      <c r="J124" s="8">
        <f t="shared" si="27"/>
        <v>0</v>
      </c>
      <c r="K124" s="8">
        <f t="shared" si="28"/>
        <v>0</v>
      </c>
      <c r="L124" s="8">
        <f t="shared" si="29"/>
        <v>738011.01489122026</v>
      </c>
      <c r="M124" s="8">
        <f t="shared" si="30"/>
        <v>741230.09607529943</v>
      </c>
      <c r="N124" s="8">
        <f t="shared" si="31"/>
        <v>744764.91959167633</v>
      </c>
      <c r="O124" s="8">
        <f t="shared" si="32"/>
        <v>748134.25826408481</v>
      </c>
      <c r="P124" s="8">
        <f t="shared" si="33"/>
        <v>752016.01693458296</v>
      </c>
      <c r="Q124" s="22"/>
      <c r="R124" s="22">
        <f t="shared" si="34"/>
        <v>0</v>
      </c>
      <c r="V124" s="78">
        <v>120</v>
      </c>
      <c r="W124" s="8">
        <f>[2]玩家城池攻打!$D$11*攻城调用!W124</f>
        <v>0</v>
      </c>
      <c r="X124" s="8">
        <f>[2]玩家城池攻打!$D$11*攻城调用!X124</f>
        <v>0</v>
      </c>
      <c r="Y124" s="8">
        <f>[2]玩家城池攻打!$D$11*攻城调用!Y124</f>
        <v>0</v>
      </c>
      <c r="Z124" s="8">
        <f>[2]玩家城池攻打!$D$11*攻城调用!Z124</f>
        <v>0</v>
      </c>
      <c r="AA124" s="8">
        <f>[2]玩家城池攻打!$D$11*攻城调用!AA124</f>
        <v>0</v>
      </c>
      <c r="AE124" s="78">
        <v>120</v>
      </c>
      <c r="AF124" s="77">
        <f>[4]带兵数!D123*80%*6*0.8</f>
        <v>36900.550744561013</v>
      </c>
      <c r="AG124" s="77">
        <f>[4]带兵数!E123*80%*6*0.8</f>
        <v>37061.504803764969</v>
      </c>
      <c r="AH124" s="77">
        <f>[4]带兵数!F123*80%*6*0.8</f>
        <v>37238.245979583815</v>
      </c>
      <c r="AI124" s="77">
        <f>[4]带兵数!G123*80%*6*0.8</f>
        <v>37406.712913204239</v>
      </c>
      <c r="AJ124" s="77">
        <f>[4]带兵数!H123*80%*6*0.8</f>
        <v>37600.800846729151</v>
      </c>
    </row>
    <row r="125" spans="6:36" ht="11.25" customHeight="1" x14ac:dyDescent="0.15">
      <c r="F125" s="78">
        <v>121</v>
      </c>
      <c r="G125" s="8">
        <f t="shared" si="24"/>
        <v>0</v>
      </c>
      <c r="H125" s="8">
        <f t="shared" si="25"/>
        <v>0</v>
      </c>
      <c r="I125" s="8">
        <f t="shared" si="26"/>
        <v>0</v>
      </c>
      <c r="J125" s="8">
        <f t="shared" si="27"/>
        <v>0</v>
      </c>
      <c r="K125" s="8">
        <f t="shared" si="28"/>
        <v>0</v>
      </c>
      <c r="L125" s="8">
        <f t="shared" si="29"/>
        <v>743150.92949418642</v>
      </c>
      <c r="M125" s="8">
        <f t="shared" si="30"/>
        <v>746418.59515759838</v>
      </c>
      <c r="N125" s="8">
        <f t="shared" si="31"/>
        <v>749599.7295218911</v>
      </c>
      <c r="O125" s="8">
        <f t="shared" si="32"/>
        <v>753207.08164510259</v>
      </c>
      <c r="P125" s="8">
        <f t="shared" si="33"/>
        <v>757001.57311685896</v>
      </c>
      <c r="Q125" s="22"/>
      <c r="R125" s="22">
        <f t="shared" si="34"/>
        <v>0</v>
      </c>
      <c r="V125" s="78">
        <v>121</v>
      </c>
      <c r="W125" s="8">
        <f>[2]玩家城池攻打!$D$11*攻城调用!W125</f>
        <v>0</v>
      </c>
      <c r="X125" s="8">
        <f>[2]玩家城池攻打!$D$11*攻城调用!X125</f>
        <v>0</v>
      </c>
      <c r="Y125" s="8">
        <f>[2]玩家城池攻打!$D$11*攻城调用!Y125</f>
        <v>0</v>
      </c>
      <c r="Z125" s="8">
        <f>[2]玩家城池攻打!$D$11*攻城调用!Z125</f>
        <v>0</v>
      </c>
      <c r="AA125" s="8">
        <f>[2]玩家城池攻打!$D$11*攻城调用!AA125</f>
        <v>0</v>
      </c>
      <c r="AE125" s="78">
        <v>121</v>
      </c>
      <c r="AF125" s="77">
        <f>[4]带兵数!D124*80%*6*0.8</f>
        <v>37157.546474709321</v>
      </c>
      <c r="AG125" s="77">
        <f>[4]带兵数!E124*80%*6*0.8</f>
        <v>37320.929757879916</v>
      </c>
      <c r="AH125" s="77">
        <f>[4]带兵数!F124*80%*6*0.8</f>
        <v>37479.986476094557</v>
      </c>
      <c r="AI125" s="77">
        <f>[4]带兵数!G124*80%*6*0.8</f>
        <v>37660.354082255129</v>
      </c>
      <c r="AJ125" s="77">
        <f>[4]带兵数!H124*80%*6*0.8</f>
        <v>37850.078655842946</v>
      </c>
    </row>
    <row r="126" spans="6:36" ht="11.25" customHeight="1" x14ac:dyDescent="0.15">
      <c r="F126" s="78">
        <v>122</v>
      </c>
      <c r="G126" s="8">
        <f t="shared" si="24"/>
        <v>0</v>
      </c>
      <c r="H126" s="8">
        <f t="shared" si="25"/>
        <v>0</v>
      </c>
      <c r="I126" s="8">
        <f t="shared" si="26"/>
        <v>0</v>
      </c>
      <c r="J126" s="8">
        <f t="shared" si="27"/>
        <v>0</v>
      </c>
      <c r="K126" s="8">
        <f t="shared" si="28"/>
        <v>0</v>
      </c>
      <c r="L126" s="8">
        <f t="shared" si="29"/>
        <v>748374.9147894124</v>
      </c>
      <c r="M126" s="8">
        <f t="shared" si="30"/>
        <v>751371.21149958717</v>
      </c>
      <c r="N126" s="8">
        <f t="shared" si="31"/>
        <v>754753.72524932714</v>
      </c>
      <c r="O126" s="8">
        <f t="shared" si="32"/>
        <v>758181.9606071465</v>
      </c>
      <c r="P126" s="8">
        <f t="shared" si="33"/>
        <v>762230.3877449506</v>
      </c>
      <c r="Q126" s="22"/>
      <c r="R126" s="22">
        <f t="shared" si="34"/>
        <v>0</v>
      </c>
      <c r="V126" s="78">
        <v>122</v>
      </c>
      <c r="W126" s="8">
        <f>[2]玩家城池攻打!$D$11*攻城调用!W126</f>
        <v>0</v>
      </c>
      <c r="X126" s="8">
        <f>[2]玩家城池攻打!$D$11*攻城调用!X126</f>
        <v>0</v>
      </c>
      <c r="Y126" s="8">
        <f>[2]玩家城池攻打!$D$11*攻城调用!Y126</f>
        <v>0</v>
      </c>
      <c r="Z126" s="8">
        <f>[2]玩家城池攻打!$D$11*攻城调用!Z126</f>
        <v>0</v>
      </c>
      <c r="AA126" s="8">
        <f>[2]玩家城池攻打!$D$11*攻城调用!AA126</f>
        <v>0</v>
      </c>
      <c r="AE126" s="78">
        <v>122</v>
      </c>
      <c r="AF126" s="77">
        <f>[4]带兵数!D125*80%*6*0.8</f>
        <v>37418.745739470622</v>
      </c>
      <c r="AG126" s="77">
        <f>[4]带兵数!E125*80%*6*0.8</f>
        <v>37568.560574979361</v>
      </c>
      <c r="AH126" s="77">
        <f>[4]带兵数!F125*80%*6*0.8</f>
        <v>37737.686262466355</v>
      </c>
      <c r="AI126" s="77">
        <f>[4]带兵数!G125*80%*6*0.8</f>
        <v>37909.098030357323</v>
      </c>
      <c r="AJ126" s="77">
        <f>[4]带兵数!H125*80%*6*0.8</f>
        <v>38111.519387247528</v>
      </c>
    </row>
    <row r="127" spans="6:36" ht="11.25" customHeight="1" x14ac:dyDescent="0.15">
      <c r="F127" s="78">
        <v>123</v>
      </c>
      <c r="G127" s="8">
        <f t="shared" si="24"/>
        <v>0</v>
      </c>
      <c r="H127" s="8">
        <f t="shared" si="25"/>
        <v>0</v>
      </c>
      <c r="I127" s="8">
        <f t="shared" si="26"/>
        <v>0</v>
      </c>
      <c r="J127" s="8">
        <f t="shared" si="27"/>
        <v>0</v>
      </c>
      <c r="K127" s="8">
        <f t="shared" si="28"/>
        <v>0</v>
      </c>
      <c r="L127" s="8">
        <f t="shared" si="29"/>
        <v>753488.46666296339</v>
      </c>
      <c r="M127" s="8">
        <f t="shared" si="30"/>
        <v>756670.01252868574</v>
      </c>
      <c r="N127" s="8">
        <f t="shared" si="31"/>
        <v>759918.53640990495</v>
      </c>
      <c r="O127" s="8">
        <f t="shared" si="32"/>
        <v>763645.9723375563</v>
      </c>
      <c r="P127" s="8">
        <f t="shared" si="33"/>
        <v>767475.85040590051</v>
      </c>
      <c r="Q127" s="22"/>
      <c r="R127" s="22">
        <f t="shared" si="34"/>
        <v>0</v>
      </c>
      <c r="V127" s="78">
        <v>123</v>
      </c>
      <c r="W127" s="8">
        <f>[2]玩家城池攻打!$D$11*攻城调用!W127</f>
        <v>0</v>
      </c>
      <c r="X127" s="8">
        <f>[2]玩家城池攻打!$D$11*攻城调用!X127</f>
        <v>0</v>
      </c>
      <c r="Y127" s="8">
        <f>[2]玩家城池攻打!$D$11*攻城调用!Y127</f>
        <v>0</v>
      </c>
      <c r="Z127" s="8">
        <f>[2]玩家城池攻打!$D$11*攻城调用!Z127</f>
        <v>0</v>
      </c>
      <c r="AA127" s="8">
        <f>[2]玩家城池攻打!$D$11*攻城调用!AA127</f>
        <v>0</v>
      </c>
      <c r="AE127" s="78">
        <v>123</v>
      </c>
      <c r="AF127" s="77">
        <f>[4]带兵数!D126*80%*6*0.8</f>
        <v>37674.423333148166</v>
      </c>
      <c r="AG127" s="77">
        <f>[4]带兵数!E126*80%*6*0.8</f>
        <v>37833.500626434288</v>
      </c>
      <c r="AH127" s="77">
        <f>[4]带兵数!F126*80%*6*0.8</f>
        <v>37995.926820495246</v>
      </c>
      <c r="AI127" s="77">
        <f>[4]带兵数!G126*80%*6*0.8</f>
        <v>38182.298616877815</v>
      </c>
      <c r="AJ127" s="77">
        <f>[4]带兵数!H126*80%*6*0.8</f>
        <v>38373.792520295028</v>
      </c>
    </row>
    <row r="128" spans="6:36" ht="11.25" customHeight="1" x14ac:dyDescent="0.15">
      <c r="F128" s="78">
        <v>124</v>
      </c>
      <c r="G128" s="8">
        <f t="shared" si="24"/>
        <v>0</v>
      </c>
      <c r="H128" s="8">
        <f t="shared" si="25"/>
        <v>0</v>
      </c>
      <c r="I128" s="8">
        <f t="shared" si="26"/>
        <v>0</v>
      </c>
      <c r="J128" s="8">
        <f t="shared" si="27"/>
        <v>0</v>
      </c>
      <c r="K128" s="8">
        <f t="shared" si="28"/>
        <v>0</v>
      </c>
      <c r="L128" s="8">
        <f t="shared" si="29"/>
        <v>758744.36498311104</v>
      </c>
      <c r="M128" s="8">
        <f t="shared" si="30"/>
        <v>761817.93298129621</v>
      </c>
      <c r="N128" s="8">
        <f t="shared" si="31"/>
        <v>765291.41525959386</v>
      </c>
      <c r="O128" s="8">
        <f t="shared" si="32"/>
        <v>768838.31740466005</v>
      </c>
      <c r="P128" s="8">
        <f t="shared" si="33"/>
        <v>772943.18690291885</v>
      </c>
      <c r="Q128" s="22"/>
      <c r="R128" s="22">
        <f t="shared" si="34"/>
        <v>0</v>
      </c>
      <c r="V128" s="78">
        <v>124</v>
      </c>
      <c r="W128" s="8">
        <f>[2]玩家城池攻打!$D$11*攻城调用!W128</f>
        <v>0</v>
      </c>
      <c r="X128" s="8">
        <f>[2]玩家城池攻打!$D$11*攻城调用!X128</f>
        <v>0</v>
      </c>
      <c r="Y128" s="8">
        <f>[2]玩家城池攻打!$D$11*攻城调用!Y128</f>
        <v>0</v>
      </c>
      <c r="Z128" s="8">
        <f>[2]玩家城池攻打!$D$11*攻城调用!Z128</f>
        <v>0</v>
      </c>
      <c r="AA128" s="8">
        <f>[2]玩家城池攻打!$D$11*攻城调用!AA128</f>
        <v>0</v>
      </c>
      <c r="AE128" s="78">
        <v>124</v>
      </c>
      <c r="AF128" s="77">
        <f>[4]带兵数!D127*80%*6*0.8</f>
        <v>37937.21824915555</v>
      </c>
      <c r="AG128" s="77">
        <f>[4]带兵数!E127*80%*6*0.8</f>
        <v>38090.896649064809</v>
      </c>
      <c r="AH128" s="77">
        <f>[4]带兵数!F127*80%*6*0.8</f>
        <v>38264.570762979696</v>
      </c>
      <c r="AI128" s="77">
        <f>[4]带兵数!G127*80%*6*0.8</f>
        <v>38441.915870233002</v>
      </c>
      <c r="AJ128" s="77">
        <f>[4]带兵数!H127*80%*6*0.8</f>
        <v>38647.159345145941</v>
      </c>
    </row>
    <row r="129" spans="6:36" ht="11.25" customHeight="1" x14ac:dyDescent="0.15">
      <c r="F129" s="78">
        <v>125</v>
      </c>
      <c r="G129" s="8">
        <f t="shared" si="24"/>
        <v>0</v>
      </c>
      <c r="H129" s="8">
        <f t="shared" si="25"/>
        <v>0</v>
      </c>
      <c r="I129" s="8">
        <f t="shared" si="26"/>
        <v>0</v>
      </c>
      <c r="J129" s="8">
        <f t="shared" si="27"/>
        <v>0</v>
      </c>
      <c r="K129" s="8">
        <f t="shared" si="28"/>
        <v>0</v>
      </c>
      <c r="L129" s="8">
        <f t="shared" si="29"/>
        <v>763831.93748261128</v>
      </c>
      <c r="M129" s="8">
        <f t="shared" si="30"/>
        <v>767099.63417029812</v>
      </c>
      <c r="N129" s="8">
        <f t="shared" si="31"/>
        <v>770426.80575035291</v>
      </c>
      <c r="O129" s="8">
        <f t="shared" si="32"/>
        <v>774180.93114722706</v>
      </c>
      <c r="P129" s="8">
        <f t="shared" si="33"/>
        <v>777755.94824295596</v>
      </c>
      <c r="Q129" s="22"/>
      <c r="R129" s="22">
        <f t="shared" si="34"/>
        <v>0</v>
      </c>
      <c r="V129" s="78">
        <v>125</v>
      </c>
      <c r="W129" s="8">
        <f>[2]玩家城池攻打!$D$11*攻城调用!W129</f>
        <v>0</v>
      </c>
      <c r="X129" s="8">
        <f>[2]玩家城池攻打!$D$11*攻城调用!X129</f>
        <v>0</v>
      </c>
      <c r="Y129" s="8">
        <f>[2]玩家城池攻打!$D$11*攻城调用!Y129</f>
        <v>0</v>
      </c>
      <c r="Z129" s="8">
        <f>[2]玩家城池攻打!$D$11*攻城调用!Z129</f>
        <v>0</v>
      </c>
      <c r="AA129" s="8">
        <f>[2]玩家城池攻打!$D$11*攻城调用!AA129</f>
        <v>0</v>
      </c>
      <c r="AE129" s="78">
        <v>125</v>
      </c>
      <c r="AF129" s="77">
        <f>[4]带兵数!D128*80%*6*0.8</f>
        <v>38191.596874130562</v>
      </c>
      <c r="AG129" s="77">
        <f>[4]带兵数!E128*80%*6*0.8</f>
        <v>38354.981708514904</v>
      </c>
      <c r="AH129" s="77">
        <f>[4]带兵数!F128*80%*6*0.8</f>
        <v>38521.340287517647</v>
      </c>
      <c r="AI129" s="77">
        <f>[4]带兵数!G128*80%*6*0.8</f>
        <v>38709.046557361355</v>
      </c>
      <c r="AJ129" s="77">
        <f>[4]带兵数!H128*80%*6*0.8</f>
        <v>38887.797412147796</v>
      </c>
    </row>
    <row r="130" spans="6:36" ht="11.25" customHeight="1" x14ac:dyDescent="0.15">
      <c r="F130" s="78">
        <v>126</v>
      </c>
      <c r="G130" s="8">
        <f t="shared" si="24"/>
        <v>0</v>
      </c>
      <c r="H130" s="8">
        <f t="shared" si="25"/>
        <v>0</v>
      </c>
      <c r="I130" s="8">
        <f t="shared" si="26"/>
        <v>0</v>
      </c>
      <c r="J130" s="8">
        <f t="shared" si="27"/>
        <v>0</v>
      </c>
      <c r="K130" s="8">
        <f t="shared" si="28"/>
        <v>0</v>
      </c>
      <c r="L130" s="8">
        <f t="shared" si="29"/>
        <v>769119.25726346683</v>
      </c>
      <c r="M130" s="8">
        <f t="shared" si="30"/>
        <v>772219.85849738936</v>
      </c>
      <c r="N130" s="8">
        <f t="shared" si="31"/>
        <v>775733.87322916812</v>
      </c>
      <c r="O130" s="8">
        <f t="shared" si="32"/>
        <v>779071.42329291499</v>
      </c>
      <c r="P130" s="8">
        <f t="shared" si="33"/>
        <v>782722.46915817435</v>
      </c>
      <c r="Q130" s="22"/>
      <c r="R130" s="22">
        <f t="shared" si="34"/>
        <v>0</v>
      </c>
      <c r="V130" s="78">
        <v>126</v>
      </c>
      <c r="W130" s="8">
        <f>[2]玩家城池攻打!$D$11*攻城调用!W130</f>
        <v>0</v>
      </c>
      <c r="X130" s="8">
        <f>[2]玩家城池攻打!$D$11*攻城调用!X130</f>
        <v>0</v>
      </c>
      <c r="Y130" s="8">
        <f>[2]玩家城池攻打!$D$11*攻城调用!Y130</f>
        <v>0</v>
      </c>
      <c r="Z130" s="8">
        <f>[2]玩家城池攻打!$D$11*攻城调用!Z130</f>
        <v>0</v>
      </c>
      <c r="AA130" s="8">
        <f>[2]玩家城池攻打!$D$11*攻城调用!AA130</f>
        <v>0</v>
      </c>
      <c r="AE130" s="78">
        <v>126</v>
      </c>
      <c r="AF130" s="77">
        <f>[4]带兵数!D129*80%*6*0.8</f>
        <v>38455.962863173343</v>
      </c>
      <c r="AG130" s="77">
        <f>[4]带兵数!E129*80%*6*0.8</f>
        <v>38610.992924869468</v>
      </c>
      <c r="AH130" s="77">
        <f>[4]带兵数!F129*80%*6*0.8</f>
        <v>38786.693661458405</v>
      </c>
      <c r="AI130" s="77">
        <f>[4]带兵数!G129*80%*6*0.8</f>
        <v>38953.571164645749</v>
      </c>
      <c r="AJ130" s="77">
        <f>[4]带兵数!H129*80%*6*0.8</f>
        <v>39136.123457908718</v>
      </c>
    </row>
    <row r="131" spans="6:36" ht="11.25" customHeight="1" x14ac:dyDescent="0.15">
      <c r="F131" s="78">
        <v>127</v>
      </c>
      <c r="G131" s="8">
        <f t="shared" si="24"/>
        <v>0</v>
      </c>
      <c r="H131" s="8">
        <f t="shared" si="25"/>
        <v>0</v>
      </c>
      <c r="I131" s="8">
        <f t="shared" si="26"/>
        <v>0</v>
      </c>
      <c r="J131" s="8">
        <f t="shared" si="27"/>
        <v>0</v>
      </c>
      <c r="K131" s="8">
        <f t="shared" si="28"/>
        <v>0</v>
      </c>
      <c r="L131" s="8">
        <f t="shared" si="29"/>
        <v>774181.22538304818</v>
      </c>
      <c r="M131" s="8">
        <f t="shared" si="30"/>
        <v>777504.40335451905</v>
      </c>
      <c r="N131" s="8">
        <f t="shared" si="31"/>
        <v>780589.64295018953</v>
      </c>
      <c r="O131" s="8">
        <f t="shared" si="32"/>
        <v>783968.13561443286</v>
      </c>
      <c r="P131" s="8">
        <f t="shared" si="33"/>
        <v>787688.68699114071</v>
      </c>
      <c r="Q131" s="22"/>
      <c r="R131" s="22">
        <f t="shared" si="34"/>
        <v>0</v>
      </c>
      <c r="V131" s="78">
        <v>127</v>
      </c>
      <c r="W131" s="8">
        <f>[2]玩家城池攻打!$D$11*攻城调用!W131</f>
        <v>0</v>
      </c>
      <c r="X131" s="8">
        <f>[2]玩家城池攻打!$D$11*攻城调用!X131</f>
        <v>0</v>
      </c>
      <c r="Y131" s="8">
        <f>[2]玩家城池攻打!$D$11*攻城调用!Y131</f>
        <v>0</v>
      </c>
      <c r="Z131" s="8">
        <f>[2]玩家城池攻打!$D$11*攻城调用!Z131</f>
        <v>0</v>
      </c>
      <c r="AA131" s="8">
        <f>[2]玩家城池攻打!$D$11*攻城调用!AA131</f>
        <v>0</v>
      </c>
      <c r="AE131" s="78">
        <v>127</v>
      </c>
      <c r="AF131" s="77">
        <f>[4]带兵数!D130*80%*6*0.8</f>
        <v>38709.061269152407</v>
      </c>
      <c r="AG131" s="77">
        <f>[4]带兵数!E130*80%*6*0.8</f>
        <v>38875.220167725951</v>
      </c>
      <c r="AH131" s="77">
        <f>[4]带兵数!F130*80%*6*0.8</f>
        <v>39029.48214750948</v>
      </c>
      <c r="AI131" s="77">
        <f>[4]带兵数!G130*80%*6*0.8</f>
        <v>39198.406780721642</v>
      </c>
      <c r="AJ131" s="77">
        <f>[4]带兵数!H130*80%*6*0.8</f>
        <v>39384.434349557036</v>
      </c>
    </row>
    <row r="132" spans="6:36" ht="11.25" customHeight="1" x14ac:dyDescent="0.15">
      <c r="F132" s="78">
        <v>128</v>
      </c>
      <c r="G132" s="8">
        <f t="shared" si="24"/>
        <v>0</v>
      </c>
      <c r="H132" s="8">
        <f t="shared" si="25"/>
        <v>0</v>
      </c>
      <c r="I132" s="8">
        <f t="shared" si="26"/>
        <v>0</v>
      </c>
      <c r="J132" s="8">
        <f t="shared" si="27"/>
        <v>0</v>
      </c>
      <c r="K132" s="8">
        <f t="shared" si="28"/>
        <v>0</v>
      </c>
      <c r="L132" s="8">
        <f t="shared" si="29"/>
        <v>779496.26444336423</v>
      </c>
      <c r="M132" s="8">
        <f t="shared" si="30"/>
        <v>782334.11802905123</v>
      </c>
      <c r="N132" s="8">
        <f t="shared" si="31"/>
        <v>785514.19032586133</v>
      </c>
      <c r="O132" s="8">
        <f t="shared" si="32"/>
        <v>788921.90046929999</v>
      </c>
      <c r="P132" s="8">
        <f t="shared" si="33"/>
        <v>792747.30287890788</v>
      </c>
      <c r="Q132" s="22"/>
      <c r="R132" s="22">
        <f t="shared" si="34"/>
        <v>0</v>
      </c>
      <c r="V132" s="78">
        <v>128</v>
      </c>
      <c r="W132" s="8">
        <f>[2]玩家城池攻打!$D$11*攻城调用!W132</f>
        <v>0</v>
      </c>
      <c r="X132" s="8">
        <f>[2]玩家城池攻打!$D$11*攻城调用!X132</f>
        <v>0</v>
      </c>
      <c r="Y132" s="8">
        <f>[2]玩家城池攻打!$D$11*攻城调用!Y132</f>
        <v>0</v>
      </c>
      <c r="Z132" s="8">
        <f>[2]玩家城池攻打!$D$11*攻城调用!Z132</f>
        <v>0</v>
      </c>
      <c r="AA132" s="8">
        <f>[2]玩家城池攻打!$D$11*攻城调用!AA132</f>
        <v>0</v>
      </c>
      <c r="AE132" s="78">
        <v>128</v>
      </c>
      <c r="AF132" s="77">
        <f>[4]带兵数!D131*80%*6*0.8</f>
        <v>38974.81322216821</v>
      </c>
      <c r="AG132" s="77">
        <f>[4]带兵数!E131*80%*6*0.8</f>
        <v>39116.705901452558</v>
      </c>
      <c r="AH132" s="77">
        <f>[4]带兵数!F131*80%*6*0.8</f>
        <v>39275.709516293064</v>
      </c>
      <c r="AI132" s="77">
        <f>[4]带兵数!G131*80%*6*0.8</f>
        <v>39446.095023465001</v>
      </c>
      <c r="AJ132" s="77">
        <f>[4]带兵数!H131*80%*6*0.8</f>
        <v>39637.365143945397</v>
      </c>
    </row>
    <row r="133" spans="6:36" ht="11.25" customHeight="1" x14ac:dyDescent="0.15">
      <c r="F133" s="78">
        <v>129</v>
      </c>
      <c r="G133" s="8">
        <f t="shared" si="24"/>
        <v>0</v>
      </c>
      <c r="H133" s="8">
        <f t="shared" si="25"/>
        <v>0</v>
      </c>
      <c r="I133" s="8">
        <f t="shared" si="26"/>
        <v>0</v>
      </c>
      <c r="J133" s="8">
        <f t="shared" si="27"/>
        <v>0</v>
      </c>
      <c r="K133" s="8">
        <f t="shared" si="28"/>
        <v>0</v>
      </c>
      <c r="L133" s="8">
        <f t="shared" si="29"/>
        <v>784536.21551703534</v>
      </c>
      <c r="M133" s="8">
        <f t="shared" si="30"/>
        <v>787574.328617992</v>
      </c>
      <c r="N133" s="8">
        <f t="shared" si="31"/>
        <v>790760.77537819627</v>
      </c>
      <c r="O133" s="8">
        <f t="shared" si="32"/>
        <v>794265.92052431416</v>
      </c>
      <c r="P133" s="8">
        <f t="shared" si="33"/>
        <v>798062.47576985299</v>
      </c>
      <c r="Q133" s="22"/>
      <c r="R133" s="22">
        <f t="shared" si="34"/>
        <v>0</v>
      </c>
      <c r="V133" s="78">
        <v>129</v>
      </c>
      <c r="W133" s="8">
        <f>[2]玩家城池攻打!$D$11*攻城调用!W133</f>
        <v>0</v>
      </c>
      <c r="X133" s="8">
        <f>[2]玩家城池攻打!$D$11*攻城调用!X133</f>
        <v>0</v>
      </c>
      <c r="Y133" s="8">
        <f>[2]玩家城池攻打!$D$11*攻城调用!Y133</f>
        <v>0</v>
      </c>
      <c r="Z133" s="8">
        <f>[2]玩家城池攻打!$D$11*攻城调用!Z133</f>
        <v>0</v>
      </c>
      <c r="AA133" s="8">
        <f>[2]玩家城池攻打!$D$11*攻城调用!AA133</f>
        <v>0</v>
      </c>
      <c r="AE133" s="78">
        <v>129</v>
      </c>
      <c r="AF133" s="77">
        <f>[4]带兵数!D132*80%*6*0.8</f>
        <v>39226.810775851765</v>
      </c>
      <c r="AG133" s="77">
        <f>[4]带兵数!E132*80%*6*0.8</f>
        <v>39378.7164308996</v>
      </c>
      <c r="AH133" s="77">
        <f>[4]带兵数!F132*80%*6*0.8</f>
        <v>39538.038768909813</v>
      </c>
      <c r="AI133" s="77">
        <f>[4]带兵数!G132*80%*6*0.8</f>
        <v>39713.296026215707</v>
      </c>
      <c r="AJ133" s="77">
        <f>[4]带兵数!H132*80%*6*0.8</f>
        <v>39903.123788492652</v>
      </c>
    </row>
    <row r="134" spans="6:36" ht="11.25" customHeight="1" x14ac:dyDescent="0.15">
      <c r="F134" s="78">
        <v>130</v>
      </c>
      <c r="G134" s="8">
        <f t="shared" si="24"/>
        <v>0</v>
      </c>
      <c r="H134" s="8">
        <f t="shared" si="25"/>
        <v>0</v>
      </c>
      <c r="I134" s="8">
        <f t="shared" si="26"/>
        <v>0</v>
      </c>
      <c r="J134" s="8">
        <f t="shared" si="27"/>
        <v>0</v>
      </c>
      <c r="K134" s="8">
        <f t="shared" si="28"/>
        <v>0</v>
      </c>
      <c r="L134" s="8">
        <f t="shared" si="29"/>
        <v>789824.20569671434</v>
      </c>
      <c r="M134" s="8">
        <f t="shared" si="30"/>
        <v>792760.00998292794</v>
      </c>
      <c r="N134" s="8">
        <f t="shared" si="31"/>
        <v>796066.84165519068</v>
      </c>
      <c r="O134" s="8">
        <f t="shared" si="32"/>
        <v>799601.21425280336</v>
      </c>
      <c r="P134" s="8">
        <f t="shared" si="33"/>
        <v>803410.15604132134</v>
      </c>
      <c r="Q134" s="22"/>
      <c r="R134" s="22">
        <f t="shared" si="34"/>
        <v>0</v>
      </c>
      <c r="V134" s="78">
        <v>130</v>
      </c>
      <c r="W134" s="8">
        <f>[2]玩家城池攻打!$D$11*攻城调用!W134</f>
        <v>0</v>
      </c>
      <c r="X134" s="8">
        <f>[2]玩家城池攻打!$D$11*攻城调用!X134</f>
        <v>0</v>
      </c>
      <c r="Y134" s="8">
        <f>[2]玩家城池攻打!$D$11*攻城调用!Y134</f>
        <v>0</v>
      </c>
      <c r="Z134" s="8">
        <f>[2]玩家城池攻打!$D$11*攻城调用!Z134</f>
        <v>0</v>
      </c>
      <c r="AA134" s="8">
        <f>[2]玩家城池攻打!$D$11*攻城调用!AA134</f>
        <v>0</v>
      </c>
      <c r="AE134" s="78">
        <v>130</v>
      </c>
      <c r="AF134" s="77">
        <f>[4]带兵数!D133*80%*6*0.8</f>
        <v>39491.210284835717</v>
      </c>
      <c r="AG134" s="77">
        <f>[4]带兵数!E133*80%*6*0.8</f>
        <v>39638.000499146394</v>
      </c>
      <c r="AH134" s="77">
        <f>[4]带兵数!F133*80%*6*0.8</f>
        <v>39803.342082759533</v>
      </c>
      <c r="AI134" s="77">
        <f>[4]带兵数!G133*80%*6*0.8</f>
        <v>39980.060712640166</v>
      </c>
      <c r="AJ134" s="77">
        <f>[4]带兵数!H133*80%*6*0.8</f>
        <v>40170.507802066066</v>
      </c>
    </row>
    <row r="135" spans="6:36" ht="11.25" customHeight="1" x14ac:dyDescent="0.15">
      <c r="F135" s="78">
        <v>131</v>
      </c>
      <c r="G135" s="8">
        <f t="shared" si="24"/>
        <v>0</v>
      </c>
      <c r="H135" s="8">
        <f t="shared" si="25"/>
        <v>0</v>
      </c>
      <c r="I135" s="8">
        <f t="shared" si="26"/>
        <v>0</v>
      </c>
      <c r="J135" s="8">
        <f t="shared" si="27"/>
        <v>0</v>
      </c>
      <c r="K135" s="8">
        <f t="shared" si="28"/>
        <v>0</v>
      </c>
      <c r="L135" s="8">
        <f t="shared" si="29"/>
        <v>794896.79491975647</v>
      </c>
      <c r="M135" s="8">
        <f t="shared" si="30"/>
        <v>798004.18985355902</v>
      </c>
      <c r="N135" s="8">
        <f t="shared" si="31"/>
        <v>801291.45008006261</v>
      </c>
      <c r="O135" s="8">
        <f t="shared" si="32"/>
        <v>804884.07298936043</v>
      </c>
      <c r="P135" s="8">
        <f t="shared" si="33"/>
        <v>808577.22761198704</v>
      </c>
      <c r="Q135" s="22"/>
      <c r="R135" s="22">
        <f t="shared" si="34"/>
        <v>0</v>
      </c>
      <c r="V135" s="78">
        <v>131</v>
      </c>
      <c r="W135" s="8">
        <f>[2]玩家城池攻打!$D$11*攻城调用!W135</f>
        <v>0</v>
      </c>
      <c r="X135" s="8">
        <f>[2]玩家城池攻打!$D$11*攻城调用!X135</f>
        <v>0</v>
      </c>
      <c r="Y135" s="8">
        <f>[2]玩家城池攻打!$D$11*攻城调用!Y135</f>
        <v>0</v>
      </c>
      <c r="Z135" s="8">
        <f>[2]玩家城池攻打!$D$11*攻城调用!Z135</f>
        <v>0</v>
      </c>
      <c r="AA135" s="8">
        <f>[2]玩家城池攻打!$D$11*攻城调用!AA135</f>
        <v>0</v>
      </c>
      <c r="AE135" s="78">
        <v>131</v>
      </c>
      <c r="AF135" s="77">
        <f>[4]带兵数!D134*80%*6*0.8</f>
        <v>39744.839745987825</v>
      </c>
      <c r="AG135" s="77">
        <f>[4]带兵数!E134*80%*6*0.8</f>
        <v>39900.209492677954</v>
      </c>
      <c r="AH135" s="77">
        <f>[4]带兵数!F134*80%*6*0.8</f>
        <v>40064.572504003132</v>
      </c>
      <c r="AI135" s="77">
        <f>[4]带兵数!G134*80%*6*0.8</f>
        <v>40244.203649468021</v>
      </c>
      <c r="AJ135" s="77">
        <f>[4]带兵数!H134*80%*6*0.8</f>
        <v>40428.861380599352</v>
      </c>
    </row>
    <row r="136" spans="6:36" ht="11.25" customHeight="1" x14ac:dyDescent="0.15">
      <c r="F136" s="78">
        <v>132</v>
      </c>
      <c r="G136" s="8">
        <f t="shared" si="24"/>
        <v>0</v>
      </c>
      <c r="H136" s="8">
        <f t="shared" si="25"/>
        <v>0</v>
      </c>
      <c r="I136" s="8">
        <f t="shared" si="26"/>
        <v>0</v>
      </c>
      <c r="J136" s="8">
        <f t="shared" si="27"/>
        <v>0</v>
      </c>
      <c r="K136" s="8">
        <f t="shared" si="28"/>
        <v>0</v>
      </c>
      <c r="L136" s="8">
        <f t="shared" si="29"/>
        <v>800158.12099459255</v>
      </c>
      <c r="M136" s="8">
        <f t="shared" si="30"/>
        <v>803190.45378145715</v>
      </c>
      <c r="N136" s="8">
        <f t="shared" si="31"/>
        <v>806582.18572891154</v>
      </c>
      <c r="O136" s="8">
        <f t="shared" si="32"/>
        <v>810042.5053037185</v>
      </c>
      <c r="P136" s="8">
        <f t="shared" si="33"/>
        <v>813554.65270252666</v>
      </c>
      <c r="Q136" s="22"/>
      <c r="R136" s="22">
        <f t="shared" si="34"/>
        <v>0</v>
      </c>
      <c r="V136" s="78">
        <v>132</v>
      </c>
      <c r="W136" s="8">
        <f>[2]玩家城池攻打!$D$11*攻城调用!W136</f>
        <v>0</v>
      </c>
      <c r="X136" s="8">
        <f>[2]玩家城池攻打!$D$11*攻城调用!X136</f>
        <v>0</v>
      </c>
      <c r="Y136" s="8">
        <f>[2]玩家城池攻打!$D$11*攻城调用!Y136</f>
        <v>0</v>
      </c>
      <c r="Z136" s="8">
        <f>[2]玩家城池攻打!$D$11*攻城调用!Z136</f>
        <v>0</v>
      </c>
      <c r="AA136" s="8">
        <f>[2]玩家城池攻打!$D$11*攻城调用!AA136</f>
        <v>0</v>
      </c>
      <c r="AE136" s="78">
        <v>132</v>
      </c>
      <c r="AF136" s="77">
        <f>[4]带兵数!D135*80%*6*0.8</f>
        <v>40007.90604972963</v>
      </c>
      <c r="AG136" s="77">
        <f>[4]带兵数!E135*80%*6*0.8</f>
        <v>40159.522689072859</v>
      </c>
      <c r="AH136" s="77">
        <f>[4]带兵数!F135*80%*6*0.8</f>
        <v>40329.109286445579</v>
      </c>
      <c r="AI136" s="77">
        <f>[4]带兵数!G135*80%*6*0.8</f>
        <v>40502.125265185925</v>
      </c>
      <c r="AJ136" s="77">
        <f>[4]带兵数!H135*80%*6*0.8</f>
        <v>40677.732635126333</v>
      </c>
    </row>
    <row r="137" spans="6:36" ht="11.25" customHeight="1" x14ac:dyDescent="0.15">
      <c r="F137" s="78">
        <v>133</v>
      </c>
      <c r="G137" s="8">
        <f t="shared" si="24"/>
        <v>0</v>
      </c>
      <c r="H137" s="8">
        <f t="shared" si="25"/>
        <v>0</v>
      </c>
      <c r="I137" s="8">
        <f t="shared" si="26"/>
        <v>0</v>
      </c>
      <c r="J137" s="8">
        <f t="shared" si="27"/>
        <v>0</v>
      </c>
      <c r="K137" s="8">
        <f t="shared" si="28"/>
        <v>0</v>
      </c>
      <c r="L137" s="8">
        <f t="shared" si="29"/>
        <v>805262.85263156518</v>
      </c>
      <c r="M137" s="8">
        <f t="shared" si="30"/>
        <v>808425.66480286326</v>
      </c>
      <c r="N137" s="8">
        <f t="shared" si="31"/>
        <v>811654.41467783437</v>
      </c>
      <c r="O137" s="8">
        <f t="shared" si="32"/>
        <v>814924.93444338464</v>
      </c>
      <c r="P137" s="8">
        <f t="shared" si="33"/>
        <v>818613.84061373177</v>
      </c>
      <c r="Q137" s="22"/>
      <c r="R137" s="22">
        <f t="shared" si="34"/>
        <v>0</v>
      </c>
      <c r="V137" s="78">
        <v>133</v>
      </c>
      <c r="W137" s="8">
        <f>[2]玩家城池攻打!$D$11*攻城调用!W137</f>
        <v>0</v>
      </c>
      <c r="X137" s="8">
        <f>[2]玩家城池攻打!$D$11*攻城调用!X137</f>
        <v>0</v>
      </c>
      <c r="Y137" s="8">
        <f>[2]玩家城池攻打!$D$11*攻城调用!Y137</f>
        <v>0</v>
      </c>
      <c r="Z137" s="8">
        <f>[2]玩家城池攻打!$D$11*攻城调用!Z137</f>
        <v>0</v>
      </c>
      <c r="AA137" s="8">
        <f>[2]玩家城池攻打!$D$11*攻城调用!AA137</f>
        <v>0</v>
      </c>
      <c r="AE137" s="78">
        <v>133</v>
      </c>
      <c r="AF137" s="77">
        <f>[4]带兵数!D136*80%*6*0.8</f>
        <v>40263.142631578259</v>
      </c>
      <c r="AG137" s="77">
        <f>[4]带兵数!E136*80%*6*0.8</f>
        <v>40421.283240143166</v>
      </c>
      <c r="AH137" s="77">
        <f>[4]带兵数!F136*80%*6*0.8</f>
        <v>40582.720733891721</v>
      </c>
      <c r="AI137" s="77">
        <f>[4]带兵数!G136*80%*6*0.8</f>
        <v>40746.246722169235</v>
      </c>
      <c r="AJ137" s="77">
        <f>[4]带兵数!H136*80%*6*0.8</f>
        <v>40930.692030686587</v>
      </c>
    </row>
    <row r="138" spans="6:36" ht="11.25" customHeight="1" x14ac:dyDescent="0.15">
      <c r="F138" s="78">
        <v>134</v>
      </c>
      <c r="G138" s="8">
        <f t="shared" si="24"/>
        <v>0</v>
      </c>
      <c r="H138" s="8">
        <f t="shared" si="25"/>
        <v>0</v>
      </c>
      <c r="I138" s="8">
        <f t="shared" si="26"/>
        <v>0</v>
      </c>
      <c r="J138" s="8">
        <f t="shared" si="27"/>
        <v>0</v>
      </c>
      <c r="K138" s="8">
        <f t="shared" si="28"/>
        <v>0</v>
      </c>
      <c r="L138" s="8">
        <f t="shared" si="29"/>
        <v>810497.8911846102</v>
      </c>
      <c r="M138" s="8">
        <f t="shared" si="30"/>
        <v>813458.25299455272</v>
      </c>
      <c r="N138" s="8">
        <f t="shared" si="31"/>
        <v>816551.73184348294</v>
      </c>
      <c r="O138" s="8">
        <f t="shared" si="32"/>
        <v>819992.76827738725</v>
      </c>
      <c r="P138" s="8">
        <f t="shared" si="33"/>
        <v>823583.71381504799</v>
      </c>
      <c r="Q138" s="22"/>
      <c r="R138" s="22">
        <f t="shared" si="34"/>
        <v>0</v>
      </c>
      <c r="V138" s="78">
        <v>134</v>
      </c>
      <c r="W138" s="8">
        <f>[2]玩家城池攻打!$D$11*攻城调用!W138</f>
        <v>0</v>
      </c>
      <c r="X138" s="8">
        <f>[2]玩家城池攻打!$D$11*攻城调用!X138</f>
        <v>0</v>
      </c>
      <c r="Y138" s="8">
        <f>[2]玩家城池攻打!$D$11*攻城调用!Y138</f>
        <v>0</v>
      </c>
      <c r="Z138" s="8">
        <f>[2]玩家城池攻打!$D$11*攻城调用!Z138</f>
        <v>0</v>
      </c>
      <c r="AA138" s="8">
        <f>[2]玩家城池攻打!$D$11*攻城调用!AA138</f>
        <v>0</v>
      </c>
      <c r="AE138" s="78">
        <v>134</v>
      </c>
      <c r="AF138" s="77">
        <f>[4]带兵数!D137*80%*6*0.8</f>
        <v>40524.89455923051</v>
      </c>
      <c r="AG138" s="77">
        <f>[4]带兵数!E137*80%*6*0.8</f>
        <v>40672.912649727637</v>
      </c>
      <c r="AH138" s="77">
        <f>[4]带兵数!F137*80%*6*0.8</f>
        <v>40827.58659217415</v>
      </c>
      <c r="AI138" s="77">
        <f>[4]带兵数!G137*80%*6*0.8</f>
        <v>40999.638413869361</v>
      </c>
      <c r="AJ138" s="77">
        <f>[4]带兵数!H137*80%*6*0.8</f>
        <v>41179.185690752398</v>
      </c>
    </row>
    <row r="139" spans="6:36" ht="11.25" customHeight="1" x14ac:dyDescent="0.15">
      <c r="F139" s="78">
        <v>135</v>
      </c>
      <c r="G139" s="8">
        <f t="shared" si="24"/>
        <v>0</v>
      </c>
      <c r="H139" s="8">
        <f t="shared" si="25"/>
        <v>0</v>
      </c>
      <c r="I139" s="8">
        <f t="shared" si="26"/>
        <v>0</v>
      </c>
      <c r="J139" s="8">
        <f t="shared" si="27"/>
        <v>0</v>
      </c>
      <c r="K139" s="8">
        <f t="shared" si="28"/>
        <v>0</v>
      </c>
      <c r="L139" s="8">
        <f t="shared" si="29"/>
        <v>815634.27978978772</v>
      </c>
      <c r="M139" s="8">
        <f t="shared" si="30"/>
        <v>818557.48902966501</v>
      </c>
      <c r="N139" s="8">
        <f t="shared" si="31"/>
        <v>821742.57464391645</v>
      </c>
      <c r="O139" s="8">
        <f t="shared" si="32"/>
        <v>825097.28788181674</v>
      </c>
      <c r="P139" s="8">
        <f t="shared" si="33"/>
        <v>828966.24349489599</v>
      </c>
      <c r="Q139" s="22"/>
      <c r="R139" s="22">
        <f t="shared" si="34"/>
        <v>0</v>
      </c>
      <c r="V139" s="78">
        <v>135</v>
      </c>
      <c r="W139" s="8">
        <f>[2]玩家城池攻打!$D$11*攻城调用!W139</f>
        <v>0</v>
      </c>
      <c r="X139" s="8">
        <f>[2]玩家城池攻打!$D$11*攻城调用!X139</f>
        <v>0</v>
      </c>
      <c r="Y139" s="8">
        <f>[2]玩家城池攻打!$D$11*攻城调用!Y139</f>
        <v>0</v>
      </c>
      <c r="Z139" s="8">
        <f>[2]玩家城池攻打!$D$11*攻城调用!Z139</f>
        <v>0</v>
      </c>
      <c r="AA139" s="8">
        <f>[2]玩家城池攻打!$D$11*攻城调用!AA139</f>
        <v>0</v>
      </c>
      <c r="AE139" s="78">
        <v>135</v>
      </c>
      <c r="AF139" s="77">
        <f>[4]带兵数!D138*80%*6*0.8</f>
        <v>40781.713989489384</v>
      </c>
      <c r="AG139" s="77">
        <f>[4]带兵数!E138*80%*6*0.8</f>
        <v>40927.874451483251</v>
      </c>
      <c r="AH139" s="77">
        <f>[4]带兵数!F138*80%*6*0.8</f>
        <v>41087.128732195823</v>
      </c>
      <c r="AI139" s="77">
        <f>[4]带兵数!G138*80%*6*0.8</f>
        <v>41254.864394090837</v>
      </c>
      <c r="AJ139" s="77">
        <f>[4]带兵数!H138*80%*6*0.8</f>
        <v>41448.312174744802</v>
      </c>
    </row>
    <row r="140" spans="6:36" ht="11.25" customHeight="1" x14ac:dyDescent="0.15">
      <c r="F140" s="78">
        <v>136</v>
      </c>
      <c r="G140" s="8">
        <f t="shared" si="24"/>
        <v>0</v>
      </c>
      <c r="H140" s="8">
        <f t="shared" si="25"/>
        <v>0</v>
      </c>
      <c r="I140" s="8">
        <f t="shared" si="26"/>
        <v>0</v>
      </c>
      <c r="J140" s="8">
        <f t="shared" si="27"/>
        <v>0</v>
      </c>
      <c r="K140" s="8">
        <f t="shared" si="28"/>
        <v>0</v>
      </c>
      <c r="L140" s="8">
        <f t="shared" si="29"/>
        <v>820843.3994474588</v>
      </c>
      <c r="M140" s="8">
        <f t="shared" si="30"/>
        <v>823815.72274753591</v>
      </c>
      <c r="N140" s="8">
        <f t="shared" si="31"/>
        <v>827022.05146237183</v>
      </c>
      <c r="O140" s="8">
        <f t="shared" si="32"/>
        <v>830568.91494554514</v>
      </c>
      <c r="P140" s="8">
        <f t="shared" si="33"/>
        <v>834217.07082870638</v>
      </c>
      <c r="Q140" s="22"/>
      <c r="R140" s="22">
        <f t="shared" si="34"/>
        <v>0</v>
      </c>
      <c r="V140" s="78">
        <v>136</v>
      </c>
      <c r="W140" s="8">
        <f>[2]玩家城池攻打!$D$11*攻城调用!W140</f>
        <v>0</v>
      </c>
      <c r="X140" s="8">
        <f>[2]玩家城池攻打!$D$11*攻城调用!X140</f>
        <v>0</v>
      </c>
      <c r="Y140" s="8">
        <f>[2]玩家城池攻打!$D$11*攻城调用!Y140</f>
        <v>0</v>
      </c>
      <c r="Z140" s="8">
        <f>[2]玩家城池攻打!$D$11*攻城调用!Z140</f>
        <v>0</v>
      </c>
      <c r="AA140" s="8">
        <f>[2]玩家城池攻打!$D$11*攻城调用!AA140</f>
        <v>0</v>
      </c>
      <c r="AE140" s="78">
        <v>136</v>
      </c>
      <c r="AF140" s="77">
        <f>[4]带兵数!D139*80%*6*0.8</f>
        <v>41042.16997237294</v>
      </c>
      <c r="AG140" s="77">
        <f>[4]带兵数!E139*80%*6*0.8</f>
        <v>41190.786137376796</v>
      </c>
      <c r="AH140" s="77">
        <f>[4]带兵数!F139*80%*6*0.8</f>
        <v>41351.102573118595</v>
      </c>
      <c r="AI140" s="77">
        <f>[4]带兵数!G139*80%*6*0.8</f>
        <v>41528.445747277256</v>
      </c>
      <c r="AJ140" s="77">
        <f>[4]带兵数!H139*80%*6*0.8</f>
        <v>41710.853541435317</v>
      </c>
    </row>
    <row r="141" spans="6:36" ht="11.25" customHeight="1" x14ac:dyDescent="0.15">
      <c r="F141" s="78">
        <v>137</v>
      </c>
      <c r="G141" s="8">
        <f t="shared" si="24"/>
        <v>0</v>
      </c>
      <c r="H141" s="8">
        <f t="shared" si="25"/>
        <v>0</v>
      </c>
      <c r="I141" s="8">
        <f t="shared" si="26"/>
        <v>0</v>
      </c>
      <c r="J141" s="8">
        <f t="shared" si="27"/>
        <v>0</v>
      </c>
      <c r="K141" s="8">
        <f t="shared" si="28"/>
        <v>0</v>
      </c>
      <c r="L141" s="8">
        <f t="shared" si="29"/>
        <v>826010.96969459497</v>
      </c>
      <c r="M141" s="8">
        <f t="shared" si="30"/>
        <v>829015.50465720659</v>
      </c>
      <c r="N141" s="8">
        <f t="shared" si="31"/>
        <v>832352.41352789989</v>
      </c>
      <c r="O141" s="8">
        <f t="shared" si="32"/>
        <v>835738.89894059626</v>
      </c>
      <c r="P141" s="8">
        <f t="shared" si="33"/>
        <v>839589.97022570483</v>
      </c>
      <c r="Q141" s="22"/>
      <c r="R141" s="22">
        <f t="shared" si="34"/>
        <v>0</v>
      </c>
      <c r="V141" s="78">
        <v>137</v>
      </c>
      <c r="W141" s="8">
        <f>[2]玩家城池攻打!$D$11*攻城调用!W141</f>
        <v>0</v>
      </c>
      <c r="X141" s="8">
        <f>[2]玩家城池攻打!$D$11*攻城调用!X141</f>
        <v>0</v>
      </c>
      <c r="Y141" s="8">
        <f>[2]玩家城池攻打!$D$11*攻城调用!Y141</f>
        <v>0</v>
      </c>
      <c r="Z141" s="8">
        <f>[2]玩家城池攻打!$D$11*攻城调用!Z141</f>
        <v>0</v>
      </c>
      <c r="AA141" s="8">
        <f>[2]玩家城池攻打!$D$11*攻城调用!AA141</f>
        <v>0</v>
      </c>
      <c r="AE141" s="78">
        <v>137</v>
      </c>
      <c r="AF141" s="77">
        <f>[4]带兵数!D140*80%*6*0.8</f>
        <v>41300.548484729748</v>
      </c>
      <c r="AG141" s="77">
        <f>[4]带兵数!E140*80%*6*0.8</f>
        <v>41450.775232860331</v>
      </c>
      <c r="AH141" s="77">
        <f>[4]带兵数!F140*80%*6*0.8</f>
        <v>41617.620676394996</v>
      </c>
      <c r="AI141" s="77">
        <f>[4]带兵数!G140*80%*6*0.8</f>
        <v>41786.944947029813</v>
      </c>
      <c r="AJ141" s="77">
        <f>[4]带兵数!H140*80%*6*0.8</f>
        <v>41979.498511285245</v>
      </c>
    </row>
    <row r="142" spans="6:36" ht="11.25" customHeight="1" x14ac:dyDescent="0.15">
      <c r="F142" s="78">
        <v>138</v>
      </c>
      <c r="G142" s="8">
        <f t="shared" si="24"/>
        <v>0</v>
      </c>
      <c r="H142" s="8">
        <f t="shared" si="25"/>
        <v>0</v>
      </c>
      <c r="I142" s="8">
        <f t="shared" si="26"/>
        <v>0</v>
      </c>
      <c r="J142" s="8">
        <f t="shared" si="27"/>
        <v>0</v>
      </c>
      <c r="K142" s="8">
        <f t="shared" si="28"/>
        <v>0</v>
      </c>
      <c r="L142" s="8">
        <f t="shared" si="29"/>
        <v>831194.53135368461</v>
      </c>
      <c r="M142" s="8">
        <f t="shared" si="30"/>
        <v>834261.01249391329</v>
      </c>
      <c r="N142" s="8">
        <f t="shared" si="31"/>
        <v>837480.53338122147</v>
      </c>
      <c r="O142" s="8">
        <f t="shared" si="32"/>
        <v>841086.37771623442</v>
      </c>
      <c r="P142" s="8">
        <f t="shared" si="33"/>
        <v>844444.92313210981</v>
      </c>
      <c r="Q142" s="22"/>
      <c r="R142" s="22">
        <f t="shared" si="34"/>
        <v>0</v>
      </c>
      <c r="V142" s="78">
        <v>138</v>
      </c>
      <c r="W142" s="8">
        <f>[2]玩家城池攻打!$D$11*攻城调用!W142</f>
        <v>0</v>
      </c>
      <c r="X142" s="8">
        <f>[2]玩家城池攻打!$D$11*攻城调用!X142</f>
        <v>0</v>
      </c>
      <c r="Y142" s="8">
        <f>[2]玩家城池攻打!$D$11*攻城调用!Y142</f>
        <v>0</v>
      </c>
      <c r="Z142" s="8">
        <f>[2]玩家城池攻打!$D$11*攻城调用!Z142</f>
        <v>0</v>
      </c>
      <c r="AA142" s="8">
        <f>[2]玩家城池攻打!$D$11*攻城调用!AA142</f>
        <v>0</v>
      </c>
      <c r="AE142" s="78">
        <v>138</v>
      </c>
      <c r="AF142" s="77">
        <f>[4]带兵数!D141*80%*6*0.8</f>
        <v>41559.726567684229</v>
      </c>
      <c r="AG142" s="77">
        <f>[4]带兵数!E141*80%*6*0.8</f>
        <v>41713.050624695665</v>
      </c>
      <c r="AH142" s="77">
        <f>[4]带兵数!F141*80%*6*0.8</f>
        <v>41874.026669061073</v>
      </c>
      <c r="AI142" s="77">
        <f>[4]带兵数!G141*80%*6*0.8</f>
        <v>42054.318885811721</v>
      </c>
      <c r="AJ142" s="77">
        <f>[4]带兵数!H141*80%*6*0.8</f>
        <v>42222.246156605492</v>
      </c>
    </row>
    <row r="143" spans="6:36" ht="11.25" customHeight="1" x14ac:dyDescent="0.15">
      <c r="F143" s="78">
        <v>139</v>
      </c>
      <c r="G143" s="8">
        <f t="shared" si="24"/>
        <v>0</v>
      </c>
      <c r="H143" s="8">
        <f t="shared" si="25"/>
        <v>0</v>
      </c>
      <c r="I143" s="8">
        <f t="shared" si="26"/>
        <v>0</v>
      </c>
      <c r="J143" s="8">
        <f t="shared" si="27"/>
        <v>0</v>
      </c>
      <c r="K143" s="8">
        <f t="shared" si="28"/>
        <v>0</v>
      </c>
      <c r="L143" s="8">
        <f t="shared" si="29"/>
        <v>836392.81785319466</v>
      </c>
      <c r="M143" s="8">
        <f t="shared" si="30"/>
        <v>839401.85354026558</v>
      </c>
      <c r="N143" s="8">
        <f t="shared" si="31"/>
        <v>842789.64886397659</v>
      </c>
      <c r="O143" s="8">
        <f t="shared" si="32"/>
        <v>845934.76855063706</v>
      </c>
      <c r="P143" s="8">
        <f t="shared" si="33"/>
        <v>849545.29323139286</v>
      </c>
      <c r="Q143" s="22"/>
      <c r="R143" s="22">
        <f t="shared" si="34"/>
        <v>0</v>
      </c>
      <c r="V143" s="78">
        <v>139</v>
      </c>
      <c r="W143" s="8">
        <f>[2]玩家城池攻打!$D$11*攻城调用!W143</f>
        <v>0</v>
      </c>
      <c r="X143" s="8">
        <f>[2]玩家城池攻打!$D$11*攻城调用!X143</f>
        <v>0</v>
      </c>
      <c r="Y143" s="8">
        <f>[2]玩家城池攻打!$D$11*攻城调用!Y143</f>
        <v>0</v>
      </c>
      <c r="Z143" s="8">
        <f>[2]玩家城池攻打!$D$11*攻城调用!Z143</f>
        <v>0</v>
      </c>
      <c r="AA143" s="8">
        <f>[2]玩家城池攻打!$D$11*攻城调用!AA143</f>
        <v>0</v>
      </c>
      <c r="AE143" s="78">
        <v>139</v>
      </c>
      <c r="AF143" s="77">
        <f>[4]带兵数!D142*80%*6*0.8</f>
        <v>41819.640892659736</v>
      </c>
      <c r="AG143" s="77">
        <f>[4]带兵数!E142*80%*6*0.8</f>
        <v>41970.092677013279</v>
      </c>
      <c r="AH143" s="77">
        <f>[4]带兵数!F142*80%*6*0.8</f>
        <v>42139.482443198831</v>
      </c>
      <c r="AI143" s="77">
        <f>[4]带兵数!G142*80%*6*0.8</f>
        <v>42296.738427531855</v>
      </c>
      <c r="AJ143" s="77">
        <f>[4]带兵数!H142*80%*6*0.8</f>
        <v>42477.264661569643</v>
      </c>
    </row>
    <row r="144" spans="6:36" ht="11.25" customHeight="1" x14ac:dyDescent="0.15">
      <c r="F144" s="78">
        <v>140</v>
      </c>
      <c r="G144" s="8">
        <f t="shared" si="24"/>
        <v>0</v>
      </c>
      <c r="H144" s="8">
        <f t="shared" si="25"/>
        <v>0</v>
      </c>
      <c r="I144" s="8">
        <f t="shared" si="26"/>
        <v>0</v>
      </c>
      <c r="J144" s="8">
        <f t="shared" si="27"/>
        <v>0</v>
      </c>
      <c r="K144" s="8">
        <f t="shared" si="28"/>
        <v>0</v>
      </c>
      <c r="L144" s="8">
        <f t="shared" si="29"/>
        <v>841551.17489927821</v>
      </c>
      <c r="M144" s="8">
        <f t="shared" si="30"/>
        <v>844652.03047315311</v>
      </c>
      <c r="N144" s="8">
        <f t="shared" si="31"/>
        <v>847631.25655608671</v>
      </c>
      <c r="O144" s="8">
        <f t="shared" si="32"/>
        <v>850982.64233937324</v>
      </c>
      <c r="P144" s="8">
        <f t="shared" si="33"/>
        <v>854518.15101368725</v>
      </c>
      <c r="Q144" s="22"/>
      <c r="R144" s="22">
        <f t="shared" si="34"/>
        <v>0</v>
      </c>
      <c r="V144" s="78">
        <v>140</v>
      </c>
      <c r="W144" s="8">
        <f>[2]玩家城池攻打!$D$11*攻城调用!W144</f>
        <v>0</v>
      </c>
      <c r="X144" s="8">
        <f>[2]玩家城池攻打!$D$11*攻城调用!X144</f>
        <v>0</v>
      </c>
      <c r="Y144" s="8">
        <f>[2]玩家城池攻打!$D$11*攻城调用!Y144</f>
        <v>0</v>
      </c>
      <c r="Z144" s="8">
        <f>[2]玩家城池攻打!$D$11*攻城调用!Z144</f>
        <v>0</v>
      </c>
      <c r="AA144" s="8">
        <f>[2]玩家城池攻打!$D$11*攻城调用!AA144</f>
        <v>0</v>
      </c>
      <c r="AE144" s="78">
        <v>140</v>
      </c>
      <c r="AF144" s="77">
        <f>[4]带兵数!D143*80%*6*0.8</f>
        <v>42077.558744963913</v>
      </c>
      <c r="AG144" s="77">
        <f>[4]带兵数!E143*80%*6*0.8</f>
        <v>42232.601523657657</v>
      </c>
      <c r="AH144" s="77">
        <f>[4]带兵数!F143*80%*6*0.8</f>
        <v>42381.562827804337</v>
      </c>
      <c r="AI144" s="77">
        <f>[4]带兵数!G143*80%*6*0.8</f>
        <v>42549.132116968663</v>
      </c>
      <c r="AJ144" s="77">
        <f>[4]带兵数!H143*80%*6*0.8</f>
        <v>42725.907550684366</v>
      </c>
    </row>
    <row r="145" spans="6:36" ht="11.25" customHeight="1" x14ac:dyDescent="0.15">
      <c r="F145" s="78">
        <v>141</v>
      </c>
      <c r="G145" s="8">
        <f t="shared" si="24"/>
        <v>0</v>
      </c>
      <c r="H145" s="8">
        <f t="shared" si="25"/>
        <v>0</v>
      </c>
      <c r="I145" s="8">
        <f t="shared" si="26"/>
        <v>0</v>
      </c>
      <c r="J145" s="8">
        <f t="shared" si="27"/>
        <v>0</v>
      </c>
      <c r="K145" s="8">
        <f t="shared" si="28"/>
        <v>0</v>
      </c>
      <c r="L145" s="8">
        <f t="shared" si="29"/>
        <v>846779.72200596472</v>
      </c>
      <c r="M145" s="8">
        <f t="shared" si="30"/>
        <v>849605.24305847008</v>
      </c>
      <c r="N145" s="8">
        <f t="shared" si="31"/>
        <v>852744.01478198473</v>
      </c>
      <c r="O145" s="8">
        <f t="shared" si="32"/>
        <v>856029.8474879011</v>
      </c>
      <c r="P145" s="8">
        <f t="shared" si="33"/>
        <v>859724.13097053661</v>
      </c>
      <c r="Q145" s="22"/>
      <c r="R145" s="22">
        <f t="shared" si="34"/>
        <v>0</v>
      </c>
      <c r="V145" s="78">
        <v>141</v>
      </c>
      <c r="W145" s="8">
        <f>[2]玩家城池攻打!$D$11*攻城调用!W145</f>
        <v>0</v>
      </c>
      <c r="X145" s="8">
        <f>[2]玩家城池攻打!$D$11*攻城调用!X145</f>
        <v>0</v>
      </c>
      <c r="Y145" s="8">
        <f>[2]玩家城池攻打!$D$11*攻城调用!Y145</f>
        <v>0</v>
      </c>
      <c r="Z145" s="8">
        <f>[2]玩家城池攻打!$D$11*攻城调用!Z145</f>
        <v>0</v>
      </c>
      <c r="AA145" s="8">
        <f>[2]玩家城池攻打!$D$11*攻城调用!AA145</f>
        <v>0</v>
      </c>
      <c r="AE145" s="78">
        <v>141</v>
      </c>
      <c r="AF145" s="77">
        <f>[4]带兵数!D144*80%*6*0.8</f>
        <v>42338.986100298236</v>
      </c>
      <c r="AG145" s="77">
        <f>[4]带兵数!E144*80%*6*0.8</f>
        <v>42480.262152923504</v>
      </c>
      <c r="AH145" s="77">
        <f>[4]带兵数!F144*80%*6*0.8</f>
        <v>42637.200739099237</v>
      </c>
      <c r="AI145" s="77">
        <f>[4]带兵数!G144*80%*6*0.8</f>
        <v>42801.492374395057</v>
      </c>
      <c r="AJ145" s="77">
        <f>[4]带兵数!H144*80%*6*0.8</f>
        <v>42986.206548526832</v>
      </c>
    </row>
    <row r="146" spans="6:36" ht="11.25" customHeight="1" x14ac:dyDescent="0.15">
      <c r="F146" s="78">
        <v>142</v>
      </c>
      <c r="G146" s="8">
        <f t="shared" si="24"/>
        <v>0</v>
      </c>
      <c r="H146" s="8">
        <f t="shared" si="25"/>
        <v>0</v>
      </c>
      <c r="I146" s="8">
        <f t="shared" si="26"/>
        <v>0</v>
      </c>
      <c r="J146" s="8">
        <f t="shared" si="27"/>
        <v>0</v>
      </c>
      <c r="K146" s="8">
        <f t="shared" si="28"/>
        <v>0</v>
      </c>
      <c r="L146" s="8">
        <f t="shared" si="29"/>
        <v>851913.22052366927</v>
      </c>
      <c r="M146" s="8">
        <f t="shared" si="30"/>
        <v>854920.22090950108</v>
      </c>
      <c r="N146" s="8">
        <f t="shared" si="31"/>
        <v>857960.44383608084</v>
      </c>
      <c r="O146" s="8">
        <f t="shared" si="32"/>
        <v>861405.12671915686</v>
      </c>
      <c r="P146" s="8">
        <f t="shared" si="33"/>
        <v>864982.04478971893</v>
      </c>
      <c r="Q146" s="22"/>
      <c r="R146" s="22">
        <f t="shared" si="34"/>
        <v>0</v>
      </c>
      <c r="V146" s="78">
        <v>142</v>
      </c>
      <c r="W146" s="8">
        <f>[2]玩家城池攻打!$D$11*攻城调用!W146</f>
        <v>0</v>
      </c>
      <c r="X146" s="8">
        <f>[2]玩家城池攻打!$D$11*攻城调用!X146</f>
        <v>0</v>
      </c>
      <c r="Y146" s="8">
        <f>[2]玩家城池攻打!$D$11*攻城调用!Y146</f>
        <v>0</v>
      </c>
      <c r="Z146" s="8">
        <f>[2]玩家城池攻打!$D$11*攻城调用!Z146</f>
        <v>0</v>
      </c>
      <c r="AA146" s="8">
        <f>[2]玩家城池攻打!$D$11*攻城调用!AA146</f>
        <v>0</v>
      </c>
      <c r="AE146" s="78">
        <v>142</v>
      </c>
      <c r="AF146" s="77">
        <f>[4]带兵数!D145*80%*6*0.8</f>
        <v>42595.661026183465</v>
      </c>
      <c r="AG146" s="77">
        <f>[4]带兵数!E145*80%*6*0.8</f>
        <v>42746.011045475054</v>
      </c>
      <c r="AH146" s="77">
        <f>[4]带兵数!F145*80%*6*0.8</f>
        <v>42898.022191804041</v>
      </c>
      <c r="AI146" s="77">
        <f>[4]带兵数!G145*80%*6*0.8</f>
        <v>43070.256335957842</v>
      </c>
      <c r="AJ146" s="77">
        <f>[4]带兵数!H145*80%*6*0.8</f>
        <v>43249.102239485946</v>
      </c>
    </row>
    <row r="147" spans="6:36" ht="11.25" customHeight="1" x14ac:dyDescent="0.15">
      <c r="F147" s="78">
        <v>143</v>
      </c>
      <c r="G147" s="8">
        <f t="shared" si="24"/>
        <v>0</v>
      </c>
      <c r="H147" s="8">
        <f t="shared" si="25"/>
        <v>0</v>
      </c>
      <c r="I147" s="8">
        <f t="shared" si="26"/>
        <v>0</v>
      </c>
      <c r="J147" s="8">
        <f t="shared" si="27"/>
        <v>0</v>
      </c>
      <c r="K147" s="8">
        <f t="shared" si="28"/>
        <v>0</v>
      </c>
      <c r="L147" s="8">
        <f t="shared" si="29"/>
        <v>857171.58213759714</v>
      </c>
      <c r="M147" s="8">
        <f t="shared" si="30"/>
        <v>860040.08950582845</v>
      </c>
      <c r="N147" s="8">
        <f t="shared" si="31"/>
        <v>863310.97607104946</v>
      </c>
      <c r="O147" s="8">
        <f t="shared" si="32"/>
        <v>866639.52885802859</v>
      </c>
      <c r="P147" s="8">
        <f t="shared" si="33"/>
        <v>870384.15366842353</v>
      </c>
      <c r="Q147" s="22"/>
      <c r="R147" s="22">
        <f t="shared" si="34"/>
        <v>0</v>
      </c>
      <c r="V147" s="78">
        <v>143</v>
      </c>
      <c r="W147" s="8">
        <f>[2]玩家城池攻打!$D$11*攻城调用!W147</f>
        <v>0</v>
      </c>
      <c r="X147" s="8">
        <f>[2]玩家城池攻打!$D$11*攻城调用!X147</f>
        <v>0</v>
      </c>
      <c r="Y147" s="8">
        <f>[2]玩家城池攻打!$D$11*攻城调用!Y147</f>
        <v>0</v>
      </c>
      <c r="Z147" s="8">
        <f>[2]玩家城池攻打!$D$11*攻城调用!Z147</f>
        <v>0</v>
      </c>
      <c r="AA147" s="8">
        <f>[2]玩家城池攻打!$D$11*攻城调用!AA147</f>
        <v>0</v>
      </c>
      <c r="AE147" s="78">
        <v>143</v>
      </c>
      <c r="AF147" s="77">
        <f>[4]带兵数!D146*80%*6*0.8</f>
        <v>42858.579106879857</v>
      </c>
      <c r="AG147" s="77">
        <f>[4]带兵数!E146*80%*6*0.8</f>
        <v>43002.004475291425</v>
      </c>
      <c r="AH147" s="77">
        <f>[4]带兵数!F146*80%*6*0.8</f>
        <v>43165.548803552476</v>
      </c>
      <c r="AI147" s="77">
        <f>[4]带兵数!G146*80%*6*0.8</f>
        <v>43331.976442901432</v>
      </c>
      <c r="AJ147" s="77">
        <f>[4]带兵数!H146*80%*6*0.8</f>
        <v>43519.207683421177</v>
      </c>
    </row>
    <row r="148" spans="6:36" ht="11.25" customHeight="1" x14ac:dyDescent="0.15">
      <c r="F148" s="78">
        <v>144</v>
      </c>
      <c r="G148" s="8">
        <f t="shared" si="24"/>
        <v>0</v>
      </c>
      <c r="H148" s="8">
        <f t="shared" si="25"/>
        <v>0</v>
      </c>
      <c r="I148" s="8">
        <f t="shared" si="26"/>
        <v>0</v>
      </c>
      <c r="J148" s="8">
        <f t="shared" si="27"/>
        <v>0</v>
      </c>
      <c r="K148" s="8">
        <f t="shared" si="28"/>
        <v>0</v>
      </c>
      <c r="L148" s="8">
        <f t="shared" si="29"/>
        <v>862280.56111314625</v>
      </c>
      <c r="M148" s="8">
        <f t="shared" si="30"/>
        <v>865354.96139484341</v>
      </c>
      <c r="N148" s="8">
        <f t="shared" si="31"/>
        <v>868464.4787450938</v>
      </c>
      <c r="O148" s="8">
        <f t="shared" si="32"/>
        <v>871970.43983260542</v>
      </c>
      <c r="P148" s="8">
        <f t="shared" si="33"/>
        <v>875429.8429047066</v>
      </c>
      <c r="Q148" s="22"/>
      <c r="R148" s="22">
        <f t="shared" si="34"/>
        <v>0</v>
      </c>
      <c r="V148" s="78">
        <v>144</v>
      </c>
      <c r="W148" s="8">
        <f>[2]玩家城池攻打!$D$11*攻城调用!W148</f>
        <v>0</v>
      </c>
      <c r="X148" s="8">
        <f>[2]玩家城池攻打!$D$11*攻城调用!X148</f>
        <v>0</v>
      </c>
      <c r="Y148" s="8">
        <f>[2]玩家城池攻打!$D$11*攻城调用!Y148</f>
        <v>0</v>
      </c>
      <c r="Z148" s="8">
        <f>[2]玩家城池攻打!$D$11*攻城调用!Z148</f>
        <v>0</v>
      </c>
      <c r="AA148" s="8">
        <f>[2]玩家城池攻打!$D$11*攻城调用!AA148</f>
        <v>0</v>
      </c>
      <c r="AE148" s="78">
        <v>144</v>
      </c>
      <c r="AF148" s="77">
        <f>[4]带兵数!D147*80%*6*0.8</f>
        <v>43114.028055657313</v>
      </c>
      <c r="AG148" s="77">
        <f>[4]带兵数!E147*80%*6*0.8</f>
        <v>43267.748069742171</v>
      </c>
      <c r="AH148" s="77">
        <f>[4]带兵数!F147*80%*6*0.8</f>
        <v>43423.22393725469</v>
      </c>
      <c r="AI148" s="77">
        <f>[4]带兵数!G147*80%*6*0.8</f>
        <v>43598.521991630274</v>
      </c>
      <c r="AJ148" s="77">
        <f>[4]带兵数!H147*80%*6*0.8</f>
        <v>43771.49214523533</v>
      </c>
    </row>
    <row r="149" spans="6:36" ht="11.25" customHeight="1" x14ac:dyDescent="0.15">
      <c r="F149" s="78">
        <v>145</v>
      </c>
      <c r="G149" s="8">
        <f t="shared" si="24"/>
        <v>0</v>
      </c>
      <c r="H149" s="8">
        <f t="shared" si="25"/>
        <v>0</v>
      </c>
      <c r="I149" s="8">
        <f t="shared" si="26"/>
        <v>0</v>
      </c>
      <c r="J149" s="8">
        <f t="shared" si="27"/>
        <v>0</v>
      </c>
      <c r="K149" s="8">
        <f t="shared" si="28"/>
        <v>0</v>
      </c>
      <c r="L149" s="8">
        <f t="shared" si="29"/>
        <v>867568.30047585873</v>
      </c>
      <c r="M149" s="8">
        <f t="shared" si="30"/>
        <v>870491.57093551767</v>
      </c>
      <c r="N149" s="8">
        <f t="shared" si="31"/>
        <v>873789.77812784584</v>
      </c>
      <c r="O149" s="8">
        <f t="shared" si="32"/>
        <v>877015.96511722566</v>
      </c>
      <c r="P149" s="8">
        <f t="shared" si="33"/>
        <v>880468.23163291963</v>
      </c>
      <c r="Q149" s="22"/>
      <c r="R149" s="22">
        <f t="shared" si="34"/>
        <v>0</v>
      </c>
      <c r="V149" s="78">
        <v>145</v>
      </c>
      <c r="W149" s="8">
        <f>[2]玩家城池攻打!$D$11*攻城调用!W149</f>
        <v>0</v>
      </c>
      <c r="X149" s="8">
        <f>[2]玩家城池攻打!$D$11*攻城调用!X149</f>
        <v>0</v>
      </c>
      <c r="Y149" s="8">
        <f>[2]玩家城池攻打!$D$11*攻城调用!Y149</f>
        <v>0</v>
      </c>
      <c r="Z149" s="8">
        <f>[2]玩家城池攻打!$D$11*攻城调用!Z149</f>
        <v>0</v>
      </c>
      <c r="AA149" s="8">
        <f>[2]玩家城池攻打!$D$11*攻城调用!AA149</f>
        <v>0</v>
      </c>
      <c r="AE149" s="78">
        <v>145</v>
      </c>
      <c r="AF149" s="77">
        <f>[4]带兵数!D148*80%*6*0.8</f>
        <v>43378.415023792935</v>
      </c>
      <c r="AG149" s="77">
        <f>[4]带兵数!E148*80%*6*0.8</f>
        <v>43524.578546775883</v>
      </c>
      <c r="AH149" s="77">
        <f>[4]带兵数!F148*80%*6*0.8</f>
        <v>43689.488906392289</v>
      </c>
      <c r="AI149" s="77">
        <f>[4]带兵数!G148*80%*6*0.8</f>
        <v>43850.798255861286</v>
      </c>
      <c r="AJ149" s="77">
        <f>[4]带兵数!H148*80%*6*0.8</f>
        <v>44023.411581645982</v>
      </c>
    </row>
    <row r="150" spans="6:36" ht="11.25" customHeight="1" x14ac:dyDescent="0.15">
      <c r="F150" s="78">
        <v>146</v>
      </c>
      <c r="G150" s="8">
        <f t="shared" si="24"/>
        <v>0</v>
      </c>
      <c r="H150" s="8">
        <f t="shared" si="25"/>
        <v>0</v>
      </c>
      <c r="I150" s="8">
        <f t="shared" si="26"/>
        <v>0</v>
      </c>
      <c r="J150" s="8">
        <f t="shared" si="27"/>
        <v>0</v>
      </c>
      <c r="K150" s="8">
        <f t="shared" si="28"/>
        <v>0</v>
      </c>
      <c r="L150" s="8">
        <f t="shared" si="29"/>
        <v>872653.09199228603</v>
      </c>
      <c r="M150" s="8">
        <f t="shared" si="30"/>
        <v>875772.93700084812</v>
      </c>
      <c r="N150" s="8">
        <f t="shared" si="31"/>
        <v>878742.72390119988</v>
      </c>
      <c r="O150" s="8">
        <f t="shared" si="32"/>
        <v>881976.93381524354</v>
      </c>
      <c r="P150" s="8">
        <f t="shared" si="33"/>
        <v>885445.8271930404</v>
      </c>
      <c r="Q150" s="22"/>
      <c r="R150" s="22">
        <f t="shared" si="34"/>
        <v>0</v>
      </c>
      <c r="V150" s="78">
        <v>146</v>
      </c>
      <c r="W150" s="8">
        <f>[2]玩家城池攻打!$D$11*攻城调用!W150</f>
        <v>0</v>
      </c>
      <c r="X150" s="8">
        <f>[2]玩家城池攻打!$D$11*攻城调用!X150</f>
        <v>0</v>
      </c>
      <c r="Y150" s="8">
        <f>[2]玩家城池攻打!$D$11*攻城调用!Y150</f>
        <v>0</v>
      </c>
      <c r="Z150" s="8">
        <f>[2]玩家城池攻打!$D$11*攻城调用!Z150</f>
        <v>0</v>
      </c>
      <c r="AA150" s="8">
        <f>[2]玩家城池攻打!$D$11*攻城调用!AA150</f>
        <v>0</v>
      </c>
      <c r="AE150" s="78">
        <v>146</v>
      </c>
      <c r="AF150" s="77">
        <f>[4]带兵数!D149*80%*6*0.8</f>
        <v>43632.654599614303</v>
      </c>
      <c r="AG150" s="77">
        <f>[4]带兵数!E149*80%*6*0.8</f>
        <v>43788.646850042409</v>
      </c>
      <c r="AH150" s="77">
        <f>[4]带兵数!F149*80%*6*0.8</f>
        <v>43937.136195059997</v>
      </c>
      <c r="AI150" s="77">
        <f>[4]带兵数!G149*80%*6*0.8</f>
        <v>44098.846690762177</v>
      </c>
      <c r="AJ150" s="77">
        <f>[4]带兵数!H149*80%*6*0.8</f>
        <v>44272.291359652023</v>
      </c>
    </row>
    <row r="151" spans="6:36" ht="11.25" customHeight="1" x14ac:dyDescent="0.15">
      <c r="F151" s="78">
        <v>147</v>
      </c>
      <c r="G151" s="8">
        <f t="shared" si="24"/>
        <v>0</v>
      </c>
      <c r="H151" s="8">
        <f t="shared" si="25"/>
        <v>0</v>
      </c>
      <c r="I151" s="8">
        <f t="shared" si="26"/>
        <v>0</v>
      </c>
      <c r="J151" s="8">
        <f t="shared" si="27"/>
        <v>0</v>
      </c>
      <c r="K151" s="8">
        <f t="shared" si="28"/>
        <v>0</v>
      </c>
      <c r="L151" s="8">
        <f t="shared" si="29"/>
        <v>877969.78148017568</v>
      </c>
      <c r="M151" s="8">
        <f t="shared" si="30"/>
        <v>880689.24946085073</v>
      </c>
      <c r="N151" s="8">
        <f t="shared" si="31"/>
        <v>883694.49830590235</v>
      </c>
      <c r="O151" s="8">
        <f t="shared" si="32"/>
        <v>886890.16315818904</v>
      </c>
      <c r="P151" s="8">
        <f t="shared" si="33"/>
        <v>890412.57057012932</v>
      </c>
      <c r="Q151" s="22"/>
      <c r="R151" s="22">
        <f t="shared" si="34"/>
        <v>0</v>
      </c>
      <c r="V151" s="78">
        <v>147</v>
      </c>
      <c r="W151" s="8">
        <f>[2]玩家城池攻打!$D$11*攻城调用!W151</f>
        <v>0</v>
      </c>
      <c r="X151" s="8">
        <f>[2]玩家城池攻打!$D$11*攻城调用!X151</f>
        <v>0</v>
      </c>
      <c r="Y151" s="8">
        <f>[2]玩家城池攻打!$D$11*攻城调用!Y151</f>
        <v>0</v>
      </c>
      <c r="Z151" s="8">
        <f>[2]玩家城池攻打!$D$11*攻城调用!Z151</f>
        <v>0</v>
      </c>
      <c r="AA151" s="8">
        <f>[2]玩家城池攻打!$D$11*攻城调用!AA151</f>
        <v>0</v>
      </c>
      <c r="AE151" s="78">
        <v>147</v>
      </c>
      <c r="AF151" s="77">
        <f>[4]带兵数!D150*80%*6*0.8</f>
        <v>43898.489074008787</v>
      </c>
      <c r="AG151" s="77">
        <f>[4]带兵数!E150*80%*6*0.8</f>
        <v>44034.462473042535</v>
      </c>
      <c r="AH151" s="77">
        <f>[4]带兵数!F150*80%*6*0.8</f>
        <v>44184.724915295119</v>
      </c>
      <c r="AI151" s="77">
        <f>[4]带兵数!G150*80%*6*0.8</f>
        <v>44344.508157909455</v>
      </c>
      <c r="AJ151" s="77">
        <f>[4]带兵数!H150*80%*6*0.8</f>
        <v>44520.628528506466</v>
      </c>
    </row>
    <row r="152" spans="6:36" ht="11.25" customHeight="1" x14ac:dyDescent="0.15">
      <c r="F152" s="78">
        <v>148</v>
      </c>
      <c r="G152" s="8">
        <f t="shared" si="24"/>
        <v>0</v>
      </c>
      <c r="H152" s="8">
        <f t="shared" si="25"/>
        <v>0</v>
      </c>
      <c r="I152" s="8">
        <f t="shared" si="26"/>
        <v>0</v>
      </c>
      <c r="J152" s="8">
        <f t="shared" si="27"/>
        <v>0</v>
      </c>
      <c r="K152" s="8">
        <f t="shared" si="28"/>
        <v>0</v>
      </c>
      <c r="L152" s="8">
        <f t="shared" si="29"/>
        <v>883030.71090556856</v>
      </c>
      <c r="M152" s="8">
        <f t="shared" si="30"/>
        <v>885945.37185317476</v>
      </c>
      <c r="N152" s="8">
        <f t="shared" si="31"/>
        <v>888845.48974823428</v>
      </c>
      <c r="O152" s="8">
        <f t="shared" si="32"/>
        <v>892054.61968410818</v>
      </c>
      <c r="P152" s="8">
        <f t="shared" si="33"/>
        <v>895536.1061876351</v>
      </c>
      <c r="Q152" s="22"/>
      <c r="R152" s="22">
        <f t="shared" si="34"/>
        <v>0</v>
      </c>
      <c r="V152" s="78">
        <v>148</v>
      </c>
      <c r="W152" s="8">
        <f>[2]玩家城池攻打!$D$11*攻城调用!W152</f>
        <v>0</v>
      </c>
      <c r="X152" s="8">
        <f>[2]玩家城池攻打!$D$11*攻城调用!X152</f>
        <v>0</v>
      </c>
      <c r="Y152" s="8">
        <f>[2]玩家城池攻打!$D$11*攻城调用!Y152</f>
        <v>0</v>
      </c>
      <c r="Z152" s="8">
        <f>[2]玩家城池攻打!$D$11*攻城调用!Z152</f>
        <v>0</v>
      </c>
      <c r="AA152" s="8">
        <f>[2]玩家城池攻打!$D$11*攻城调用!AA152</f>
        <v>0</v>
      </c>
      <c r="AE152" s="78">
        <v>148</v>
      </c>
      <c r="AF152" s="77">
        <f>[4]带兵数!D151*80%*6*0.8</f>
        <v>44151.535545278428</v>
      </c>
      <c r="AG152" s="77">
        <f>[4]带兵数!E151*80%*6*0.8</f>
        <v>44297.268592658736</v>
      </c>
      <c r="AH152" s="77">
        <f>[4]带兵数!F151*80%*6*0.8</f>
        <v>44442.274487411712</v>
      </c>
      <c r="AI152" s="77">
        <f>[4]带兵数!G151*80%*6*0.8</f>
        <v>44602.730984205409</v>
      </c>
      <c r="AJ152" s="77">
        <f>[4]带兵数!H151*80%*6*0.8</f>
        <v>44776.805309381758</v>
      </c>
    </row>
    <row r="153" spans="6:36" ht="11.25" customHeight="1" x14ac:dyDescent="0.15">
      <c r="F153" s="78">
        <v>149</v>
      </c>
      <c r="G153" s="8">
        <f t="shared" si="24"/>
        <v>0</v>
      </c>
      <c r="H153" s="8">
        <f t="shared" si="25"/>
        <v>0</v>
      </c>
      <c r="I153" s="8">
        <f t="shared" si="26"/>
        <v>0</v>
      </c>
      <c r="J153" s="8">
        <f t="shared" si="27"/>
        <v>0</v>
      </c>
      <c r="K153" s="8">
        <f t="shared" si="28"/>
        <v>0</v>
      </c>
      <c r="L153" s="8">
        <f t="shared" si="29"/>
        <v>888344.63672101789</v>
      </c>
      <c r="M153" s="8">
        <f t="shared" si="30"/>
        <v>891089.44498439459</v>
      </c>
      <c r="N153" s="8">
        <f t="shared" si="31"/>
        <v>894019.57110792003</v>
      </c>
      <c r="O153" s="8">
        <f t="shared" si="32"/>
        <v>897223.4990170612</v>
      </c>
      <c r="P153" s="8">
        <f t="shared" si="33"/>
        <v>900491.97819336201</v>
      </c>
      <c r="Q153" s="22"/>
      <c r="R153" s="22">
        <f t="shared" si="34"/>
        <v>0</v>
      </c>
      <c r="V153" s="78">
        <v>149</v>
      </c>
      <c r="W153" s="8">
        <f>[2]玩家城池攻打!$D$11*攻城调用!W153</f>
        <v>0</v>
      </c>
      <c r="X153" s="8">
        <f>[2]玩家城池攻打!$D$11*攻城调用!X153</f>
        <v>0</v>
      </c>
      <c r="Y153" s="8">
        <f>[2]玩家城池攻打!$D$11*攻城调用!Y153</f>
        <v>0</v>
      </c>
      <c r="Z153" s="8">
        <f>[2]玩家城池攻打!$D$11*攻城调用!Z153</f>
        <v>0</v>
      </c>
      <c r="AA153" s="8">
        <f>[2]玩家城池攻打!$D$11*攻城调用!AA153</f>
        <v>0</v>
      </c>
      <c r="AE153" s="78">
        <v>149</v>
      </c>
      <c r="AF153" s="77">
        <f>[4]带兵数!D152*80%*6*0.8</f>
        <v>44417.231836050894</v>
      </c>
      <c r="AG153" s="77">
        <f>[4]带兵数!E152*80%*6*0.8</f>
        <v>44554.472249219732</v>
      </c>
      <c r="AH153" s="77">
        <f>[4]带兵数!F152*80%*6*0.8</f>
        <v>44700.978555396003</v>
      </c>
      <c r="AI153" s="77">
        <f>[4]带兵数!G152*80%*6*0.8</f>
        <v>44861.174950853063</v>
      </c>
      <c r="AJ153" s="77">
        <f>[4]带兵数!H152*80%*6*0.8</f>
        <v>45024.598909668101</v>
      </c>
    </row>
    <row r="154" spans="6:36" ht="11.25" customHeight="1" x14ac:dyDescent="0.15">
      <c r="F154" s="78">
        <v>150</v>
      </c>
      <c r="G154" s="8">
        <f t="shared" si="24"/>
        <v>0</v>
      </c>
      <c r="H154" s="8">
        <f t="shared" si="25"/>
        <v>0</v>
      </c>
      <c r="I154" s="8">
        <f t="shared" si="26"/>
        <v>0</v>
      </c>
      <c r="J154" s="8">
        <f t="shared" si="27"/>
        <v>0</v>
      </c>
      <c r="K154" s="8">
        <f t="shared" si="28"/>
        <v>0</v>
      </c>
      <c r="L154" s="8">
        <f t="shared" si="29"/>
        <v>892780.23012182501</v>
      </c>
      <c r="M154" s="8">
        <f t="shared" si="30"/>
        <v>895809.42407373711</v>
      </c>
      <c r="N154" s="8">
        <f t="shared" si="31"/>
        <v>899171.10145178495</v>
      </c>
      <c r="O154" s="8">
        <f t="shared" si="32"/>
        <v>902293.92279123061</v>
      </c>
      <c r="P154" s="8">
        <f t="shared" si="33"/>
        <v>905738.82257244689</v>
      </c>
      <c r="Q154" s="22"/>
      <c r="R154" s="22">
        <f t="shared" si="34"/>
        <v>0</v>
      </c>
      <c r="V154" s="78">
        <v>150</v>
      </c>
      <c r="W154" s="8">
        <f>[2]玩家城池攻打!$D$11*攻城调用!W154</f>
        <v>0</v>
      </c>
      <c r="X154" s="8">
        <f>[2]玩家城池攻打!$D$11*攻城调用!X154</f>
        <v>0</v>
      </c>
      <c r="Y154" s="8">
        <f>[2]玩家城池攻打!$D$11*攻城调用!Y154</f>
        <v>0</v>
      </c>
      <c r="Z154" s="8">
        <f>[2]玩家城池攻打!$D$11*攻城调用!Z154</f>
        <v>0</v>
      </c>
      <c r="AA154" s="8">
        <f>[2]玩家城池攻打!$D$11*攻城调用!AA154</f>
        <v>0</v>
      </c>
      <c r="AE154" s="78">
        <v>150</v>
      </c>
      <c r="AF154" s="77">
        <f>[4]带兵数!D153*80%*6*0.8</f>
        <v>44639.01150609125</v>
      </c>
      <c r="AG154" s="77">
        <f>[4]带兵数!E153*80%*6*0.8</f>
        <v>44790.471203686859</v>
      </c>
      <c r="AH154" s="77">
        <f>[4]带兵数!F153*80%*6*0.8</f>
        <v>44958.555072589246</v>
      </c>
      <c r="AI154" s="77">
        <f>[4]带兵数!G153*80%*6*0.8</f>
        <v>45114.696139561529</v>
      </c>
      <c r="AJ154" s="77">
        <f>[4]带兵数!H153*80%*6*0.8</f>
        <v>45286.941128622348</v>
      </c>
    </row>
    <row r="155" spans="6:36" ht="11.25" customHeight="1" x14ac:dyDescent="0.15">
      <c r="F155" s="78">
        <v>151</v>
      </c>
      <c r="G155" s="8">
        <f t="shared" si="24"/>
        <v>0</v>
      </c>
      <c r="H155" s="8">
        <f t="shared" si="25"/>
        <v>0</v>
      </c>
      <c r="I155" s="8">
        <f t="shared" si="26"/>
        <v>0</v>
      </c>
      <c r="J155" s="8">
        <f t="shared" si="27"/>
        <v>0</v>
      </c>
      <c r="K155" s="8">
        <f t="shared" si="28"/>
        <v>0</v>
      </c>
      <c r="L155" s="8">
        <f t="shared" si="29"/>
        <v>896742.05360603589</v>
      </c>
      <c r="M155" s="8">
        <f t="shared" si="30"/>
        <v>899631.42507325497</v>
      </c>
      <c r="N155" s="8">
        <f t="shared" si="31"/>
        <v>903049.56423567713</v>
      </c>
      <c r="O155" s="8">
        <f t="shared" si="32"/>
        <v>906586.48524694948</v>
      </c>
      <c r="P155" s="8">
        <f t="shared" si="33"/>
        <v>910724.88000566245</v>
      </c>
      <c r="Q155" s="22"/>
      <c r="R155" s="22">
        <f t="shared" si="34"/>
        <v>0</v>
      </c>
      <c r="V155" s="78">
        <v>151</v>
      </c>
      <c r="W155" s="8">
        <f>[2]玩家城池攻打!$D$11*攻城调用!W155</f>
        <v>0</v>
      </c>
      <c r="X155" s="8">
        <f>[2]玩家城池攻打!$D$11*攻城调用!X155</f>
        <v>0</v>
      </c>
      <c r="Y155" s="8">
        <f>[2]玩家城池攻打!$D$11*攻城调用!Y155</f>
        <v>0</v>
      </c>
      <c r="Z155" s="8">
        <f>[2]玩家城池攻打!$D$11*攻城调用!Z155</f>
        <v>0</v>
      </c>
      <c r="AA155" s="8">
        <f>[2]玩家城池攻打!$D$11*攻城调用!AA155</f>
        <v>0</v>
      </c>
      <c r="AE155" s="78">
        <v>151</v>
      </c>
      <c r="AF155" s="77">
        <f>[4]带兵数!D154*80%*6*0.8</f>
        <v>44837.102680301796</v>
      </c>
      <c r="AG155" s="77">
        <f>[4]带兵数!E154*80%*6*0.8</f>
        <v>44981.571253662747</v>
      </c>
      <c r="AH155" s="77">
        <f>[4]带兵数!F154*80%*6*0.8</f>
        <v>45152.478211783855</v>
      </c>
      <c r="AI155" s="77">
        <f>[4]带兵数!G154*80%*6*0.8</f>
        <v>45329.324262347473</v>
      </c>
      <c r="AJ155" s="77">
        <f>[4]带兵数!H154*80%*6*0.8</f>
        <v>45536.244000283121</v>
      </c>
    </row>
    <row r="156" spans="6:36" ht="11.25" customHeight="1" x14ac:dyDescent="0.15">
      <c r="F156" s="78">
        <v>152</v>
      </c>
      <c r="G156" s="8">
        <f t="shared" si="24"/>
        <v>0</v>
      </c>
      <c r="H156" s="8">
        <f t="shared" si="25"/>
        <v>0</v>
      </c>
      <c r="I156" s="8">
        <f t="shared" si="26"/>
        <v>0</v>
      </c>
      <c r="J156" s="8">
        <f t="shared" si="27"/>
        <v>0</v>
      </c>
      <c r="K156" s="8">
        <f t="shared" si="28"/>
        <v>0</v>
      </c>
      <c r="L156" s="8">
        <f t="shared" si="29"/>
        <v>900513.9892903755</v>
      </c>
      <c r="M156" s="8">
        <f t="shared" si="30"/>
        <v>903464.99356379919</v>
      </c>
      <c r="N156" s="8">
        <f t="shared" si="31"/>
        <v>907021.93199654296</v>
      </c>
      <c r="O156" s="8">
        <f t="shared" si="32"/>
        <v>910914.63017641776</v>
      </c>
      <c r="P156" s="8">
        <f t="shared" si="33"/>
        <v>913152.00000000012</v>
      </c>
      <c r="Q156" s="22"/>
      <c r="R156" s="22">
        <f t="shared" si="34"/>
        <v>0</v>
      </c>
      <c r="V156" s="78">
        <v>152</v>
      </c>
      <c r="W156" s="8">
        <f>[2]玩家城池攻打!$D$11*攻城调用!W156</f>
        <v>0</v>
      </c>
      <c r="X156" s="8">
        <f>[2]玩家城池攻打!$D$11*攻城调用!X156</f>
        <v>0</v>
      </c>
      <c r="Y156" s="8">
        <f>[2]玩家城池攻打!$D$11*攻城调用!Y156</f>
        <v>0</v>
      </c>
      <c r="Z156" s="8">
        <f>[2]玩家城池攻打!$D$11*攻城调用!Z156</f>
        <v>0</v>
      </c>
      <c r="AA156" s="8">
        <f>[2]玩家城池攻打!$D$11*攻城调用!AA156</f>
        <v>0</v>
      </c>
      <c r="AE156" s="78">
        <v>152</v>
      </c>
      <c r="AF156" s="77">
        <f>[4]带兵数!D155*80%*6*0.8</f>
        <v>45025.699464518773</v>
      </c>
      <c r="AG156" s="77">
        <f>[4]带兵数!E155*80%*6*0.8</f>
        <v>45173.249678189961</v>
      </c>
      <c r="AH156" s="77">
        <f>[4]带兵数!F155*80%*6*0.8</f>
        <v>45351.096599827149</v>
      </c>
      <c r="AI156" s="77">
        <f>[4]带兵数!G155*80%*6*0.8</f>
        <v>45545.731508820885</v>
      </c>
      <c r="AJ156" s="77">
        <f>[4]带兵数!H155*80%*6*0.8</f>
        <v>45657.600000000006</v>
      </c>
    </row>
    <row r="157" spans="6:36" ht="11.25" customHeight="1" x14ac:dyDescent="0.15">
      <c r="F157" s="78">
        <v>153</v>
      </c>
      <c r="G157" s="8">
        <f t="shared" si="24"/>
        <v>0</v>
      </c>
      <c r="H157" s="8">
        <f t="shared" si="25"/>
        <v>0</v>
      </c>
      <c r="I157" s="8">
        <f t="shared" si="26"/>
        <v>0</v>
      </c>
      <c r="J157" s="8">
        <f t="shared" si="27"/>
        <v>0</v>
      </c>
      <c r="K157" s="8">
        <f t="shared" si="28"/>
        <v>0</v>
      </c>
      <c r="L157" s="8">
        <f t="shared" si="29"/>
        <v>904450.91464149673</v>
      </c>
      <c r="M157" s="8">
        <f t="shared" si="30"/>
        <v>907662.77713015268</v>
      </c>
      <c r="N157" s="8">
        <f t="shared" si="31"/>
        <v>911253.18841532292</v>
      </c>
      <c r="O157" s="8">
        <f t="shared" si="32"/>
        <v>913152.00000000012</v>
      </c>
      <c r="P157" s="8">
        <f t="shared" si="33"/>
        <v>913152.00000000012</v>
      </c>
      <c r="Q157" s="22"/>
      <c r="R157" s="22">
        <f t="shared" si="34"/>
        <v>0</v>
      </c>
      <c r="V157" s="78">
        <v>153</v>
      </c>
      <c r="W157" s="8">
        <f>[2]玩家城池攻打!$D$11*攻城调用!W157</f>
        <v>0</v>
      </c>
      <c r="X157" s="8">
        <f>[2]玩家城池攻打!$D$11*攻城调用!X157</f>
        <v>0</v>
      </c>
      <c r="Y157" s="8">
        <f>[2]玩家城池攻打!$D$11*攻城调用!Y157</f>
        <v>0</v>
      </c>
      <c r="Z157" s="8">
        <f>[2]玩家城池攻打!$D$11*攻城调用!Z157</f>
        <v>0</v>
      </c>
      <c r="AA157" s="8">
        <f>[2]玩家城池攻打!$D$11*攻城调用!AA157</f>
        <v>0</v>
      </c>
      <c r="AE157" s="78">
        <v>153</v>
      </c>
      <c r="AF157" s="77">
        <f>[4]带兵数!D156*80%*6*0.8</f>
        <v>45222.545732074839</v>
      </c>
      <c r="AG157" s="77">
        <f>[4]带兵数!E156*80%*6*0.8</f>
        <v>45383.138856507634</v>
      </c>
      <c r="AH157" s="77">
        <f>[4]带兵数!F156*80%*6*0.8</f>
        <v>45562.659420766147</v>
      </c>
      <c r="AI157" s="77">
        <f>[4]带兵数!G156*80%*6*0.8</f>
        <v>45657.600000000006</v>
      </c>
      <c r="AJ157" s="77">
        <f>[4]带兵数!H156*80%*6*0.8</f>
        <v>45657.600000000006</v>
      </c>
    </row>
    <row r="158" spans="6:36" ht="11.25" customHeight="1" x14ac:dyDescent="0.15">
      <c r="F158" s="78">
        <v>154</v>
      </c>
      <c r="G158" s="8">
        <f t="shared" si="24"/>
        <v>0</v>
      </c>
      <c r="H158" s="8">
        <f t="shared" si="25"/>
        <v>0</v>
      </c>
      <c r="I158" s="8">
        <f t="shared" si="26"/>
        <v>0</v>
      </c>
      <c r="J158" s="8">
        <f t="shared" si="27"/>
        <v>0</v>
      </c>
      <c r="K158" s="8">
        <f t="shared" si="28"/>
        <v>0</v>
      </c>
      <c r="L158" s="8">
        <f t="shared" si="29"/>
        <v>908049.10899647512</v>
      </c>
      <c r="M158" s="8">
        <f t="shared" si="30"/>
        <v>911596.25311540789</v>
      </c>
      <c r="N158" s="8">
        <f t="shared" si="31"/>
        <v>913152.00000000012</v>
      </c>
      <c r="O158" s="8">
        <f t="shared" si="32"/>
        <v>913152.00000000012</v>
      </c>
      <c r="P158" s="8">
        <f t="shared" si="33"/>
        <v>913152.00000000012</v>
      </c>
      <c r="Q158" s="22"/>
      <c r="R158" s="22">
        <f t="shared" si="34"/>
        <v>0</v>
      </c>
      <c r="V158" s="78">
        <v>154</v>
      </c>
      <c r="W158" s="8">
        <f>[2]玩家城池攻打!$D$11*攻城调用!W158</f>
        <v>0</v>
      </c>
      <c r="X158" s="8">
        <f>[2]玩家城池攻打!$D$11*攻城调用!X158</f>
        <v>0</v>
      </c>
      <c r="Y158" s="8">
        <f>[2]玩家城池攻打!$D$11*攻城调用!Y158</f>
        <v>0</v>
      </c>
      <c r="Z158" s="8">
        <f>[2]玩家城池攻打!$D$11*攻城调用!Z158</f>
        <v>0</v>
      </c>
      <c r="AA158" s="8">
        <f>[2]玩家城池攻打!$D$11*攻城调用!AA158</f>
        <v>0</v>
      </c>
      <c r="AE158" s="78">
        <v>154</v>
      </c>
      <c r="AF158" s="77">
        <f>[4]带兵数!D157*80%*6*0.8</f>
        <v>45402.455449823756</v>
      </c>
      <c r="AG158" s="77">
        <f>[4]带兵数!E157*80%*6*0.8</f>
        <v>45579.812655770394</v>
      </c>
      <c r="AH158" s="77">
        <f>[4]带兵数!F157*80%*6*0.8</f>
        <v>45657.600000000006</v>
      </c>
      <c r="AI158" s="77">
        <f>[4]带兵数!G157*80%*6*0.8</f>
        <v>45657.600000000006</v>
      </c>
      <c r="AJ158" s="77">
        <f>[4]带兵数!H157*80%*6*0.8</f>
        <v>45657.600000000006</v>
      </c>
    </row>
    <row r="159" spans="6:36" ht="11.25" customHeight="1" x14ac:dyDescent="0.15">
      <c r="F159" s="78">
        <v>155</v>
      </c>
      <c r="G159" s="8">
        <f t="shared" si="24"/>
        <v>0</v>
      </c>
      <c r="H159" s="8">
        <f t="shared" si="25"/>
        <v>0</v>
      </c>
      <c r="I159" s="8">
        <f t="shared" si="26"/>
        <v>0</v>
      </c>
      <c r="J159" s="8">
        <f t="shared" si="27"/>
        <v>0</v>
      </c>
      <c r="K159" s="8">
        <f t="shared" si="28"/>
        <v>0</v>
      </c>
      <c r="L159" s="8">
        <f t="shared" si="29"/>
        <v>911752.33377965284</v>
      </c>
      <c r="M159" s="8">
        <f t="shared" si="30"/>
        <v>913152.00000000012</v>
      </c>
      <c r="N159" s="8">
        <f t="shared" si="31"/>
        <v>913152.00000000012</v>
      </c>
      <c r="O159" s="8">
        <f t="shared" si="32"/>
        <v>913152.00000000012</v>
      </c>
      <c r="P159" s="8">
        <f t="shared" si="33"/>
        <v>913152.00000000012</v>
      </c>
      <c r="Q159" s="22"/>
      <c r="R159" s="22">
        <f t="shared" si="34"/>
        <v>0</v>
      </c>
      <c r="V159" s="78">
        <v>155</v>
      </c>
      <c r="W159" s="8">
        <f>[2]玩家城池攻打!$D$11*攻城调用!W159</f>
        <v>0</v>
      </c>
      <c r="X159" s="8">
        <f>[2]玩家城池攻打!$D$11*攻城调用!X159</f>
        <v>0</v>
      </c>
      <c r="Y159" s="8">
        <f>[2]玩家城池攻打!$D$11*攻城调用!Y159</f>
        <v>0</v>
      </c>
      <c r="Z159" s="8">
        <f>[2]玩家城池攻打!$D$11*攻城调用!Z159</f>
        <v>0</v>
      </c>
      <c r="AA159" s="8">
        <f>[2]玩家城池攻打!$D$11*攻城调用!AA159</f>
        <v>0</v>
      </c>
      <c r="AE159" s="78">
        <v>155</v>
      </c>
      <c r="AF159" s="77">
        <f>[4]带兵数!D158*80%*6*0.8</f>
        <v>45587.616688982642</v>
      </c>
      <c r="AG159" s="77">
        <f>[4]带兵数!E158*80%*6*0.8</f>
        <v>45657.600000000006</v>
      </c>
      <c r="AH159" s="77">
        <f>[4]带兵数!F158*80%*6*0.8</f>
        <v>45657.600000000006</v>
      </c>
      <c r="AI159" s="77">
        <f>[4]带兵数!G158*80%*6*0.8</f>
        <v>45657.600000000006</v>
      </c>
      <c r="AJ159" s="77">
        <f>[4]带兵数!H158*80%*6*0.8</f>
        <v>45657.600000000006</v>
      </c>
    </row>
    <row r="160" spans="6:36" ht="11.25" customHeight="1" x14ac:dyDescent="0.15">
      <c r="F160" s="78">
        <v>156</v>
      </c>
      <c r="G160" s="8">
        <f t="shared" si="24"/>
        <v>0</v>
      </c>
      <c r="H160" s="8">
        <f t="shared" si="25"/>
        <v>0</v>
      </c>
      <c r="I160" s="8">
        <f t="shared" si="26"/>
        <v>0</v>
      </c>
      <c r="J160" s="8">
        <f t="shared" si="27"/>
        <v>0</v>
      </c>
      <c r="K160" s="8">
        <f t="shared" si="28"/>
        <v>0</v>
      </c>
      <c r="L160" s="8">
        <f t="shared" si="29"/>
        <v>913152.00000000012</v>
      </c>
      <c r="M160" s="8">
        <f t="shared" si="30"/>
        <v>913152.00000000012</v>
      </c>
      <c r="N160" s="8">
        <f t="shared" si="31"/>
        <v>913152.00000000012</v>
      </c>
      <c r="O160" s="8">
        <f t="shared" si="32"/>
        <v>913152.00000000012</v>
      </c>
      <c r="P160" s="8">
        <f t="shared" si="33"/>
        <v>913152.00000000012</v>
      </c>
      <c r="Q160" s="22"/>
      <c r="R160" s="22">
        <f t="shared" si="34"/>
        <v>0</v>
      </c>
      <c r="V160" s="78">
        <v>156</v>
      </c>
      <c r="W160" s="8">
        <f>[2]玩家城池攻打!$D$11*攻城调用!W160</f>
        <v>0</v>
      </c>
      <c r="X160" s="8">
        <f>[2]玩家城池攻打!$D$11*攻城调用!X160</f>
        <v>0</v>
      </c>
      <c r="Y160" s="8">
        <f>[2]玩家城池攻打!$D$11*攻城调用!Y160</f>
        <v>0</v>
      </c>
      <c r="Z160" s="8">
        <f>[2]玩家城池攻打!$D$11*攻城调用!Z160</f>
        <v>0</v>
      </c>
      <c r="AA160" s="8">
        <f>[2]玩家城池攻打!$D$11*攻城调用!AA160</f>
        <v>0</v>
      </c>
      <c r="AE160" s="78">
        <v>156</v>
      </c>
      <c r="AF160" s="77">
        <f>[4]带兵数!D159*80%*6*0.8</f>
        <v>45657.600000000006</v>
      </c>
      <c r="AG160" s="77">
        <f>[4]带兵数!E159*80%*6*0.8</f>
        <v>45657.600000000006</v>
      </c>
      <c r="AH160" s="77">
        <f>[4]带兵数!F159*80%*6*0.8</f>
        <v>45657.600000000006</v>
      </c>
      <c r="AI160" s="77">
        <f>[4]带兵数!G159*80%*6*0.8</f>
        <v>45657.600000000006</v>
      </c>
      <c r="AJ160" s="77">
        <f>[4]带兵数!H159*80%*6*0.8</f>
        <v>45657.600000000006</v>
      </c>
    </row>
    <row r="161" spans="6:36" ht="11.25" customHeight="1" x14ac:dyDescent="0.15">
      <c r="F161" s="78">
        <v>157</v>
      </c>
      <c r="G161" s="8">
        <f t="shared" si="24"/>
        <v>0</v>
      </c>
      <c r="H161" s="8">
        <f t="shared" si="25"/>
        <v>0</v>
      </c>
      <c r="I161" s="8">
        <f t="shared" si="26"/>
        <v>0</v>
      </c>
      <c r="J161" s="8">
        <f t="shared" si="27"/>
        <v>0</v>
      </c>
      <c r="K161" s="8">
        <f t="shared" si="28"/>
        <v>0</v>
      </c>
      <c r="L161" s="8">
        <f t="shared" si="29"/>
        <v>913152.00000000012</v>
      </c>
      <c r="M161" s="8">
        <f t="shared" si="30"/>
        <v>913152.00000000012</v>
      </c>
      <c r="N161" s="8">
        <f t="shared" si="31"/>
        <v>913152.00000000012</v>
      </c>
      <c r="O161" s="8">
        <f t="shared" si="32"/>
        <v>913152.00000000012</v>
      </c>
      <c r="P161" s="8">
        <f t="shared" si="33"/>
        <v>913152.00000000012</v>
      </c>
      <c r="Q161" s="22"/>
      <c r="R161" s="22">
        <f t="shared" si="34"/>
        <v>0</v>
      </c>
      <c r="V161" s="78">
        <v>157</v>
      </c>
      <c r="W161" s="8">
        <f>[2]玩家城池攻打!$D$11*攻城调用!W161</f>
        <v>0</v>
      </c>
      <c r="X161" s="8">
        <f>[2]玩家城池攻打!$D$11*攻城调用!X161</f>
        <v>0</v>
      </c>
      <c r="Y161" s="8">
        <f>[2]玩家城池攻打!$D$11*攻城调用!Y161</f>
        <v>0</v>
      </c>
      <c r="Z161" s="8">
        <f>[2]玩家城池攻打!$D$11*攻城调用!Z161</f>
        <v>0</v>
      </c>
      <c r="AA161" s="8">
        <f>[2]玩家城池攻打!$D$11*攻城调用!AA161</f>
        <v>0</v>
      </c>
      <c r="AE161" s="78">
        <v>157</v>
      </c>
      <c r="AF161" s="77">
        <f>[4]带兵数!D160*80%*6*0.8</f>
        <v>45657.600000000006</v>
      </c>
      <c r="AG161" s="77">
        <f>[4]带兵数!E160*80%*6*0.8</f>
        <v>45657.600000000006</v>
      </c>
      <c r="AH161" s="77">
        <f>[4]带兵数!F160*80%*6*0.8</f>
        <v>45657.600000000006</v>
      </c>
      <c r="AI161" s="77">
        <f>[4]带兵数!G160*80%*6*0.8</f>
        <v>45657.600000000006</v>
      </c>
      <c r="AJ161" s="77">
        <f>[4]带兵数!H160*80%*6*0.8</f>
        <v>45657.600000000006</v>
      </c>
    </row>
    <row r="162" spans="6:36" ht="11.25" customHeight="1" x14ac:dyDescent="0.15">
      <c r="F162" s="78">
        <v>158</v>
      </c>
      <c r="G162" s="8">
        <f t="shared" si="24"/>
        <v>0</v>
      </c>
      <c r="H162" s="8">
        <f t="shared" si="25"/>
        <v>0</v>
      </c>
      <c r="I162" s="8">
        <f t="shared" si="26"/>
        <v>0</v>
      </c>
      <c r="J162" s="8">
        <f t="shared" si="27"/>
        <v>0</v>
      </c>
      <c r="K162" s="8">
        <f t="shared" si="28"/>
        <v>0</v>
      </c>
      <c r="L162" s="8">
        <f t="shared" si="29"/>
        <v>913152.00000000012</v>
      </c>
      <c r="M162" s="8">
        <f t="shared" si="30"/>
        <v>913152.00000000012</v>
      </c>
      <c r="N162" s="8">
        <f t="shared" si="31"/>
        <v>913152.00000000012</v>
      </c>
      <c r="O162" s="8">
        <f t="shared" si="32"/>
        <v>913152.00000000012</v>
      </c>
      <c r="P162" s="8">
        <f t="shared" si="33"/>
        <v>913152.00000000012</v>
      </c>
      <c r="Q162" s="22"/>
      <c r="R162" s="22">
        <f t="shared" si="34"/>
        <v>0</v>
      </c>
      <c r="V162" s="78">
        <v>158</v>
      </c>
      <c r="W162" s="8">
        <f>[2]玩家城池攻打!$D$11*攻城调用!W162</f>
        <v>0</v>
      </c>
      <c r="X162" s="8">
        <f>[2]玩家城池攻打!$D$11*攻城调用!X162</f>
        <v>0</v>
      </c>
      <c r="Y162" s="8">
        <f>[2]玩家城池攻打!$D$11*攻城调用!Y162</f>
        <v>0</v>
      </c>
      <c r="Z162" s="8">
        <f>[2]玩家城池攻打!$D$11*攻城调用!Z162</f>
        <v>0</v>
      </c>
      <c r="AA162" s="8">
        <f>[2]玩家城池攻打!$D$11*攻城调用!AA162</f>
        <v>0</v>
      </c>
      <c r="AE162" s="78">
        <v>158</v>
      </c>
      <c r="AF162" s="77">
        <f>[4]带兵数!D161*80%*6*0.8</f>
        <v>45657.600000000006</v>
      </c>
      <c r="AG162" s="77">
        <f>[4]带兵数!E161*80%*6*0.8</f>
        <v>45657.600000000006</v>
      </c>
      <c r="AH162" s="77">
        <f>[4]带兵数!F161*80%*6*0.8</f>
        <v>45657.600000000006</v>
      </c>
      <c r="AI162" s="77">
        <f>[4]带兵数!G161*80%*6*0.8</f>
        <v>45657.600000000006</v>
      </c>
      <c r="AJ162" s="77">
        <f>[4]带兵数!H161*80%*6*0.8</f>
        <v>45657.600000000006</v>
      </c>
    </row>
    <row r="163" spans="6:36" ht="11.25" customHeight="1" x14ac:dyDescent="0.15">
      <c r="F163" s="78">
        <v>159</v>
      </c>
      <c r="G163" s="8">
        <f t="shared" si="24"/>
        <v>0</v>
      </c>
      <c r="H163" s="8">
        <f t="shared" si="25"/>
        <v>0</v>
      </c>
      <c r="I163" s="8">
        <f t="shared" si="26"/>
        <v>0</v>
      </c>
      <c r="J163" s="8">
        <f t="shared" si="27"/>
        <v>0</v>
      </c>
      <c r="K163" s="8">
        <f t="shared" si="28"/>
        <v>0</v>
      </c>
      <c r="L163" s="8">
        <f t="shared" si="29"/>
        <v>913152.00000000012</v>
      </c>
      <c r="M163" s="8">
        <f t="shared" si="30"/>
        <v>913152.00000000012</v>
      </c>
      <c r="N163" s="8">
        <f t="shared" si="31"/>
        <v>913152.00000000012</v>
      </c>
      <c r="O163" s="8">
        <f t="shared" si="32"/>
        <v>913152.00000000012</v>
      </c>
      <c r="P163" s="8">
        <f t="shared" si="33"/>
        <v>913152.00000000012</v>
      </c>
      <c r="Q163" s="22"/>
      <c r="R163" s="22">
        <f t="shared" si="34"/>
        <v>0</v>
      </c>
      <c r="V163" s="78">
        <v>159</v>
      </c>
      <c r="W163" s="8">
        <f>[2]玩家城池攻打!$D$11*攻城调用!W163</f>
        <v>0</v>
      </c>
      <c r="X163" s="8">
        <f>[2]玩家城池攻打!$D$11*攻城调用!X163</f>
        <v>0</v>
      </c>
      <c r="Y163" s="8">
        <f>[2]玩家城池攻打!$D$11*攻城调用!Y163</f>
        <v>0</v>
      </c>
      <c r="Z163" s="8">
        <f>[2]玩家城池攻打!$D$11*攻城调用!Z163</f>
        <v>0</v>
      </c>
      <c r="AA163" s="8">
        <f>[2]玩家城池攻打!$D$11*攻城调用!AA163</f>
        <v>0</v>
      </c>
      <c r="AE163" s="78">
        <v>159</v>
      </c>
      <c r="AF163" s="77">
        <f>[4]带兵数!D162*80%*6*0.8</f>
        <v>45657.600000000006</v>
      </c>
      <c r="AG163" s="77">
        <f>[4]带兵数!E162*80%*6*0.8</f>
        <v>45657.600000000006</v>
      </c>
      <c r="AH163" s="77">
        <f>[4]带兵数!F162*80%*6*0.8</f>
        <v>45657.600000000006</v>
      </c>
      <c r="AI163" s="77">
        <f>[4]带兵数!G162*80%*6*0.8</f>
        <v>45657.600000000006</v>
      </c>
      <c r="AJ163" s="77">
        <f>[4]带兵数!H162*80%*6*0.8</f>
        <v>45657.600000000006</v>
      </c>
    </row>
    <row r="164" spans="6:36" ht="11.25" customHeight="1" x14ac:dyDescent="0.15">
      <c r="F164" s="78">
        <v>160</v>
      </c>
      <c r="G164" s="8">
        <f t="shared" si="24"/>
        <v>0</v>
      </c>
      <c r="H164" s="8">
        <f t="shared" si="25"/>
        <v>0</v>
      </c>
      <c r="I164" s="8">
        <f t="shared" si="26"/>
        <v>0</v>
      </c>
      <c r="J164" s="8">
        <f t="shared" si="27"/>
        <v>0</v>
      </c>
      <c r="K164" s="8">
        <f t="shared" si="28"/>
        <v>0</v>
      </c>
      <c r="L164" s="8">
        <f t="shared" si="29"/>
        <v>913152.00000000012</v>
      </c>
      <c r="M164" s="8">
        <f t="shared" si="30"/>
        <v>913152.00000000012</v>
      </c>
      <c r="N164" s="8">
        <f t="shared" si="31"/>
        <v>913152.00000000012</v>
      </c>
      <c r="O164" s="8">
        <f t="shared" si="32"/>
        <v>913152.00000000012</v>
      </c>
      <c r="P164" s="8">
        <f t="shared" si="33"/>
        <v>913152.00000000012</v>
      </c>
      <c r="Q164" s="22"/>
      <c r="R164" s="22">
        <f t="shared" si="34"/>
        <v>0</v>
      </c>
      <c r="V164" s="78">
        <v>160</v>
      </c>
      <c r="W164" s="8">
        <f>[2]玩家城池攻打!$D$11*攻城调用!W164</f>
        <v>0</v>
      </c>
      <c r="X164" s="8">
        <f>[2]玩家城池攻打!$D$11*攻城调用!X164</f>
        <v>0</v>
      </c>
      <c r="Y164" s="8">
        <f>[2]玩家城池攻打!$D$11*攻城调用!Y164</f>
        <v>0</v>
      </c>
      <c r="Z164" s="8">
        <f>[2]玩家城池攻打!$D$11*攻城调用!Z164</f>
        <v>0</v>
      </c>
      <c r="AA164" s="8">
        <f>[2]玩家城池攻打!$D$11*攻城调用!AA164</f>
        <v>0</v>
      </c>
      <c r="AE164" s="78">
        <v>160</v>
      </c>
      <c r="AF164" s="77">
        <f>[4]带兵数!D163*80%*6*0.8</f>
        <v>45657.600000000006</v>
      </c>
      <c r="AG164" s="77">
        <f>[4]带兵数!E163*80%*6*0.8</f>
        <v>45657.600000000006</v>
      </c>
      <c r="AH164" s="77">
        <f>[4]带兵数!F163*80%*6*0.8</f>
        <v>45657.600000000006</v>
      </c>
      <c r="AI164" s="77">
        <f>[4]带兵数!G163*80%*6*0.8</f>
        <v>45657.600000000006</v>
      </c>
      <c r="AJ164" s="77">
        <f>[4]带兵数!H163*80%*6*0.8</f>
        <v>45657.600000000006</v>
      </c>
    </row>
    <row r="165" spans="6:36" ht="11.25" customHeight="1" x14ac:dyDescent="0.15">
      <c r="F165" s="8"/>
      <c r="V165" s="8"/>
      <c r="AE165" s="8"/>
    </row>
    <row r="166" spans="6:36" ht="11.25" customHeight="1" x14ac:dyDescent="0.15">
      <c r="F166" s="8"/>
      <c r="V166" s="8"/>
      <c r="AE166" s="8"/>
    </row>
    <row r="167" spans="6:36" ht="11.25" customHeight="1" x14ac:dyDescent="0.15">
      <c r="F167" s="8"/>
      <c r="V167" s="8"/>
      <c r="AE167" s="8"/>
    </row>
    <row r="168" spans="6:36" ht="11.25" customHeight="1" x14ac:dyDescent="0.15">
      <c r="F168" s="8"/>
      <c r="V168" s="8"/>
      <c r="AE168" s="8"/>
    </row>
    <row r="169" spans="6:36" ht="11.25" customHeight="1" x14ac:dyDescent="0.15">
      <c r="F169" s="8"/>
      <c r="V169" s="8"/>
      <c r="AE169" s="8"/>
    </row>
    <row r="170" spans="6:36" ht="11.25" customHeight="1" x14ac:dyDescent="0.15">
      <c r="F170" s="8"/>
      <c r="V170" s="8"/>
      <c r="AE170" s="8"/>
    </row>
    <row r="171" spans="6:36" ht="11.25" customHeight="1" x14ac:dyDescent="0.15">
      <c r="F171" s="8"/>
      <c r="V171" s="8"/>
      <c r="AE171" s="8"/>
    </row>
    <row r="172" spans="6:36" ht="11.25" customHeight="1" x14ac:dyDescent="0.15">
      <c r="F172" s="8"/>
      <c r="V172" s="8"/>
      <c r="AE172" s="8"/>
    </row>
    <row r="173" spans="6:36" ht="11.25" customHeight="1" x14ac:dyDescent="0.15">
      <c r="F173" s="8"/>
      <c r="V173" s="8"/>
      <c r="AE173" s="8"/>
    </row>
    <row r="174" spans="6:36" ht="11.25" customHeight="1" x14ac:dyDescent="0.15">
      <c r="F174" s="8"/>
      <c r="V174" s="8"/>
      <c r="AE174" s="8"/>
    </row>
    <row r="175" spans="6:36" ht="11.25" customHeight="1" x14ac:dyDescent="0.15">
      <c r="F175" s="8"/>
      <c r="V175" s="8"/>
      <c r="AE175" s="8"/>
    </row>
    <row r="176" spans="6:36" ht="11.25" customHeight="1" x14ac:dyDescent="0.15">
      <c r="F176" s="8"/>
      <c r="V176" s="8"/>
      <c r="AE176" s="8"/>
    </row>
    <row r="177" spans="6:31" ht="11.25" customHeight="1" x14ac:dyDescent="0.15">
      <c r="F177" s="8"/>
      <c r="V177" s="8"/>
      <c r="AE177" s="8"/>
    </row>
    <row r="178" spans="6:31" ht="11.25" customHeight="1" x14ac:dyDescent="0.15">
      <c r="F178" s="8"/>
      <c r="V178" s="8"/>
      <c r="AE178" s="8"/>
    </row>
    <row r="179" spans="6:31" ht="11.25" customHeight="1" x14ac:dyDescent="0.15">
      <c r="F179" s="8"/>
      <c r="V179" s="8"/>
      <c r="AE179" s="8"/>
    </row>
    <row r="180" spans="6:31" ht="11.25" customHeight="1" x14ac:dyDescent="0.15">
      <c r="F180" s="8"/>
      <c r="V180" s="8"/>
      <c r="AE180" s="8"/>
    </row>
    <row r="181" spans="6:31" ht="11.25" customHeight="1" x14ac:dyDescent="0.15">
      <c r="F181" s="8"/>
      <c r="V181" s="8"/>
      <c r="AE181" s="8"/>
    </row>
    <row r="182" spans="6:31" ht="11.25" customHeight="1" x14ac:dyDescent="0.15">
      <c r="F182" s="8"/>
      <c r="V182" s="8"/>
      <c r="AE182" s="8"/>
    </row>
    <row r="183" spans="6:31" ht="11.25" customHeight="1" x14ac:dyDescent="0.15">
      <c r="F183" s="8"/>
      <c r="V183" s="8"/>
      <c r="AE183" s="8"/>
    </row>
    <row r="184" spans="6:31" ht="11.25" customHeight="1" x14ac:dyDescent="0.15">
      <c r="F184" s="8"/>
      <c r="V184" s="8"/>
      <c r="AE184" s="8"/>
    </row>
    <row r="185" spans="6:31" ht="11.25" customHeight="1" x14ac:dyDescent="0.15">
      <c r="F185" s="8"/>
      <c r="V185" s="8"/>
      <c r="AE185" s="8"/>
    </row>
  </sheetData>
  <mergeCells count="4">
    <mergeCell ref="W3:AA3"/>
    <mergeCell ref="AF3:AJ3"/>
    <mergeCell ref="G3:K3"/>
    <mergeCell ref="L3:P3"/>
  </mergeCells>
  <phoneticPr fontId="1" type="noConversion"/>
  <pageMargins left="0.7" right="0.7" top="0.75" bottom="0.75" header="0.3" footer="0.3"/>
  <pageSetup paperSize="9" orientation="portrait" horizontalDpi="360" verticalDpi="36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3:AA185"/>
  <sheetViews>
    <sheetView topLeftCell="A95" workbookViewId="0">
      <selection activeCell="H157" sqref="H157"/>
    </sheetView>
  </sheetViews>
  <sheetFormatPr defaultRowHeight="11.25" x14ac:dyDescent="0.15"/>
  <cols>
    <col min="1" max="1" width="9" style="8"/>
    <col min="2" max="2" width="6.625" style="10"/>
    <col min="3" max="7" width="6.625" style="8"/>
    <col min="8" max="16384" width="9" style="8"/>
  </cols>
  <sheetData>
    <row r="3" spans="2:27" x14ac:dyDescent="0.15">
      <c r="C3" s="87" t="s">
        <v>271</v>
      </c>
      <c r="D3" s="87"/>
      <c r="E3" s="87"/>
      <c r="F3" s="87"/>
      <c r="G3" s="87"/>
      <c r="H3" s="87" t="s">
        <v>270</v>
      </c>
      <c r="I3" s="87"/>
      <c r="J3" s="87"/>
      <c r="K3" s="87"/>
      <c r="L3" s="87"/>
      <c r="M3" s="87" t="s">
        <v>269</v>
      </c>
      <c r="N3" s="87"/>
      <c r="O3" s="87"/>
      <c r="P3" s="87"/>
      <c r="Q3" s="87"/>
      <c r="R3" s="87" t="s">
        <v>268</v>
      </c>
      <c r="S3" s="87"/>
      <c r="T3" s="87"/>
      <c r="U3" s="87"/>
      <c r="V3" s="87"/>
      <c r="X3" s="8" t="s">
        <v>170</v>
      </c>
    </row>
    <row r="4" spans="2:27" x14ac:dyDescent="0.15">
      <c r="B4" s="10" t="s">
        <v>242</v>
      </c>
      <c r="C4" s="15" t="s">
        <v>117</v>
      </c>
      <c r="D4" s="15" t="s">
        <v>119</v>
      </c>
      <c r="E4" s="15" t="s">
        <v>120</v>
      </c>
      <c r="F4" s="15" t="s">
        <v>121</v>
      </c>
      <c r="G4" s="15" t="s">
        <v>118</v>
      </c>
      <c r="H4" s="15" t="s">
        <v>117</v>
      </c>
      <c r="I4" s="15" t="s">
        <v>119</v>
      </c>
      <c r="J4" s="15" t="s">
        <v>120</v>
      </c>
      <c r="K4" s="15" t="s">
        <v>121</v>
      </c>
      <c r="L4" s="15" t="s">
        <v>118</v>
      </c>
      <c r="M4" s="15" t="s">
        <v>117</v>
      </c>
      <c r="N4" s="15" t="s">
        <v>119</v>
      </c>
      <c r="O4" s="15" t="s">
        <v>120</v>
      </c>
      <c r="P4" s="15" t="s">
        <v>121</v>
      </c>
      <c r="Q4" s="15" t="s">
        <v>118</v>
      </c>
      <c r="R4" s="15" t="s">
        <v>117</v>
      </c>
      <c r="S4" s="15" t="s">
        <v>119</v>
      </c>
      <c r="T4" s="15" t="s">
        <v>120</v>
      </c>
      <c r="U4" s="15" t="s">
        <v>121</v>
      </c>
      <c r="V4" s="15" t="s">
        <v>118</v>
      </c>
      <c r="X4" s="8" t="s">
        <v>171</v>
      </c>
      <c r="Y4" s="8" t="s">
        <v>172</v>
      </c>
      <c r="Z4" s="8" t="s">
        <v>166</v>
      </c>
      <c r="AA4" s="8" t="s">
        <v>167</v>
      </c>
    </row>
    <row r="5" spans="2:27" x14ac:dyDescent="0.15">
      <c r="B5" s="10">
        <v>1</v>
      </c>
      <c r="C5" s="8">
        <f>攻城效率!F5/攻打玩家效率!L5</f>
        <v>2.1354539213598294E-2</v>
      </c>
      <c r="D5" s="8">
        <f>攻城效率!G5/攻打玩家效率!M5</f>
        <v>2.153346792440736E-2</v>
      </c>
      <c r="E5" s="8">
        <f>攻城效率!H5/攻打玩家效率!N5</f>
        <v>2.1505264121299009E-2</v>
      </c>
      <c r="F5" s="8">
        <f>攻城效率!I5/攻打玩家效率!O5</f>
        <v>2.1953138153541552E-2</v>
      </c>
      <c r="G5" s="8">
        <f>攻城效率!J5/攻打玩家效率!P5</f>
        <v>2.1962640825986889E-2</v>
      </c>
      <c r="H5" s="8">
        <f>攻城效率!K5/攻打玩家效率!L5</f>
        <v>1.9718794408178981E-2</v>
      </c>
      <c r="I5" s="8">
        <f>攻城效率!L5/攻打玩家效率!M5</f>
        <v>2.2126395763786416E-2</v>
      </c>
      <c r="J5" s="8">
        <f>攻城效率!M5/攻打玩家效率!N5</f>
        <v>2.5264254054038596E-2</v>
      </c>
      <c r="K5" s="8">
        <f>攻城效率!N5/攻打玩家效率!O5</f>
        <v>3.2790932151443269E-2</v>
      </c>
      <c r="L5" s="8">
        <f>攻城效率!O5/攻打玩家效率!P5</f>
        <v>4.6460342906950718E-2</v>
      </c>
      <c r="M5" s="8">
        <f>攻打玩家效率!G5/攻打玩家效率!L5</f>
        <v>4.2709078427196588E-3</v>
      </c>
      <c r="N5" s="8">
        <f>攻打玩家效率!H5/攻打玩家效率!M5</f>
        <v>4.3066935848814717E-3</v>
      </c>
      <c r="O5" s="8">
        <f>攻打玩家效率!I5/攻打玩家效率!N5</f>
        <v>4.3010528242598024E-3</v>
      </c>
      <c r="P5" s="8">
        <f>攻打玩家效率!J5/攻打玩家效率!O5</f>
        <v>4.3906276307083105E-3</v>
      </c>
      <c r="Q5" s="8">
        <f>攻打玩家效率!K5/攻打玩家效率!P5</f>
        <v>4.3925281651973781E-3</v>
      </c>
      <c r="R5" s="8">
        <f>攻打玩家效率!L5/攻打玩家效率!L5</f>
        <v>1</v>
      </c>
      <c r="S5" s="8">
        <f>攻打玩家效率!M5/攻打玩家效率!M5</f>
        <v>1</v>
      </c>
      <c r="T5" s="8">
        <f>攻打玩家效率!N5/攻打玩家效率!N5</f>
        <v>1</v>
      </c>
      <c r="U5" s="8">
        <f>攻打玩家效率!O5/攻打玩家效率!O5</f>
        <v>1</v>
      </c>
      <c r="V5" s="8">
        <f>攻打玩家效率!P5/攻打玩家效率!P5</f>
        <v>1</v>
      </c>
      <c r="X5" s="22">
        <f>C5</f>
        <v>2.1354539213598294E-2</v>
      </c>
      <c r="Y5" s="22">
        <f>H5</f>
        <v>1.9718794408178981E-2</v>
      </c>
      <c r="Z5" s="22">
        <f>M5</f>
        <v>4.2709078427196588E-3</v>
      </c>
      <c r="AA5" s="22">
        <f>R5</f>
        <v>1</v>
      </c>
    </row>
    <row r="6" spans="2:27" x14ac:dyDescent="0.15">
      <c r="B6" s="10">
        <v>2</v>
      </c>
      <c r="C6" s="8">
        <f>攻城效率!F6/攻打玩家效率!L6</f>
        <v>3.849291053741663E-2</v>
      </c>
      <c r="D6" s="8">
        <f>攻城效率!G6/攻打玩家效率!M6</f>
        <v>3.8750003108757695E-2</v>
      </c>
      <c r="E6" s="8">
        <f>攻城效率!H6/攻打玩家效率!N6</f>
        <v>3.8664173230913951E-2</v>
      </c>
      <c r="F6" s="8">
        <f>攻城效率!I6/攻打玩家效率!O6</f>
        <v>3.93635308222244E-2</v>
      </c>
      <c r="G6" s="8">
        <f>攻城效率!J6/攻打玩家效率!P6</f>
        <v>3.9282695794290466E-2</v>
      </c>
      <c r="H6" s="8">
        <f>攻城效率!K6/攻打玩家效率!L6</f>
        <v>3.5968168969063657E-2</v>
      </c>
      <c r="I6" s="8">
        <f>攻城效率!L6/攻打玩家效率!M6</f>
        <v>4.0660852987409117E-2</v>
      </c>
      <c r="J6" s="8">
        <f>攻城效率!M6/攻打玩家效率!N6</f>
        <v>4.6840984603723997E-2</v>
      </c>
      <c r="K6" s="8">
        <f>攻城效率!N6/攻打玩家效率!O6</f>
        <v>6.1431433160257738E-2</v>
      </c>
      <c r="L6" s="8">
        <f>攻城效率!O6/攻打玩家效率!P6</f>
        <v>8.8127222856660789E-2</v>
      </c>
      <c r="M6" s="8">
        <f>攻打玩家效率!G6/攻打玩家效率!L6</f>
        <v>7.6985821074833259E-3</v>
      </c>
      <c r="N6" s="8">
        <f>攻打玩家效率!H6/攻打玩家效率!M6</f>
        <v>7.75000062175154E-3</v>
      </c>
      <c r="O6" s="8">
        <f>攻打玩家效率!I6/攻打玩家效率!N6</f>
        <v>7.7328346461827905E-3</v>
      </c>
      <c r="P6" s="8">
        <f>攻打玩家效率!J6/攻打玩家效率!O6</f>
        <v>7.8727061644448815E-3</v>
      </c>
      <c r="Q6" s="8">
        <f>攻打玩家效率!K6/攻打玩家效率!P6</f>
        <v>7.8565391588580925E-3</v>
      </c>
      <c r="R6" s="8">
        <f>攻打玩家效率!L6/攻打玩家效率!L6</f>
        <v>1</v>
      </c>
      <c r="S6" s="8">
        <f>攻打玩家效率!M6/攻打玩家效率!M6</f>
        <v>1</v>
      </c>
      <c r="T6" s="8">
        <f>攻打玩家效率!N6/攻打玩家效率!N6</f>
        <v>1</v>
      </c>
      <c r="U6" s="8">
        <f>攻打玩家效率!O6/攻打玩家效率!O6</f>
        <v>1</v>
      </c>
      <c r="V6" s="8">
        <f>攻打玩家效率!P6/攻打玩家效率!P6</f>
        <v>1</v>
      </c>
      <c r="X6" s="22">
        <f t="shared" ref="X6:X69" si="0">C6</f>
        <v>3.849291053741663E-2</v>
      </c>
      <c r="Y6" s="22">
        <f t="shared" ref="Y6:Y69" si="1">H6</f>
        <v>3.5968168969063657E-2</v>
      </c>
      <c r="Z6" s="22">
        <f t="shared" ref="Z6:Z69" si="2">M6</f>
        <v>7.6985821074833259E-3</v>
      </c>
      <c r="AA6" s="22">
        <f t="shared" ref="AA6:AA69" si="3">R6</f>
        <v>1</v>
      </c>
    </row>
    <row r="7" spans="2:27" x14ac:dyDescent="0.15">
      <c r="B7" s="10">
        <v>3</v>
      </c>
      <c r="C7" s="8">
        <f>攻城效率!F7/攻打玩家效率!L7</f>
        <v>5.3941420955244089E-2</v>
      </c>
      <c r="D7" s="8">
        <f>攻城效率!G7/攻打玩家效率!M7</f>
        <v>5.4230349970251508E-2</v>
      </c>
      <c r="E7" s="8">
        <f>攻城效率!H7/攻打玩家效率!N7</f>
        <v>5.4029699862847141E-2</v>
      </c>
      <c r="F7" s="8">
        <f>攻城效率!I7/攻打玩家效率!O7</f>
        <v>5.4879772681595454E-2</v>
      </c>
      <c r="G7" s="8">
        <f>攻城效率!J7/攻打玩家效率!P7</f>
        <v>5.4682984583921519E-2</v>
      </c>
      <c r="H7" s="8">
        <f>攻城效率!K7/攻打玩家效率!L7</f>
        <v>5.1052095928572919E-2</v>
      </c>
      <c r="I7" s="8">
        <f>攻城效率!L7/攻打玩家效率!M7</f>
        <v>5.8037544358242037E-2</v>
      </c>
      <c r="J7" s="8">
        <f>攻城效率!M7/攻打玩家效率!N7</f>
        <v>6.7330934276241552E-2</v>
      </c>
      <c r="K7" s="8">
        <f>攻城效率!N7/攻打玩家效率!O7</f>
        <v>8.8720945857881345E-2</v>
      </c>
      <c r="L7" s="8">
        <f>攻城效率!O7/攻打玩家效率!P7</f>
        <v>0.12769680330100919</v>
      </c>
      <c r="M7" s="8">
        <f>攻打玩家效率!G7/攻打玩家效率!L7</f>
        <v>1.0788284191048818E-2</v>
      </c>
      <c r="N7" s="8">
        <f>攻打玩家效率!H7/攻打玩家效率!M7</f>
        <v>1.0846069994050302E-2</v>
      </c>
      <c r="O7" s="8">
        <f>攻打玩家效率!I7/攻打玩家效率!N7</f>
        <v>1.0805939972569428E-2</v>
      </c>
      <c r="P7" s="8">
        <f>攻打玩家效率!J7/攻打玩家效率!O7</f>
        <v>1.0975954536319089E-2</v>
      </c>
      <c r="Q7" s="8">
        <f>攻打玩家效率!K7/攻打玩家效率!P7</f>
        <v>1.0936596916784303E-2</v>
      </c>
      <c r="R7" s="8">
        <f>攻打玩家效率!L7/攻打玩家效率!L7</f>
        <v>1</v>
      </c>
      <c r="S7" s="8">
        <f>攻打玩家效率!M7/攻打玩家效率!M7</f>
        <v>1</v>
      </c>
      <c r="T7" s="8">
        <f>攻打玩家效率!N7/攻打玩家效率!N7</f>
        <v>1</v>
      </c>
      <c r="U7" s="8">
        <f>攻打玩家效率!O7/攻打玩家效率!O7</f>
        <v>1</v>
      </c>
      <c r="V7" s="8">
        <f>攻打玩家效率!P7/攻打玩家效率!P7</f>
        <v>1</v>
      </c>
      <c r="X7" s="22">
        <f t="shared" si="0"/>
        <v>5.3941420955244089E-2</v>
      </c>
      <c r="Y7" s="22">
        <f t="shared" si="1"/>
        <v>5.1052095928572919E-2</v>
      </c>
      <c r="Z7" s="22">
        <f t="shared" si="2"/>
        <v>1.0788284191048818E-2</v>
      </c>
      <c r="AA7" s="22">
        <f t="shared" si="3"/>
        <v>1</v>
      </c>
    </row>
    <row r="8" spans="2:27" x14ac:dyDescent="0.15">
      <c r="B8" s="10">
        <v>4</v>
      </c>
      <c r="C8" s="8">
        <f>攻城效率!F8/攻打玩家效率!L8</f>
        <v>6.8419058622547657E-2</v>
      </c>
      <c r="D8" s="8">
        <f>攻城效率!G8/攻打玩家效率!M8</f>
        <v>6.874712079315326E-2</v>
      </c>
      <c r="E8" s="8">
        <f>攻城效率!H8/攻打玩家效率!N8</f>
        <v>6.846781464466356E-2</v>
      </c>
      <c r="F8" s="8">
        <f>攻城效率!I8/攻打玩家效率!O8</f>
        <v>6.9485623684206688E-2</v>
      </c>
      <c r="G8" s="8">
        <f>攻城效率!J8/攻打玩家效率!P8</f>
        <v>6.91431988128582E-2</v>
      </c>
      <c r="H8" s="8">
        <f>攻城效率!K8/攻打玩家效率!L8</f>
        <v>6.5647393462027401E-2</v>
      </c>
      <c r="I8" s="8">
        <f>攻城效率!L8/攻打玩家效率!M8</f>
        <v>7.4910452411710626E-2</v>
      </c>
      <c r="J8" s="8">
        <f>攻城效率!M8/攻打玩家效率!N8</f>
        <v>8.7354385253305675E-2</v>
      </c>
      <c r="K8" s="8">
        <f>攻城效率!N8/攻打玩家效率!O8</f>
        <v>0.11544567757259823</v>
      </c>
      <c r="L8" s="8">
        <f>攻城效率!O8/攻打玩家效率!P8</f>
        <v>0.16727361721522613</v>
      </c>
      <c r="M8" s="8">
        <f>攻打玩家效率!G8/攻打玩家效率!L8</f>
        <v>1.3683811724509533E-2</v>
      </c>
      <c r="N8" s="8">
        <f>攻打玩家效率!H8/攻打玩家效率!M8</f>
        <v>1.3749424158630652E-2</v>
      </c>
      <c r="O8" s="8">
        <f>攻打玩家效率!I8/攻打玩家效率!N8</f>
        <v>1.3693562928932713E-2</v>
      </c>
      <c r="P8" s="8">
        <f>攻打玩家效率!J8/攻打玩家效率!O8</f>
        <v>1.3897124736841338E-2</v>
      </c>
      <c r="Q8" s="8">
        <f>攻打玩家效率!K8/攻打玩家效率!P8</f>
        <v>1.3828639762571638E-2</v>
      </c>
      <c r="R8" s="8">
        <f>攻打玩家效率!L8/攻打玩家效率!L8</f>
        <v>1</v>
      </c>
      <c r="S8" s="8">
        <f>攻打玩家效率!M8/攻打玩家效率!M8</f>
        <v>1</v>
      </c>
      <c r="T8" s="8">
        <f>攻打玩家效率!N8/攻打玩家效率!N8</f>
        <v>1</v>
      </c>
      <c r="U8" s="8">
        <f>攻打玩家效率!O8/攻打玩家效率!O8</f>
        <v>1</v>
      </c>
      <c r="V8" s="8">
        <f>攻打玩家效率!P8/攻打玩家效率!P8</f>
        <v>1</v>
      </c>
      <c r="X8" s="22">
        <f t="shared" si="0"/>
        <v>6.8419058622547657E-2</v>
      </c>
      <c r="Y8" s="22">
        <f t="shared" si="1"/>
        <v>6.5647393462027401E-2</v>
      </c>
      <c r="Z8" s="22">
        <f t="shared" si="2"/>
        <v>1.3683811724509533E-2</v>
      </c>
      <c r="AA8" s="22">
        <f t="shared" si="3"/>
        <v>1</v>
      </c>
    </row>
    <row r="9" spans="2:27" x14ac:dyDescent="0.15">
      <c r="B9" s="10">
        <v>5</v>
      </c>
      <c r="C9" s="8">
        <f>攻城效率!F9/攻打玩家效率!L9</f>
        <v>8.2322304987814426E-2</v>
      </c>
      <c r="D9" s="8">
        <f>攻城效率!G9/攻打玩家效率!M9</f>
        <v>8.2677328856124971E-2</v>
      </c>
      <c r="E9" s="8">
        <f>攻城效率!H9/攻打玩家效率!N9</f>
        <v>8.2413368189294553E-2</v>
      </c>
      <c r="F9" s="8">
        <f>攻城效率!I9/攻打玩家效率!O9</f>
        <v>8.3665040482236525E-2</v>
      </c>
      <c r="G9" s="8">
        <f>攻城效率!J9/攻打玩家效率!P9</f>
        <v>8.3310122823341839E-2</v>
      </c>
      <c r="H9" s="8">
        <f>攻城效率!K9/攻打玩家效率!L9</f>
        <v>8.0148000432669994E-2</v>
      </c>
      <c r="I9" s="8">
        <f>攻城效率!L9/攻打玩家效率!M9</f>
        <v>9.1335367168850393E-2</v>
      </c>
      <c r="J9" s="8">
        <f>攻城效率!M9/攻打玩家效率!N9</f>
        <v>0.10673752752420622</v>
      </c>
      <c r="K9" s="8">
        <f>攻城效率!N9/攻打玩家效率!O9</f>
        <v>0.14125871836399584</v>
      </c>
      <c r="L9" s="8">
        <f>攻城效率!O9/攻打玩家效率!P9</f>
        <v>0.20508725604757652</v>
      </c>
      <c r="M9" s="8">
        <f>攻打玩家效率!G9/攻打玩家效率!L9</f>
        <v>1.646446099756289E-2</v>
      </c>
      <c r="N9" s="8">
        <f>攻打玩家效率!H9/攻打玩家效率!M9</f>
        <v>1.6535465771224996E-2</v>
      </c>
      <c r="O9" s="8">
        <f>攻打玩家效率!I9/攻打玩家效率!N9</f>
        <v>1.6482673637858911E-2</v>
      </c>
      <c r="P9" s="8">
        <f>攻打玩家效率!J9/攻打玩家效率!O9</f>
        <v>1.6733008096447306E-2</v>
      </c>
      <c r="Q9" s="8">
        <f>攻打玩家效率!K9/攻打玩家效率!P9</f>
        <v>1.6662024564668369E-2</v>
      </c>
      <c r="R9" s="8">
        <f>攻打玩家效率!L9/攻打玩家效率!L9</f>
        <v>1</v>
      </c>
      <c r="S9" s="8">
        <f>攻打玩家效率!M9/攻打玩家效率!M9</f>
        <v>1</v>
      </c>
      <c r="T9" s="8">
        <f>攻打玩家效率!N9/攻打玩家效率!N9</f>
        <v>1</v>
      </c>
      <c r="U9" s="8">
        <f>攻打玩家效率!O9/攻打玩家效率!O9</f>
        <v>1</v>
      </c>
      <c r="V9" s="8">
        <f>攻打玩家效率!P9/攻打玩家效率!P9</f>
        <v>1</v>
      </c>
      <c r="X9" s="22">
        <f t="shared" si="0"/>
        <v>8.2322304987814426E-2</v>
      </c>
      <c r="Y9" s="22">
        <f t="shared" si="1"/>
        <v>8.0148000432669994E-2</v>
      </c>
      <c r="Z9" s="22">
        <f t="shared" si="2"/>
        <v>1.646446099756289E-2</v>
      </c>
      <c r="AA9" s="22">
        <f t="shared" si="3"/>
        <v>1</v>
      </c>
    </row>
    <row r="10" spans="2:27" x14ac:dyDescent="0.15">
      <c r="B10" s="10">
        <v>6</v>
      </c>
      <c r="C10" s="8">
        <f>攻城效率!F10/攻打玩家效率!L10</f>
        <v>9.5863813428934269E-2</v>
      </c>
      <c r="D10" s="8">
        <f>攻城效率!G10/攻打玩家效率!M10</f>
        <v>9.6223011495657901E-2</v>
      </c>
      <c r="E10" s="8">
        <f>攻城效率!H10/攻打玩家效率!N10</f>
        <v>9.5883606696459997E-2</v>
      </c>
      <c r="F10" s="8">
        <f>攻城效率!I10/攻打玩家效率!O10</f>
        <v>9.7357071596357217E-2</v>
      </c>
      <c r="G10" s="8">
        <f>攻城效率!J10/攻打玩家效率!P10</f>
        <v>9.692167288736761E-2</v>
      </c>
      <c r="H10" s="8">
        <f>攻城效率!K10/攻打玩家效率!L10</f>
        <v>9.4785250675968949E-2</v>
      </c>
      <c r="I10" s="8">
        <f>攻城效率!L10/攻打玩家效率!M10</f>
        <v>0.10806761695992724</v>
      </c>
      <c r="J10" s="8">
        <f>攻城效率!M10/攻打玩家效率!N10</f>
        <v>0.12632281728781164</v>
      </c>
      <c r="K10" s="8">
        <f>攻城效率!N10/攻打玩家效率!O10</f>
        <v>0.16780951730101365</v>
      </c>
      <c r="L10" s="8">
        <f>攻城效率!O10/攻打玩家效率!P10</f>
        <v>0.24539171114465985</v>
      </c>
      <c r="M10" s="8">
        <f>攻打玩家效率!G10/攻打玩家效率!L10</f>
        <v>1.9172762685786854E-2</v>
      </c>
      <c r="N10" s="8">
        <f>攻打玩家效率!H10/攻打玩家效率!M10</f>
        <v>1.924460229913158E-2</v>
      </c>
      <c r="O10" s="8">
        <f>攻打玩家效率!I10/攻打玩家效率!N10</f>
        <v>1.9176721339292001E-2</v>
      </c>
      <c r="P10" s="8">
        <f>攻打玩家效率!J10/攻打玩家效率!O10</f>
        <v>1.9471414319271445E-2</v>
      </c>
      <c r="Q10" s="8">
        <f>攻打玩家效率!K10/攻打玩家效率!P10</f>
        <v>1.9384334577473523E-2</v>
      </c>
      <c r="R10" s="8">
        <f>攻打玩家效率!L10/攻打玩家效率!L10</f>
        <v>1</v>
      </c>
      <c r="S10" s="8">
        <f>攻打玩家效率!M10/攻打玩家效率!M10</f>
        <v>1</v>
      </c>
      <c r="T10" s="8">
        <f>攻打玩家效率!N10/攻打玩家效率!N10</f>
        <v>1</v>
      </c>
      <c r="U10" s="8">
        <f>攻打玩家效率!O10/攻打玩家效率!O10</f>
        <v>1</v>
      </c>
      <c r="V10" s="8">
        <f>攻打玩家效率!P10/攻打玩家效率!P10</f>
        <v>1</v>
      </c>
      <c r="X10" s="22">
        <f t="shared" si="0"/>
        <v>9.5863813428934269E-2</v>
      </c>
      <c r="Y10" s="22">
        <f t="shared" si="1"/>
        <v>9.4785250675968949E-2</v>
      </c>
      <c r="Z10" s="22">
        <f t="shared" si="2"/>
        <v>1.9172762685786854E-2</v>
      </c>
      <c r="AA10" s="22">
        <f t="shared" si="3"/>
        <v>1</v>
      </c>
    </row>
    <row r="11" spans="2:27" x14ac:dyDescent="0.15">
      <c r="B11" s="10">
        <v>7</v>
      </c>
      <c r="C11" s="8">
        <f>攻城效率!F11/攻打玩家效率!L11</f>
        <v>0.10899764202696971</v>
      </c>
      <c r="D11" s="8">
        <f>攻城效率!G11/攻打玩家效率!M11</f>
        <v>0.10945746858561646</v>
      </c>
      <c r="E11" s="8">
        <f>攻城效率!H11/攻打玩家效率!N11</f>
        <v>0.10905760517512131</v>
      </c>
      <c r="F11" s="8">
        <f>攻城效率!I11/攻打玩家效率!O11</f>
        <v>0.11059513138273204</v>
      </c>
      <c r="G11" s="8">
        <f>攻城效率!J11/攻打玩家效率!P11</f>
        <v>0.11014963868403412</v>
      </c>
      <c r="H11" s="8">
        <f>攻城效率!K11/攻打玩家效率!L11</f>
        <v>0.10954213422409509</v>
      </c>
      <c r="I11" s="8">
        <f>攻城效率!L11/攻打玩家效率!M11</f>
        <v>0.12539108714857591</v>
      </c>
      <c r="J11" s="8">
        <f>攻城效率!M11/攻打玩家效率!N11</f>
        <v>0.14689907608978869</v>
      </c>
      <c r="K11" s="8">
        <f>攻城效率!N11/攻打玩家效率!O11</f>
        <v>0.19438511920960896</v>
      </c>
      <c r="L11" s="8">
        <f>攻城效率!O11/攻打玩家效率!P11</f>
        <v>0.28197240302227999</v>
      </c>
      <c r="M11" s="8">
        <f>攻打玩家效率!G11/攻打玩家效率!L11</f>
        <v>2.1799528405393943E-2</v>
      </c>
      <c r="N11" s="8">
        <f>攻打玩家效率!H11/攻打玩家效率!M11</f>
        <v>2.1891493717123293E-2</v>
      </c>
      <c r="O11" s="8">
        <f>攻打玩家效率!I11/攻打玩家效率!N11</f>
        <v>2.1811521035024262E-2</v>
      </c>
      <c r="P11" s="8">
        <f>攻打玩家效率!J11/攻打玩家效率!O11</f>
        <v>2.2119026276546411E-2</v>
      </c>
      <c r="Q11" s="8">
        <f>攻打玩家效率!K11/攻打玩家效率!P11</f>
        <v>2.2029927736806825E-2</v>
      </c>
      <c r="R11" s="8">
        <f>攻打玩家效率!L11/攻打玩家效率!L11</f>
        <v>1</v>
      </c>
      <c r="S11" s="8">
        <f>攻打玩家效率!M11/攻打玩家效率!M11</f>
        <v>1</v>
      </c>
      <c r="T11" s="8">
        <f>攻打玩家效率!N11/攻打玩家效率!N11</f>
        <v>1</v>
      </c>
      <c r="U11" s="8">
        <f>攻打玩家效率!O11/攻打玩家效率!O11</f>
        <v>1</v>
      </c>
      <c r="V11" s="8">
        <f>攻打玩家效率!P11/攻打玩家效率!P11</f>
        <v>1</v>
      </c>
      <c r="X11" s="22">
        <f t="shared" si="0"/>
        <v>0.10899764202696971</v>
      </c>
      <c r="Y11" s="22">
        <f t="shared" si="1"/>
        <v>0.10954213422409509</v>
      </c>
      <c r="Z11" s="22">
        <f t="shared" si="2"/>
        <v>2.1799528405393943E-2</v>
      </c>
      <c r="AA11" s="22">
        <f t="shared" si="3"/>
        <v>1</v>
      </c>
    </row>
    <row r="12" spans="2:27" x14ac:dyDescent="0.15">
      <c r="B12" s="10">
        <v>8</v>
      </c>
      <c r="C12" s="8">
        <f>攻城效率!F12/攻打玩家效率!L12</f>
        <v>0.12178538393353419</v>
      </c>
      <c r="D12" s="8">
        <f>攻城效率!G12/攻打玩家效率!M12</f>
        <v>0.12229767526296378</v>
      </c>
      <c r="E12" s="8">
        <f>攻城效率!H12/攻打玩家效率!N12</f>
        <v>0.12194115436524661</v>
      </c>
      <c r="F12" s="8">
        <f>攻城效率!I12/攻打玩家效率!O12</f>
        <v>0.12360983166076907</v>
      </c>
      <c r="G12" s="8">
        <f>攻城效率!J12/攻打玩家效率!P12</f>
        <v>0.12309630347482929</v>
      </c>
      <c r="H12" s="8">
        <f>攻城效率!K12/攻打玩家效率!L12</f>
        <v>0.12450761397936948</v>
      </c>
      <c r="I12" s="8">
        <f>攻城效率!L12/攻打玩家效率!M12</f>
        <v>0.14180588036494007</v>
      </c>
      <c r="J12" s="8">
        <f>攻城效率!M12/攻打玩家效率!N12</f>
        <v>0.16514096723156277</v>
      </c>
      <c r="K12" s="8">
        <f>攻城效率!N12/攻打玩家效率!O12</f>
        <v>0.21750375668835034</v>
      </c>
      <c r="L12" s="8">
        <f>攻城效率!O12/攻打玩家效率!P12</f>
        <v>0.31613877759351544</v>
      </c>
      <c r="M12" s="8">
        <f>攻打玩家效率!G12/攻打玩家效率!L12</f>
        <v>2.4357076786706837E-2</v>
      </c>
      <c r="N12" s="8">
        <f>攻打玩家效率!H12/攻打玩家效率!M12</f>
        <v>2.4459535052592758E-2</v>
      </c>
      <c r="O12" s="8">
        <f>攻打玩家效率!I12/攻打玩家效率!N12</f>
        <v>2.4388230873049321E-2</v>
      </c>
      <c r="P12" s="8">
        <f>攻打玩家效率!J12/攻打玩家效率!O12</f>
        <v>2.4721966332153813E-2</v>
      </c>
      <c r="Q12" s="8">
        <f>攻打玩家效率!K12/攻打玩家效率!P12</f>
        <v>2.461926069496586E-2</v>
      </c>
      <c r="R12" s="8">
        <f>攻打玩家效率!L12/攻打玩家效率!L12</f>
        <v>1</v>
      </c>
      <c r="S12" s="8">
        <f>攻打玩家效率!M12/攻打玩家效率!M12</f>
        <v>1</v>
      </c>
      <c r="T12" s="8">
        <f>攻打玩家效率!N12/攻打玩家效率!N12</f>
        <v>1</v>
      </c>
      <c r="U12" s="8">
        <f>攻打玩家效率!O12/攻打玩家效率!O12</f>
        <v>1</v>
      </c>
      <c r="V12" s="8">
        <f>攻打玩家效率!P12/攻打玩家效率!P12</f>
        <v>1</v>
      </c>
      <c r="X12" s="22">
        <f t="shared" si="0"/>
        <v>0.12178538393353419</v>
      </c>
      <c r="Y12" s="22">
        <f t="shared" si="1"/>
        <v>0.12450761397936948</v>
      </c>
      <c r="Z12" s="22">
        <f t="shared" si="2"/>
        <v>2.4357076786706837E-2</v>
      </c>
      <c r="AA12" s="22">
        <f t="shared" si="3"/>
        <v>1</v>
      </c>
    </row>
    <row r="13" spans="2:27" x14ac:dyDescent="0.15">
      <c r="B13" s="10">
        <v>9</v>
      </c>
      <c r="C13" s="8">
        <f>攻城效率!F13/攻打玩家效率!L13</f>
        <v>0.13395950777050683</v>
      </c>
      <c r="D13" s="8">
        <f>攻城效率!G13/攻打玩家效率!M13</f>
        <v>0.13438668458013187</v>
      </c>
      <c r="E13" s="8">
        <f>攻城效率!H13/攻打玩家效率!N13</f>
        <v>0.13402184959195221</v>
      </c>
      <c r="F13" s="8">
        <f>攻城效率!I13/攻打玩家效率!O13</f>
        <v>0.13581346509660158</v>
      </c>
      <c r="G13" s="8">
        <f>攻城效率!J13/攻打玩家效率!P13</f>
        <v>0.13515884954339408</v>
      </c>
      <c r="H13" s="8">
        <f>攻城效率!K13/攻打玩家效率!L13</f>
        <v>0.13943166598479723</v>
      </c>
      <c r="I13" s="8">
        <f>攻城效率!L13/攻打玩家效率!M13</f>
        <v>0.15853536718422587</v>
      </c>
      <c r="J13" s="8">
        <f>攻城效率!M13/攻打玩家效率!N13</f>
        <v>0.18531947199045948</v>
      </c>
      <c r="K13" s="8">
        <f>攻城效率!N13/攻打玩家效率!O13</f>
        <v>0.24566840438255513</v>
      </c>
      <c r="L13" s="8">
        <f>攻城效率!O13/攻打玩家效率!P13</f>
        <v>0.35758269979843088</v>
      </c>
      <c r="M13" s="8">
        <f>攻打玩家效率!G13/攻打玩家效率!L13</f>
        <v>2.6791901554101365E-2</v>
      </c>
      <c r="N13" s="8">
        <f>攻打玩家效率!H13/攻打玩家效率!M13</f>
        <v>2.6877336916026374E-2</v>
      </c>
      <c r="O13" s="8">
        <f>攻打玩家效率!I13/攻打玩家效率!N13</f>
        <v>2.6804369918390445E-2</v>
      </c>
      <c r="P13" s="8">
        <f>攻打玩家效率!J13/攻打玩家效率!O13</f>
        <v>2.7162693019320314E-2</v>
      </c>
      <c r="Q13" s="8">
        <f>攻打玩家效率!K13/攻打玩家效率!P13</f>
        <v>2.7031769908678813E-2</v>
      </c>
      <c r="R13" s="8">
        <f>攻打玩家效率!L13/攻打玩家效率!L13</f>
        <v>1</v>
      </c>
      <c r="S13" s="8">
        <f>攻打玩家效率!M13/攻打玩家效率!M13</f>
        <v>1</v>
      </c>
      <c r="T13" s="8">
        <f>攻打玩家效率!N13/攻打玩家效率!N13</f>
        <v>1</v>
      </c>
      <c r="U13" s="8">
        <f>攻打玩家效率!O13/攻打玩家效率!O13</f>
        <v>1</v>
      </c>
      <c r="V13" s="8">
        <f>攻打玩家效率!P13/攻打玩家效率!P13</f>
        <v>1</v>
      </c>
      <c r="X13" s="22">
        <f t="shared" si="0"/>
        <v>0.13395950777050683</v>
      </c>
      <c r="Y13" s="22">
        <f t="shared" si="1"/>
        <v>0.13943166598479723</v>
      </c>
      <c r="Z13" s="22">
        <f t="shared" si="2"/>
        <v>2.6791901554101365E-2</v>
      </c>
      <c r="AA13" s="22">
        <f t="shared" si="3"/>
        <v>1</v>
      </c>
    </row>
    <row r="14" spans="2:27" x14ac:dyDescent="0.15">
      <c r="B14" s="10">
        <v>10</v>
      </c>
      <c r="C14" s="8">
        <f>攻城效率!F14/攻打玩家效率!L14</f>
        <v>0.14944037545521174</v>
      </c>
      <c r="D14" s="8">
        <f>攻城效率!G14/攻打玩家效率!M14</f>
        <v>0.14630950906519219</v>
      </c>
      <c r="E14" s="8">
        <f>攻城效率!H14/攻打玩家效率!N14</f>
        <v>0.14575553104879541</v>
      </c>
      <c r="F14" s="8">
        <f>攻城效率!I14/攻打玩家效率!O14</f>
        <v>0.14773945666954266</v>
      </c>
      <c r="G14" s="8">
        <f>攻城效率!J14/攻打玩家效率!P14</f>
        <v>0.14698989525965259</v>
      </c>
      <c r="H14" s="8">
        <f>攻城效率!K14/攻打玩家效率!L14</f>
        <v>0.15461862921369546</v>
      </c>
      <c r="I14" s="8">
        <f>攻城效率!L14/攻打玩家效率!M14</f>
        <v>0.17659265281447625</v>
      </c>
      <c r="J14" s="8">
        <f>攻城效率!M14/攻打玩家效率!N14</f>
        <v>0.20672848568239935</v>
      </c>
      <c r="K14" s="8">
        <f>攻城效率!N14/攻打玩家效率!O14</f>
        <v>0.27525240077526097</v>
      </c>
      <c r="L14" s="8">
        <f>攻城效率!O14/攻打玩家效率!P14</f>
        <v>0.40353852281108749</v>
      </c>
      <c r="M14" s="8">
        <f>攻打玩家效率!G14/攻打玩家效率!L14</f>
        <v>2.9888075091042347E-2</v>
      </c>
      <c r="N14" s="8">
        <f>攻打玩家效率!H14/攻打玩家效率!M14</f>
        <v>2.9261901813038439E-2</v>
      </c>
      <c r="O14" s="8">
        <f>攻打玩家效率!I14/攻打玩家效率!N14</f>
        <v>2.9151106209759085E-2</v>
      </c>
      <c r="P14" s="8">
        <f>攻打玩家效率!J14/攻打玩家效率!O14</f>
        <v>2.9547891333908533E-2</v>
      </c>
      <c r="Q14" s="8">
        <f>攻打玩家效率!K14/攻打玩家效率!P14</f>
        <v>2.939797905193052E-2</v>
      </c>
      <c r="R14" s="8">
        <f>攻打玩家效率!L14/攻打玩家效率!L14</f>
        <v>1</v>
      </c>
      <c r="S14" s="8">
        <f>攻打玩家效率!M14/攻打玩家效率!M14</f>
        <v>1</v>
      </c>
      <c r="T14" s="8">
        <f>攻打玩家效率!N14/攻打玩家效率!N14</f>
        <v>1</v>
      </c>
      <c r="U14" s="8">
        <f>攻打玩家效率!O14/攻打玩家效率!O14</f>
        <v>1</v>
      </c>
      <c r="V14" s="8">
        <f>攻打玩家效率!P14/攻打玩家效率!P14</f>
        <v>1</v>
      </c>
      <c r="X14" s="22">
        <f t="shared" si="0"/>
        <v>0.14944037545521174</v>
      </c>
      <c r="Y14" s="22">
        <f t="shared" si="1"/>
        <v>0.15461862921369546</v>
      </c>
      <c r="Z14" s="22">
        <f t="shared" si="2"/>
        <v>2.9888075091042347E-2</v>
      </c>
      <c r="AA14" s="22">
        <f t="shared" si="3"/>
        <v>1</v>
      </c>
    </row>
    <row r="15" spans="2:27" x14ac:dyDescent="0.15">
      <c r="B15" s="10">
        <v>11</v>
      </c>
      <c r="C15" s="8">
        <f>攻城效率!F15/攻打玩家效率!L15</f>
        <v>0.14919470162867415</v>
      </c>
      <c r="D15" s="8">
        <f>攻城效率!G15/攻打玩家效率!M15</f>
        <v>0.14591412681121355</v>
      </c>
      <c r="E15" s="8">
        <f>攻城效率!H15/攻打玩家效率!N15</f>
        <v>0.14705001751489213</v>
      </c>
      <c r="F15" s="8">
        <f>攻城效率!I15/攻打玩家效率!O15</f>
        <v>0.14891951975774864</v>
      </c>
      <c r="G15" s="8">
        <f>攻城效率!J15/攻打玩家效率!P15</f>
        <v>0.14887730548560607</v>
      </c>
      <c r="H15" s="8">
        <f>攻城效率!K15/攻打玩家效率!L15</f>
        <v>0.17461412827704345</v>
      </c>
      <c r="I15" s="8">
        <f>攻城效率!L15/攻打玩家效率!M15</f>
        <v>0.19507166727080788</v>
      </c>
      <c r="J15" s="8">
        <f>攻城效率!M15/攻打玩家效率!N15</f>
        <v>0.22849823484886239</v>
      </c>
      <c r="K15" s="8">
        <f>攻城效率!N15/攻打玩家效率!O15</f>
        <v>0.30511774074313808</v>
      </c>
      <c r="L15" s="8">
        <f>攻城效率!O15/攻打玩家效率!P15</f>
        <v>0.45050718363046721</v>
      </c>
      <c r="M15" s="8">
        <f>攻打玩家效率!G15/攻打玩家效率!L15</f>
        <v>2.9838940325734829E-2</v>
      </c>
      <c r="N15" s="8">
        <f>攻打玩家效率!H15/攻打玩家效率!M15</f>
        <v>2.9182825362242711E-2</v>
      </c>
      <c r="O15" s="8">
        <f>攻打玩家效率!I15/攻打玩家效率!N15</f>
        <v>2.9410003502978427E-2</v>
      </c>
      <c r="P15" s="8">
        <f>攻打玩家效率!J15/攻打玩家效率!O15</f>
        <v>2.9783903951549732E-2</v>
      </c>
      <c r="Q15" s="8">
        <f>攻打玩家效率!K15/攻打玩家效率!P15</f>
        <v>2.977546109712122E-2</v>
      </c>
      <c r="R15" s="8">
        <f>攻打玩家效率!L15/攻打玩家效率!L15</f>
        <v>1</v>
      </c>
      <c r="S15" s="8">
        <f>攻打玩家效率!M15/攻打玩家效率!M15</f>
        <v>1</v>
      </c>
      <c r="T15" s="8">
        <f>攻打玩家效率!N15/攻打玩家效率!N15</f>
        <v>1</v>
      </c>
      <c r="U15" s="8">
        <f>攻打玩家效率!O15/攻打玩家效率!O15</f>
        <v>1</v>
      </c>
      <c r="V15" s="8">
        <f>攻打玩家效率!P15/攻打玩家效率!P15</f>
        <v>1</v>
      </c>
      <c r="X15" s="22">
        <f t="shared" si="0"/>
        <v>0.14919470162867415</v>
      </c>
      <c r="Y15" s="22">
        <f t="shared" si="1"/>
        <v>0.17461412827704345</v>
      </c>
      <c r="Z15" s="22">
        <f t="shared" si="2"/>
        <v>2.9838940325734829E-2</v>
      </c>
      <c r="AA15" s="22">
        <f t="shared" si="3"/>
        <v>1</v>
      </c>
    </row>
    <row r="16" spans="2:27" x14ac:dyDescent="0.15">
      <c r="B16" s="10">
        <v>12</v>
      </c>
      <c r="C16" s="8">
        <f>攻城效率!F16/攻打玩家效率!L16</f>
        <v>0.14946159692758049</v>
      </c>
      <c r="D16" s="8">
        <f>攻城效率!G16/攻打玩家效率!M16</f>
        <v>0.14950410220884686</v>
      </c>
      <c r="E16" s="8">
        <f>攻城效率!H16/攻打玩家效率!N16</f>
        <v>0.14648714431225779</v>
      </c>
      <c r="F16" s="8">
        <f>攻城效率!I16/攻打玩家效率!O16</f>
        <v>0.14820454557967488</v>
      </c>
      <c r="G16" s="8">
        <f>攻城效率!J16/攻打玩家效率!P16</f>
        <v>0.14805841830314467</v>
      </c>
      <c r="H16" s="8">
        <f>攻城效率!K16/攻打玩家效率!L16</f>
        <v>0.19542926698173479</v>
      </c>
      <c r="I16" s="8">
        <f>攻城效率!L16/攻打玩家效率!M16</f>
        <v>0.21690500894552961</v>
      </c>
      <c r="J16" s="8">
        <f>攻城效率!M16/攻打玩家效率!N16</f>
        <v>0.25149576895493003</v>
      </c>
      <c r="K16" s="8">
        <f>攻城效率!N16/攻打玩家效率!O16</f>
        <v>0.33841824128167197</v>
      </c>
      <c r="L16" s="8">
        <f>攻城效率!O16/攻打玩家效率!P16</f>
        <v>0.49985260388247649</v>
      </c>
      <c r="M16" s="8">
        <f>攻打玩家效率!G16/攻打玩家效率!L16</f>
        <v>2.9892319385516102E-2</v>
      </c>
      <c r="N16" s="8">
        <f>攻打玩家效率!H16/攻打玩家效率!M16</f>
        <v>2.9900820441769376E-2</v>
      </c>
      <c r="O16" s="8">
        <f>攻打玩家效率!I16/攻打玩家效率!N16</f>
        <v>2.9297428862451558E-2</v>
      </c>
      <c r="P16" s="8">
        <f>攻打玩家效率!J16/攻打玩家效率!O16</f>
        <v>2.964090911593498E-2</v>
      </c>
      <c r="Q16" s="8">
        <f>攻打玩家效率!K16/攻打玩家效率!P16</f>
        <v>2.9611683660628933E-2</v>
      </c>
      <c r="R16" s="8">
        <f>攻打玩家效率!L16/攻打玩家效率!L16</f>
        <v>1</v>
      </c>
      <c r="S16" s="8">
        <f>攻打玩家效率!M16/攻打玩家效率!M16</f>
        <v>1</v>
      </c>
      <c r="T16" s="8">
        <f>攻打玩家效率!N16/攻打玩家效率!N16</f>
        <v>1</v>
      </c>
      <c r="U16" s="8">
        <f>攻打玩家效率!O16/攻打玩家效率!O16</f>
        <v>1</v>
      </c>
      <c r="V16" s="8">
        <f>攻打玩家效率!P16/攻打玩家效率!P16</f>
        <v>1</v>
      </c>
      <c r="X16" s="22">
        <f t="shared" si="0"/>
        <v>0.14946159692758049</v>
      </c>
      <c r="Y16" s="22">
        <f t="shared" si="1"/>
        <v>0.19542926698173479</v>
      </c>
      <c r="Z16" s="22">
        <f t="shared" si="2"/>
        <v>2.9892319385516102E-2</v>
      </c>
      <c r="AA16" s="22">
        <f t="shared" si="3"/>
        <v>1</v>
      </c>
    </row>
    <row r="17" spans="2:27" x14ac:dyDescent="0.15">
      <c r="B17" s="10">
        <v>13</v>
      </c>
      <c r="C17" s="8">
        <f>攻城效率!F17/攻打玩家效率!L17</f>
        <v>0.14981258032108943</v>
      </c>
      <c r="D17" s="8">
        <f>攻城效率!G17/攻打玩家效率!M17</f>
        <v>0.14977347172772196</v>
      </c>
      <c r="E17" s="8">
        <f>攻城效率!H17/攻打玩家效率!N17</f>
        <v>0.14963236901286014</v>
      </c>
      <c r="F17" s="8">
        <f>攻城效率!I17/攻打玩家效率!O17</f>
        <v>0.14774779330554882</v>
      </c>
      <c r="G17" s="8">
        <f>攻城效率!J17/攻打玩家效率!P17</f>
        <v>0.14737551810905053</v>
      </c>
      <c r="H17" s="8">
        <f>攻城效率!K17/攻打玩家效率!L17</f>
        <v>0.21669341640415049</v>
      </c>
      <c r="I17" s="8">
        <f>攻城效率!L17/攻打玩家效率!M17</f>
        <v>0.24173289819659288</v>
      </c>
      <c r="J17" s="8">
        <f>攻城效率!M17/攻打玩家效率!N17</f>
        <v>0.27789427014002083</v>
      </c>
      <c r="K17" s="8">
        <f>攻城效率!N17/攻打玩家效率!O17</f>
        <v>0.37321534142909041</v>
      </c>
      <c r="L17" s="8">
        <f>攻城效率!O17/攻打玩家效率!P17</f>
        <v>0.55257439335096248</v>
      </c>
      <c r="M17" s="8">
        <f>攻打玩家效率!G17/攻打玩家效率!L17</f>
        <v>2.9962516064217886E-2</v>
      </c>
      <c r="N17" s="8">
        <f>攻打玩家效率!H17/攻打玩家效率!M17</f>
        <v>2.9954694345544392E-2</v>
      </c>
      <c r="O17" s="8">
        <f>攻打玩家效率!I17/攻打玩家效率!N17</f>
        <v>2.9926473802572032E-2</v>
      </c>
      <c r="P17" s="8">
        <f>攻打玩家效率!J17/攻打玩家效率!O17</f>
        <v>2.9549558661109764E-2</v>
      </c>
      <c r="Q17" s="8">
        <f>攻打玩家效率!K17/攻打玩家效率!P17</f>
        <v>2.9475103621810109E-2</v>
      </c>
      <c r="R17" s="8">
        <f>攻打玩家效率!L17/攻打玩家效率!L17</f>
        <v>1</v>
      </c>
      <c r="S17" s="8">
        <f>攻打玩家效率!M17/攻打玩家效率!M17</f>
        <v>1</v>
      </c>
      <c r="T17" s="8">
        <f>攻打玩家效率!N17/攻打玩家效率!N17</f>
        <v>1</v>
      </c>
      <c r="U17" s="8">
        <f>攻打玩家效率!O17/攻打玩家效率!O17</f>
        <v>1</v>
      </c>
      <c r="V17" s="8">
        <f>攻打玩家效率!P17/攻打玩家效率!P17</f>
        <v>1</v>
      </c>
      <c r="X17" s="22">
        <f t="shared" si="0"/>
        <v>0.14981258032108943</v>
      </c>
      <c r="Y17" s="22">
        <f t="shared" si="1"/>
        <v>0.21669341640415049</v>
      </c>
      <c r="Z17" s="22">
        <f t="shared" si="2"/>
        <v>2.9962516064217886E-2</v>
      </c>
      <c r="AA17" s="22">
        <f t="shared" si="3"/>
        <v>1</v>
      </c>
    </row>
    <row r="18" spans="2:27" x14ac:dyDescent="0.15">
      <c r="B18" s="10">
        <v>14</v>
      </c>
      <c r="C18" s="8">
        <f>攻城效率!F18/攻打玩家效率!L18</f>
        <v>0.15049101894016159</v>
      </c>
      <c r="D18" s="8">
        <f>攻城效率!G18/攻打玩家效率!M18</f>
        <v>0.1503172449735084</v>
      </c>
      <c r="E18" s="8">
        <f>攻城效率!H18/攻打玩家效率!N18</f>
        <v>0.15012394217957933</v>
      </c>
      <c r="F18" s="8">
        <f>攻城效率!I18/攻打玩家效率!O18</f>
        <v>0.14773640466748739</v>
      </c>
      <c r="G18" s="8">
        <f>攻城效率!J18/攻打玩家效率!P18</f>
        <v>0.14761102889429237</v>
      </c>
      <c r="H18" s="8">
        <f>攻城效率!K18/攻打玩家效率!L18</f>
        <v>0.2388647375010203</v>
      </c>
      <c r="I18" s="8">
        <f>攻城效率!L18/攻打玩家效率!M18</f>
        <v>0.26545329873026197</v>
      </c>
      <c r="J18" s="8">
        <f>攻城效率!M18/攻打玩家效率!N18</f>
        <v>0.30946536632234589</v>
      </c>
      <c r="K18" s="8">
        <f>攻城效率!N18/攻打玩家效率!O18</f>
        <v>0.40533938477163861</v>
      </c>
      <c r="L18" s="8">
        <f>攻城效率!O18/攻打玩家效率!P18</f>
        <v>0.60046581951296762</v>
      </c>
      <c r="M18" s="8">
        <f>攻打玩家效率!G18/攻打玩家效率!L18</f>
        <v>3.0098203788032317E-2</v>
      </c>
      <c r="N18" s="8">
        <f>攻打玩家效率!H18/攻打玩家效率!M18</f>
        <v>3.0063448994701678E-2</v>
      </c>
      <c r="O18" s="8">
        <f>攻打玩家效率!I18/攻打玩家效率!N18</f>
        <v>3.0024788435915873E-2</v>
      </c>
      <c r="P18" s="8">
        <f>攻打玩家效率!J18/攻打玩家效率!O18</f>
        <v>2.9547280933497479E-2</v>
      </c>
      <c r="Q18" s="8">
        <f>攻打玩家效率!K18/攻打玩家效率!P18</f>
        <v>2.9522205778858477E-2</v>
      </c>
      <c r="R18" s="8">
        <f>攻打玩家效率!L18/攻打玩家效率!L18</f>
        <v>1</v>
      </c>
      <c r="S18" s="8">
        <f>攻打玩家效率!M18/攻打玩家效率!M18</f>
        <v>1</v>
      </c>
      <c r="T18" s="8">
        <f>攻打玩家效率!N18/攻打玩家效率!N18</f>
        <v>1</v>
      </c>
      <c r="U18" s="8">
        <f>攻打玩家效率!O18/攻打玩家效率!O18</f>
        <v>1</v>
      </c>
      <c r="V18" s="8">
        <f>攻打玩家效率!P18/攻打玩家效率!P18</f>
        <v>1</v>
      </c>
      <c r="X18" s="22">
        <f t="shared" si="0"/>
        <v>0.15049101894016159</v>
      </c>
      <c r="Y18" s="22">
        <f t="shared" si="1"/>
        <v>0.2388647375010203</v>
      </c>
      <c r="Z18" s="22">
        <f t="shared" si="2"/>
        <v>3.0098203788032317E-2</v>
      </c>
      <c r="AA18" s="22">
        <f t="shared" si="3"/>
        <v>1</v>
      </c>
    </row>
    <row r="19" spans="2:27" x14ac:dyDescent="0.15">
      <c r="B19" s="10">
        <v>15</v>
      </c>
      <c r="C19" s="8">
        <f>攻城效率!F19/攻打玩家效率!L19</f>
        <v>0.15132953123626142</v>
      </c>
      <c r="D19" s="8">
        <f>攻城效率!G19/攻打玩家效率!M19</f>
        <v>0.15113486781077612</v>
      </c>
      <c r="E19" s="8">
        <f>攻城效率!H19/攻打玩家效率!N19</f>
        <v>0.15055372401382108</v>
      </c>
      <c r="F19" s="8">
        <f>攻城效率!I19/攻打玩家效率!O19</f>
        <v>0.14788935167620448</v>
      </c>
      <c r="G19" s="8">
        <f>攻城效率!J19/攻打玩家效率!P19</f>
        <v>0.14751740896490237</v>
      </c>
      <c r="H19" s="8">
        <f>攻城效率!K19/攻打玩家效率!L19</f>
        <v>0.26182924853008971</v>
      </c>
      <c r="I19" s="8">
        <f>攻城效率!L19/攻打玩家效率!M19</f>
        <v>0.29103958676943181</v>
      </c>
      <c r="J19" s="8">
        <f>攻城效率!M19/攻打玩家效率!N19</f>
        <v>0.34295857278516234</v>
      </c>
      <c r="K19" s="8">
        <f>攻城效率!N19/攻打玩家效率!O19</f>
        <v>0.44164603186842283</v>
      </c>
      <c r="L19" s="8">
        <f>攻城效率!O19/攻打玩家效率!P19</f>
        <v>0.6560037066494232</v>
      </c>
      <c r="M19" s="8">
        <f>攻打玩家效率!G19/攻打玩家效率!L19</f>
        <v>3.0265906247252283E-2</v>
      </c>
      <c r="N19" s="8">
        <f>攻打玩家效率!H19/攻打玩家效率!M19</f>
        <v>3.0226973562155226E-2</v>
      </c>
      <c r="O19" s="8">
        <f>攻打玩家效率!I19/攻打玩家效率!N19</f>
        <v>3.0110744802764218E-2</v>
      </c>
      <c r="P19" s="8">
        <f>攻打玩家效率!J19/攻打玩家效率!O19</f>
        <v>2.9577870335240897E-2</v>
      </c>
      <c r="Q19" s="8">
        <f>攻打玩家效率!K19/攻打玩家效率!P19</f>
        <v>2.9503481792980474E-2</v>
      </c>
      <c r="R19" s="8">
        <f>攻打玩家效率!L19/攻打玩家效率!L19</f>
        <v>1</v>
      </c>
      <c r="S19" s="8">
        <f>攻打玩家效率!M19/攻打玩家效率!M19</f>
        <v>1</v>
      </c>
      <c r="T19" s="8">
        <f>攻打玩家效率!N19/攻打玩家效率!N19</f>
        <v>1</v>
      </c>
      <c r="U19" s="8">
        <f>攻打玩家效率!O19/攻打玩家效率!O19</f>
        <v>1</v>
      </c>
      <c r="V19" s="8">
        <f>攻打玩家效率!P19/攻打玩家效率!P19</f>
        <v>1</v>
      </c>
      <c r="X19" s="22">
        <f t="shared" si="0"/>
        <v>0.15132953123626142</v>
      </c>
      <c r="Y19" s="22">
        <f t="shared" si="1"/>
        <v>0.26182924853008971</v>
      </c>
      <c r="Z19" s="22">
        <f t="shared" si="2"/>
        <v>3.0265906247252283E-2</v>
      </c>
      <c r="AA19" s="22">
        <f t="shared" si="3"/>
        <v>1</v>
      </c>
    </row>
    <row r="20" spans="2:27" x14ac:dyDescent="0.15">
      <c r="B20" s="10">
        <v>16</v>
      </c>
      <c r="C20" s="8">
        <f>攻城效率!F20/攻打玩家效率!L20</f>
        <v>0.15232220736252072</v>
      </c>
      <c r="D20" s="8">
        <f>攻城效率!G20/攻打玩家效率!M20</f>
        <v>0.15201752662207868</v>
      </c>
      <c r="E20" s="8">
        <f>攻城效率!H20/攻打玩家效率!N20</f>
        <v>0.15130625595135752</v>
      </c>
      <c r="F20" s="8">
        <f>攻城效率!I20/攻打玩家效率!O20</f>
        <v>0.1517383360100126</v>
      </c>
      <c r="G20" s="8">
        <f>攻城效率!J20/攻打玩家效率!P20</f>
        <v>0.1474336813747944</v>
      </c>
      <c r="H20" s="8">
        <f>攻城效率!K20/攻打玩家效率!L20</f>
        <v>0.2843537971265388</v>
      </c>
      <c r="I20" s="8">
        <f>攻城效率!L20/攻打玩家效率!M20</f>
        <v>0.31777760113277004</v>
      </c>
      <c r="J20" s="8">
        <f>攻城效率!M20/攻打玩家效率!N20</f>
        <v>0.37767349275569634</v>
      </c>
      <c r="K20" s="8">
        <f>攻城效率!N20/攻打玩家效率!O20</f>
        <v>0.49842488336618168</v>
      </c>
      <c r="L20" s="8">
        <f>攻城效率!O20/攻打玩家效率!P20</f>
        <v>0.71823214416476766</v>
      </c>
      <c r="M20" s="8">
        <f>攻打玩家效率!G20/攻打玩家效率!L20</f>
        <v>3.0464441472504142E-2</v>
      </c>
      <c r="N20" s="8">
        <f>攻打玩家效率!H20/攻打玩家效率!M20</f>
        <v>3.0403505324415738E-2</v>
      </c>
      <c r="O20" s="8">
        <f>攻打玩家效率!I20/攻打玩家效率!N20</f>
        <v>3.0261251190271506E-2</v>
      </c>
      <c r="P20" s="8">
        <f>攻打玩家效率!J20/攻打玩家效率!O20</f>
        <v>3.0347667202002521E-2</v>
      </c>
      <c r="Q20" s="8">
        <f>攻打玩家效率!K20/攻打玩家效率!P20</f>
        <v>2.9486736274958885E-2</v>
      </c>
      <c r="R20" s="8">
        <f>攻打玩家效率!L20/攻打玩家效率!L20</f>
        <v>1</v>
      </c>
      <c r="S20" s="8">
        <f>攻打玩家效率!M20/攻打玩家效率!M20</f>
        <v>1</v>
      </c>
      <c r="T20" s="8">
        <f>攻打玩家效率!N20/攻打玩家效率!N20</f>
        <v>1</v>
      </c>
      <c r="U20" s="8">
        <f>攻打玩家效率!O20/攻打玩家效率!O20</f>
        <v>1</v>
      </c>
      <c r="V20" s="8">
        <f>攻打玩家效率!P20/攻打玩家效率!P20</f>
        <v>1</v>
      </c>
      <c r="X20" s="22">
        <f t="shared" si="0"/>
        <v>0.15232220736252072</v>
      </c>
      <c r="Y20" s="22">
        <f t="shared" si="1"/>
        <v>0.2843537971265388</v>
      </c>
      <c r="Z20" s="22">
        <f t="shared" si="2"/>
        <v>3.0464441472504142E-2</v>
      </c>
      <c r="AA20" s="22">
        <f t="shared" si="3"/>
        <v>1</v>
      </c>
    </row>
    <row r="21" spans="2:27" x14ac:dyDescent="0.15">
      <c r="B21" s="10">
        <v>17</v>
      </c>
      <c r="C21" s="8">
        <f>攻城效率!F21/攻打玩家效率!L21</f>
        <v>0.15350458434584116</v>
      </c>
      <c r="D21" s="8">
        <f>攻城效率!G21/攻打玩家效率!M21</f>
        <v>0.15317996001859507</v>
      </c>
      <c r="E21" s="8">
        <f>攻城效率!H21/攻打玩家效率!N21</f>
        <v>0.15224719664406758</v>
      </c>
      <c r="F21" s="8">
        <f>攻城效率!I21/攻打玩家效率!O21</f>
        <v>0.15260144040638143</v>
      </c>
      <c r="G21" s="8">
        <f>攻城效率!J21/攻打玩家效率!P21</f>
        <v>0.14814953842037293</v>
      </c>
      <c r="H21" s="8">
        <f>攻城效率!K21/攻打玩家效率!L21</f>
        <v>0.3004386081830131</v>
      </c>
      <c r="I21" s="8">
        <f>攻城效率!L21/攻打玩家效率!M21</f>
        <v>0.34456700185527317</v>
      </c>
      <c r="J21" s="8">
        <f>攻城效率!M21/攻打玩家效率!N21</f>
        <v>0.41197276884238615</v>
      </c>
      <c r="K21" s="8">
        <f>攻城效率!N21/攻打玩家效率!O21</f>
        <v>0.56755146790807642</v>
      </c>
      <c r="L21" s="8">
        <f>攻城效率!O21/攻打玩家效率!P21</f>
        <v>0.77022443137418128</v>
      </c>
      <c r="M21" s="8">
        <f>攻打玩家效率!G21/攻打玩家效率!L21</f>
        <v>3.0700916869168236E-2</v>
      </c>
      <c r="N21" s="8">
        <f>攻打玩家效率!H21/攻打玩家效率!M21</f>
        <v>3.0635992003719015E-2</v>
      </c>
      <c r="O21" s="8">
        <f>攻打玩家效率!I21/攻打玩家效率!N21</f>
        <v>3.044943932881352E-2</v>
      </c>
      <c r="P21" s="8">
        <f>攻打玩家效率!J21/攻打玩家效率!O21</f>
        <v>3.0520288081276287E-2</v>
      </c>
      <c r="Q21" s="8">
        <f>攻打玩家效率!K21/攻打玩家效率!P21</f>
        <v>2.9629907684074586E-2</v>
      </c>
      <c r="R21" s="8">
        <f>攻打玩家效率!L21/攻打玩家效率!L21</f>
        <v>1</v>
      </c>
      <c r="S21" s="8">
        <f>攻打玩家效率!M21/攻打玩家效率!M21</f>
        <v>1</v>
      </c>
      <c r="T21" s="8">
        <f>攻打玩家效率!N21/攻打玩家效率!N21</f>
        <v>1</v>
      </c>
      <c r="U21" s="8">
        <f>攻打玩家效率!O21/攻打玩家效率!O21</f>
        <v>1</v>
      </c>
      <c r="V21" s="8">
        <f>攻打玩家效率!P21/攻打玩家效率!P21</f>
        <v>1</v>
      </c>
      <c r="X21" s="22">
        <f t="shared" si="0"/>
        <v>0.15350458434584116</v>
      </c>
      <c r="Y21" s="22">
        <f t="shared" si="1"/>
        <v>0.3004386081830131</v>
      </c>
      <c r="Z21" s="22">
        <f t="shared" si="2"/>
        <v>3.0700916869168236E-2</v>
      </c>
      <c r="AA21" s="22">
        <f t="shared" si="3"/>
        <v>1</v>
      </c>
    </row>
    <row r="22" spans="2:27" x14ac:dyDescent="0.15">
      <c r="B22" s="10">
        <v>18</v>
      </c>
      <c r="C22" s="8">
        <f>攻城效率!F22/攻打玩家效率!L22</f>
        <v>0.15472347662778149</v>
      </c>
      <c r="D22" s="8">
        <f>攻城效率!G22/攻打玩家效率!M22</f>
        <v>0.15437702213899335</v>
      </c>
      <c r="E22" s="8">
        <f>攻城效率!H22/攻打玩家效率!N22</f>
        <v>0.15311866013523801</v>
      </c>
      <c r="F22" s="8">
        <f>攻城效率!I22/攻打玩家效率!O22</f>
        <v>0.15339195180215198</v>
      </c>
      <c r="G22" s="8">
        <f>攻城效率!J22/攻打玩家效率!P22</f>
        <v>0.14841805936110697</v>
      </c>
      <c r="H22" s="8">
        <f>攻城效率!K22/攻打玩家效率!L22</f>
        <v>0.3172728654887485</v>
      </c>
      <c r="I22" s="8">
        <f>攻城效率!L22/攻打玩家效率!M22</f>
        <v>0.36649022155052596</v>
      </c>
      <c r="J22" s="8">
        <f>攻城效率!M22/攻打玩家效率!N22</f>
        <v>0.45188523728551466</v>
      </c>
      <c r="K22" s="8">
        <f>攻城效率!N22/攻打玩家效率!O22</f>
        <v>0.64672186778984098</v>
      </c>
      <c r="L22" s="8">
        <f>攻城效率!O22/攻打玩家效率!P22</f>
        <v>0.83342547439435466</v>
      </c>
      <c r="M22" s="8">
        <f>攻打玩家效率!G22/攻打玩家效率!L22</f>
        <v>3.0944695325556302E-2</v>
      </c>
      <c r="N22" s="8">
        <f>攻打玩家效率!H22/攻打玩家效率!M22</f>
        <v>3.087540442779867E-2</v>
      </c>
      <c r="O22" s="8">
        <f>攻打玩家效率!I22/攻打玩家效率!N22</f>
        <v>3.0623732027047601E-2</v>
      </c>
      <c r="P22" s="8">
        <f>攻打玩家效率!J22/攻打玩家效率!O22</f>
        <v>3.0678390360430401E-2</v>
      </c>
      <c r="Q22" s="8">
        <f>攻打玩家效率!K22/攻打玩家效率!P22</f>
        <v>2.9683611872221391E-2</v>
      </c>
      <c r="R22" s="8">
        <f>攻打玩家效率!L22/攻打玩家效率!L22</f>
        <v>1</v>
      </c>
      <c r="S22" s="8">
        <f>攻打玩家效率!M22/攻打玩家效率!M22</f>
        <v>1</v>
      </c>
      <c r="T22" s="8">
        <f>攻打玩家效率!N22/攻打玩家效率!N22</f>
        <v>1</v>
      </c>
      <c r="U22" s="8">
        <f>攻打玩家效率!O22/攻打玩家效率!O22</f>
        <v>1</v>
      </c>
      <c r="V22" s="8">
        <f>攻打玩家效率!P22/攻打玩家效率!P22</f>
        <v>1</v>
      </c>
      <c r="X22" s="22">
        <f t="shared" si="0"/>
        <v>0.15472347662778149</v>
      </c>
      <c r="Y22" s="22">
        <f t="shared" si="1"/>
        <v>0.3172728654887485</v>
      </c>
      <c r="Z22" s="22">
        <f t="shared" si="2"/>
        <v>3.0944695325556302E-2</v>
      </c>
      <c r="AA22" s="22">
        <f t="shared" si="3"/>
        <v>1</v>
      </c>
    </row>
    <row r="23" spans="2:27" x14ac:dyDescent="0.15">
      <c r="B23" s="10">
        <v>19</v>
      </c>
      <c r="C23" s="8">
        <f>攻城效率!F23/攻打玩家效率!L23</f>
        <v>0.156198566847847</v>
      </c>
      <c r="D23" s="8">
        <f>攻城效率!G23/攻打玩家效率!M23</f>
        <v>0.1556498422213333</v>
      </c>
      <c r="E23" s="8">
        <f>攻城效率!H23/攻打玩家效率!N23</f>
        <v>0.15429472469610914</v>
      </c>
      <c r="F23" s="8">
        <f>攻城效率!I23/攻打玩家效率!O23</f>
        <v>0.15439300152015409</v>
      </c>
      <c r="G23" s="8">
        <f>攻城效率!J23/攻打玩家效率!P23</f>
        <v>0.14893411127829342</v>
      </c>
      <c r="H23" s="8">
        <f>攻城效率!K23/攻打玩家效率!L23</f>
        <v>0.33532755097578826</v>
      </c>
      <c r="I23" s="8">
        <f>攻城效率!L23/攻打玩家效率!M23</f>
        <v>0.38637919506765317</v>
      </c>
      <c r="J23" s="8">
        <f>攻城效率!M23/攻打玩家效率!N23</f>
        <v>0.491443127837563</v>
      </c>
      <c r="K23" s="8">
        <f>攻城效率!N23/攻打玩家效率!O23</f>
        <v>0.72303727468537893</v>
      </c>
      <c r="L23" s="8">
        <f>攻城效率!O23/攻打玩家效率!P23</f>
        <v>0.90005728465598012</v>
      </c>
      <c r="M23" s="8">
        <f>攻打玩家效率!G23/攻打玩家效率!L23</f>
        <v>3.1239713369569405E-2</v>
      </c>
      <c r="N23" s="8">
        <f>攻打玩家效率!H23/攻打玩家效率!M23</f>
        <v>3.1129968444266659E-2</v>
      </c>
      <c r="O23" s="8">
        <f>攻打玩家效率!I23/攻打玩家效率!N23</f>
        <v>3.0858944939221828E-2</v>
      </c>
      <c r="P23" s="8">
        <f>攻打玩家效率!J23/攻打玩家效率!O23</f>
        <v>3.087860030403082E-2</v>
      </c>
      <c r="Q23" s="8">
        <f>攻打玩家效率!K23/攻打玩家效率!P23</f>
        <v>2.978682225565869E-2</v>
      </c>
      <c r="R23" s="8">
        <f>攻打玩家效率!L23/攻打玩家效率!L23</f>
        <v>1</v>
      </c>
      <c r="S23" s="8">
        <f>攻打玩家效率!M23/攻打玩家效率!M23</f>
        <v>1</v>
      </c>
      <c r="T23" s="8">
        <f>攻打玩家效率!N23/攻打玩家效率!N23</f>
        <v>1</v>
      </c>
      <c r="U23" s="8">
        <f>攻打玩家效率!O23/攻打玩家效率!O23</f>
        <v>1</v>
      </c>
      <c r="V23" s="8">
        <f>攻打玩家效率!P23/攻打玩家效率!P23</f>
        <v>1</v>
      </c>
      <c r="X23" s="22">
        <f t="shared" si="0"/>
        <v>0.156198566847847</v>
      </c>
      <c r="Y23" s="22">
        <f t="shared" si="1"/>
        <v>0.33532755097578826</v>
      </c>
      <c r="Z23" s="22">
        <f t="shared" si="2"/>
        <v>3.1239713369569405E-2</v>
      </c>
      <c r="AA23" s="22">
        <f t="shared" si="3"/>
        <v>1</v>
      </c>
    </row>
    <row r="24" spans="2:27" x14ac:dyDescent="0.15">
      <c r="B24" s="10">
        <v>20</v>
      </c>
      <c r="C24" s="8">
        <f>攻城效率!F24/攻打玩家效率!L24</f>
        <v>0.15768823258123657</v>
      </c>
      <c r="D24" s="8">
        <f>攻城效率!G24/攻打玩家效率!M24</f>
        <v>0.15687515368998797</v>
      </c>
      <c r="E24" s="8">
        <f>攻城效率!H24/攻打玩家效率!N24</f>
        <v>0.15542282995104353</v>
      </c>
      <c r="F24" s="8">
        <f>攻城效率!I24/攻打玩家效率!O24</f>
        <v>0.15487880107175334</v>
      </c>
      <c r="G24" s="8">
        <f>攻城效率!J24/攻打玩家效率!P24</f>
        <v>0.14882711103655044</v>
      </c>
      <c r="H24" s="8">
        <f>攻城效率!K24/攻打玩家效率!L24</f>
        <v>0.35415985902778874</v>
      </c>
      <c r="I24" s="8">
        <f>攻城效率!L24/攻打玩家效率!M24</f>
        <v>0.40689274328707092</v>
      </c>
      <c r="J24" s="8">
        <f>攻城效率!M24/攻打玩家效率!N24</f>
        <v>0.51995940367494409</v>
      </c>
      <c r="K24" s="8">
        <f>攻城效率!N24/攻打玩家效率!O24</f>
        <v>0.80186597658763881</v>
      </c>
      <c r="L24" s="8">
        <f>攻城效率!O24/攻打玩家效率!P24</f>
        <v>0.96397909808068338</v>
      </c>
      <c r="M24" s="8">
        <f>攻打玩家效率!G24/攻打玩家效率!L24</f>
        <v>3.1537646516247318E-2</v>
      </c>
      <c r="N24" s="8">
        <f>攻打玩家效率!H24/攻打玩家效率!M24</f>
        <v>3.1375030737997599E-2</v>
      </c>
      <c r="O24" s="8">
        <f>攻打玩家效率!I24/攻打玩家效率!N24</f>
        <v>3.1084565990208712E-2</v>
      </c>
      <c r="P24" s="8">
        <f>攻打玩家效率!J24/攻打玩家效率!O24</f>
        <v>3.0975760214350667E-2</v>
      </c>
      <c r="Q24" s="8">
        <f>攻打玩家效率!K24/攻打玩家效率!P24</f>
        <v>2.9765422207310089E-2</v>
      </c>
      <c r="R24" s="8">
        <f>攻打玩家效率!L24/攻打玩家效率!L24</f>
        <v>1</v>
      </c>
      <c r="S24" s="8">
        <f>攻打玩家效率!M24/攻打玩家效率!M24</f>
        <v>1</v>
      </c>
      <c r="T24" s="8">
        <f>攻打玩家效率!N24/攻打玩家效率!N24</f>
        <v>1</v>
      </c>
      <c r="U24" s="8">
        <f>攻打玩家效率!O24/攻打玩家效率!O24</f>
        <v>1</v>
      </c>
      <c r="V24" s="8">
        <f>攻打玩家效率!P24/攻打玩家效率!P24</f>
        <v>1</v>
      </c>
      <c r="X24" s="22">
        <f t="shared" si="0"/>
        <v>0.15768823258123657</v>
      </c>
      <c r="Y24" s="22">
        <f t="shared" si="1"/>
        <v>0.35415985902778874</v>
      </c>
      <c r="Z24" s="22">
        <f t="shared" si="2"/>
        <v>3.1537646516247318E-2</v>
      </c>
      <c r="AA24" s="22">
        <f t="shared" si="3"/>
        <v>1</v>
      </c>
    </row>
    <row r="25" spans="2:27" x14ac:dyDescent="0.15">
      <c r="B25" s="10">
        <v>21</v>
      </c>
      <c r="C25" s="8">
        <f>攻城效率!F25/攻打玩家效率!L25</f>
        <v>0.15803965013855722</v>
      </c>
      <c r="D25" s="8">
        <f>攻城效率!G25/攻打玩家效率!M25</f>
        <v>0.15692834593647678</v>
      </c>
      <c r="E25" s="8">
        <f>攻城效率!H25/攻打玩家效率!N25</f>
        <v>0.15537158887133262</v>
      </c>
      <c r="F25" s="8">
        <f>攻城效率!I25/攻打玩家效率!O25</f>
        <v>0.15455609506582035</v>
      </c>
      <c r="G25" s="8">
        <f>攻城效率!J25/攻打玩家效率!P25</f>
        <v>0.14830513509342833</v>
      </c>
      <c r="H25" s="8">
        <f>攻城效率!K25/攻打玩家效率!L25</f>
        <v>0.36647875277603581</v>
      </c>
      <c r="I25" s="8">
        <f>攻城效率!L25/攻打玩家效率!M25</f>
        <v>0.42858483742382464</v>
      </c>
      <c r="J25" s="8">
        <f>攻城效率!M25/攻打玩家效率!N25</f>
        <v>0.54780406498995349</v>
      </c>
      <c r="K25" s="8">
        <f>攻城效率!N25/攻打玩家效率!O25</f>
        <v>0.88674770420443139</v>
      </c>
      <c r="L25" s="8">
        <f>攻城效率!O25/攻打玩家效率!P25</f>
        <v>1.0404729663619938</v>
      </c>
      <c r="M25" s="8">
        <f>攻打玩家效率!G25/攻打玩家效率!L25</f>
        <v>3.1607930027711451E-2</v>
      </c>
      <c r="N25" s="8">
        <f>攻打玩家效率!H25/攻打玩家效率!M25</f>
        <v>3.1385669187295358E-2</v>
      </c>
      <c r="O25" s="8">
        <f>攻打玩家效率!I25/攻打玩家效率!N25</f>
        <v>3.1074317774266526E-2</v>
      </c>
      <c r="P25" s="8">
        <f>攻打玩家效率!J25/攻打玩家效率!O25</f>
        <v>3.0911219013164071E-2</v>
      </c>
      <c r="Q25" s="8">
        <f>攻打玩家效率!K25/攻打玩家效率!P25</f>
        <v>2.9661027018685664E-2</v>
      </c>
      <c r="R25" s="8">
        <f>攻打玩家效率!L25/攻打玩家效率!L25</f>
        <v>1</v>
      </c>
      <c r="S25" s="8">
        <f>攻打玩家效率!M25/攻打玩家效率!M25</f>
        <v>1</v>
      </c>
      <c r="T25" s="8">
        <f>攻打玩家效率!N25/攻打玩家效率!N25</f>
        <v>1</v>
      </c>
      <c r="U25" s="8">
        <f>攻打玩家效率!O25/攻打玩家效率!O25</f>
        <v>1</v>
      </c>
      <c r="V25" s="8">
        <f>攻打玩家效率!P25/攻打玩家效率!P25</f>
        <v>1</v>
      </c>
      <c r="X25" s="22">
        <f t="shared" si="0"/>
        <v>0.15803965013855722</v>
      </c>
      <c r="Y25" s="22">
        <f t="shared" si="1"/>
        <v>0.36647875277603581</v>
      </c>
      <c r="Z25" s="22">
        <f t="shared" si="2"/>
        <v>3.1607930027711451E-2</v>
      </c>
      <c r="AA25" s="22">
        <f t="shared" si="3"/>
        <v>1</v>
      </c>
    </row>
    <row r="26" spans="2:27" x14ac:dyDescent="0.15">
      <c r="B26" s="10">
        <v>22</v>
      </c>
      <c r="C26" s="8">
        <f>攻城效率!F26/攻打玩家效率!L26</f>
        <v>0.15825346870664819</v>
      </c>
      <c r="D26" s="8">
        <f>攻城效率!G26/攻打玩家效率!M26</f>
        <v>0.15714697360183616</v>
      </c>
      <c r="E26" s="8">
        <f>攻城效率!H26/攻打玩家效率!N26</f>
        <v>0.15533198696843681</v>
      </c>
      <c r="F26" s="8">
        <f>攻城效率!I26/攻打玩家效率!O26</f>
        <v>0.15445987011133572</v>
      </c>
      <c r="G26" s="8">
        <f>攻城效率!J26/攻打玩家效率!P26</f>
        <v>0.14776308258403165</v>
      </c>
      <c r="H26" s="8">
        <f>攻城效率!K26/攻打玩家效率!L26</f>
        <v>0.37947962242956551</v>
      </c>
      <c r="I26" s="8">
        <f>攻城效率!L26/攻打玩家效率!M26</f>
        <v>0.44746423234024174</v>
      </c>
      <c r="J26" s="8">
        <f>攻城效率!M26/攻打玩家效率!N26</f>
        <v>0.57761214321407983</v>
      </c>
      <c r="K26" s="8">
        <f>攻城效率!N26/攻打玩家效率!O26</f>
        <v>0.97812501461999801</v>
      </c>
      <c r="L26" s="8">
        <f>攻城效率!O26/攻打玩家效率!P26</f>
        <v>1.0689661071121441</v>
      </c>
      <c r="M26" s="8">
        <f>攻打玩家效率!G26/攻打玩家效率!L26</f>
        <v>3.1650693741329644E-2</v>
      </c>
      <c r="N26" s="8">
        <f>攻打玩家效率!H26/攻打玩家效率!M26</f>
        <v>3.1429394720367231E-2</v>
      </c>
      <c r="O26" s="8">
        <f>攻打玩家效率!I26/攻打玩家效率!N26</f>
        <v>3.106639739368736E-2</v>
      </c>
      <c r="P26" s="8">
        <f>攻打玩家效率!J26/攻打玩家效率!O26</f>
        <v>3.0891974022267142E-2</v>
      </c>
      <c r="Q26" s="8">
        <f>攻打玩家效率!K26/攻打玩家效率!P26</f>
        <v>2.9552616516806331E-2</v>
      </c>
      <c r="R26" s="8">
        <f>攻打玩家效率!L26/攻打玩家效率!L26</f>
        <v>1</v>
      </c>
      <c r="S26" s="8">
        <f>攻打玩家效率!M26/攻打玩家效率!M26</f>
        <v>1</v>
      </c>
      <c r="T26" s="8">
        <f>攻打玩家效率!N26/攻打玩家效率!N26</f>
        <v>1</v>
      </c>
      <c r="U26" s="8">
        <f>攻打玩家效率!O26/攻打玩家效率!O26</f>
        <v>1</v>
      </c>
      <c r="V26" s="8">
        <f>攻打玩家效率!P26/攻打玩家效率!P26</f>
        <v>1</v>
      </c>
      <c r="X26" s="22">
        <f t="shared" si="0"/>
        <v>0.15825346870664819</v>
      </c>
      <c r="Y26" s="22">
        <f t="shared" si="1"/>
        <v>0.37947962242956551</v>
      </c>
      <c r="Z26" s="22">
        <f t="shared" si="2"/>
        <v>3.1650693741329644E-2</v>
      </c>
      <c r="AA26" s="22">
        <f t="shared" si="3"/>
        <v>1</v>
      </c>
    </row>
    <row r="27" spans="2:27" x14ac:dyDescent="0.15">
      <c r="B27" s="10">
        <v>23</v>
      </c>
      <c r="C27" s="8">
        <f>攻城效率!F27/攻打玩家效率!L27</f>
        <v>0.15869017833964968</v>
      </c>
      <c r="D27" s="8">
        <f>攻城效率!G27/攻打玩家效率!M27</f>
        <v>0.15744603063317869</v>
      </c>
      <c r="E27" s="8">
        <f>攻城效率!H27/攻打玩家效率!N27</f>
        <v>0.15558171877782384</v>
      </c>
      <c r="F27" s="8">
        <f>攻城效率!I27/攻打玩家效率!O27</f>
        <v>0.15443464512836363</v>
      </c>
      <c r="G27" s="8">
        <f>攻城效率!J27/攻打玩家效率!P27</f>
        <v>0.15159957315122594</v>
      </c>
      <c r="H27" s="8">
        <f>攻城效率!K27/攻打玩家效率!L27</f>
        <v>0.39373418749552902</v>
      </c>
      <c r="I27" s="8">
        <f>攻城效率!L27/攻打玩家效率!M27</f>
        <v>0.46081089005534642</v>
      </c>
      <c r="J27" s="8">
        <f>攻城效率!M27/攻打玩家效率!N27</f>
        <v>0.60764272754401327</v>
      </c>
      <c r="K27" s="8">
        <f>攻城效率!N27/攻打玩家效率!O27</f>
        <v>1.0571966209022501</v>
      </c>
      <c r="L27" s="8">
        <f>攻城效率!O27/攻打玩家效率!P27</f>
        <v>1.0775756418616478</v>
      </c>
      <c r="M27" s="8">
        <f>攻打玩家效率!G27/攻打玩家效率!L27</f>
        <v>3.1738035667929938E-2</v>
      </c>
      <c r="N27" s="8">
        <f>攻打玩家效率!H27/攻打玩家效率!M27</f>
        <v>3.1489206126635742E-2</v>
      </c>
      <c r="O27" s="8">
        <f>攻打玩家效率!I27/攻打玩家效率!N27</f>
        <v>3.1116343755564772E-2</v>
      </c>
      <c r="P27" s="8">
        <f>攻打玩家效率!J27/攻打玩家效率!O27</f>
        <v>3.0886929025672728E-2</v>
      </c>
      <c r="Q27" s="8">
        <f>攻打玩家效率!K27/攻打玩家效率!P27</f>
        <v>3.0319914630245189E-2</v>
      </c>
      <c r="R27" s="8">
        <f>攻打玩家效率!L27/攻打玩家效率!L27</f>
        <v>1</v>
      </c>
      <c r="S27" s="8">
        <f>攻打玩家效率!M27/攻打玩家效率!M27</f>
        <v>1</v>
      </c>
      <c r="T27" s="8">
        <f>攻打玩家效率!N27/攻打玩家效率!N27</f>
        <v>1</v>
      </c>
      <c r="U27" s="8">
        <f>攻打玩家效率!O27/攻打玩家效率!O27</f>
        <v>1</v>
      </c>
      <c r="V27" s="8">
        <f>攻打玩家效率!P27/攻打玩家效率!P27</f>
        <v>1</v>
      </c>
      <c r="X27" s="22">
        <f t="shared" si="0"/>
        <v>0.15869017833964968</v>
      </c>
      <c r="Y27" s="22">
        <f t="shared" si="1"/>
        <v>0.39373418749552902</v>
      </c>
      <c r="Z27" s="22">
        <f t="shared" si="2"/>
        <v>3.1738035667929938E-2</v>
      </c>
      <c r="AA27" s="22">
        <f t="shared" si="3"/>
        <v>1</v>
      </c>
    </row>
    <row r="28" spans="2:27" x14ac:dyDescent="0.15">
      <c r="B28" s="10">
        <v>24</v>
      </c>
      <c r="C28" s="8">
        <f>攻城效率!F28/攻打玩家效率!L28</f>
        <v>0.15915255143106935</v>
      </c>
      <c r="D28" s="8">
        <f>攻城效率!G28/攻打玩家效率!M28</f>
        <v>0.15772366748482364</v>
      </c>
      <c r="E28" s="8">
        <f>攻城效率!H28/攻打玩家效率!N28</f>
        <v>0.15578189263552739</v>
      </c>
      <c r="F28" s="8">
        <f>攻城效率!I28/攻打玩家效率!O28</f>
        <v>0.15457399409746578</v>
      </c>
      <c r="G28" s="8">
        <f>攻城效率!J28/攻打玩家效率!P28</f>
        <v>0.15158031429408442</v>
      </c>
      <c r="H28" s="8">
        <f>攻城效率!K28/攻打玩家效率!L28</f>
        <v>0.40138962853141891</v>
      </c>
      <c r="I28" s="8">
        <f>攻城效率!L28/攻打玩家效率!M28</f>
        <v>0.47597001269978079</v>
      </c>
      <c r="J28" s="8">
        <f>攻城效率!M28/攻打玩家效率!N28</f>
        <v>0.63857032382718315</v>
      </c>
      <c r="K28" s="8">
        <f>攻城效率!N28/攻打玩家效率!O28</f>
        <v>1.1345001294919912</v>
      </c>
      <c r="L28" s="8">
        <f>攻城效率!O28/攻打玩家效率!P28</f>
        <v>1.0888094774353438</v>
      </c>
      <c r="M28" s="8">
        <f>攻打玩家效率!G28/攻打玩家效率!L28</f>
        <v>3.1830510286213871E-2</v>
      </c>
      <c r="N28" s="8">
        <f>攻打玩家效率!H28/攻打玩家效率!M28</f>
        <v>3.1544733496964725E-2</v>
      </c>
      <c r="O28" s="8">
        <f>攻打玩家效率!I28/攻打玩家效率!N28</f>
        <v>3.1156378527105476E-2</v>
      </c>
      <c r="P28" s="8">
        <f>攻打玩家效率!J28/攻打玩家效率!O28</f>
        <v>3.0914798819493161E-2</v>
      </c>
      <c r="Q28" s="8">
        <f>攻打玩家效率!K28/攻打玩家效率!P28</f>
        <v>3.0316062858816883E-2</v>
      </c>
      <c r="R28" s="8">
        <f>攻打玩家效率!L28/攻打玩家效率!L28</f>
        <v>1</v>
      </c>
      <c r="S28" s="8">
        <f>攻打玩家效率!M28/攻打玩家效率!M28</f>
        <v>1</v>
      </c>
      <c r="T28" s="8">
        <f>攻打玩家效率!N28/攻打玩家效率!N28</f>
        <v>1</v>
      </c>
      <c r="U28" s="8">
        <f>攻打玩家效率!O28/攻打玩家效率!O28</f>
        <v>1</v>
      </c>
      <c r="V28" s="8">
        <f>攻打玩家效率!P28/攻打玩家效率!P28</f>
        <v>1</v>
      </c>
      <c r="X28" s="22">
        <f t="shared" si="0"/>
        <v>0.15915255143106935</v>
      </c>
      <c r="Y28" s="22">
        <f t="shared" si="1"/>
        <v>0.40138962853141891</v>
      </c>
      <c r="Z28" s="22">
        <f t="shared" si="2"/>
        <v>3.1830510286213871E-2</v>
      </c>
      <c r="AA28" s="22">
        <f t="shared" si="3"/>
        <v>1</v>
      </c>
    </row>
    <row r="29" spans="2:27" x14ac:dyDescent="0.15">
      <c r="B29" s="10">
        <v>25</v>
      </c>
      <c r="C29" s="8">
        <f>攻城效率!F29/攻打玩家效率!L29</f>
        <v>0.15980641320479755</v>
      </c>
      <c r="D29" s="8">
        <f>攻城效率!G29/攻打玩家效率!M29</f>
        <v>0.15807476527785103</v>
      </c>
      <c r="E29" s="8">
        <f>攻城效率!H29/攻打玩家效率!N29</f>
        <v>0.15620491622802973</v>
      </c>
      <c r="F29" s="8">
        <f>攻城效率!I29/攻打玩家效率!O29</f>
        <v>0.15465875385683919</v>
      </c>
      <c r="G29" s="8">
        <f>攻城效率!J29/攻打玩家效率!P29</f>
        <v>0.15184209497668608</v>
      </c>
      <c r="H29" s="8">
        <f>攻城效率!K29/攻打玩家效率!L29</f>
        <v>0.40798612375653859</v>
      </c>
      <c r="I29" s="8">
        <f>攻城效率!L29/攻打玩家效率!M29</f>
        <v>0.49068700771561846</v>
      </c>
      <c r="J29" s="8">
        <f>攻城效率!M29/攻打玩家效率!N29</f>
        <v>0.66285940459195658</v>
      </c>
      <c r="K29" s="8">
        <f>攻城效率!N29/攻打玩家效率!O29</f>
        <v>1.2129924541812755</v>
      </c>
      <c r="L29" s="8">
        <f>攻城效率!O29/攻打玩家效率!P29</f>
        <v>1.1021353991560376</v>
      </c>
      <c r="M29" s="8">
        <f>攻打玩家效率!G29/攻打玩家效率!L29</f>
        <v>3.1961282640959508E-2</v>
      </c>
      <c r="N29" s="8">
        <f>攻打玩家效率!H29/攻打玩家效率!M29</f>
        <v>3.1614953055570202E-2</v>
      </c>
      <c r="O29" s="8">
        <f>攻打玩家效率!I29/攻打玩家效率!N29</f>
        <v>3.1240983245605949E-2</v>
      </c>
      <c r="P29" s="8">
        <f>攻打玩家效率!J29/攻打玩家效率!O29</f>
        <v>3.0931750771367839E-2</v>
      </c>
      <c r="Q29" s="8">
        <f>攻打玩家效率!K29/攻打玩家效率!P29</f>
        <v>3.0368418995337217E-2</v>
      </c>
      <c r="R29" s="8">
        <f>攻打玩家效率!L29/攻打玩家效率!L29</f>
        <v>1</v>
      </c>
      <c r="S29" s="8">
        <f>攻打玩家效率!M29/攻打玩家效率!M29</f>
        <v>1</v>
      </c>
      <c r="T29" s="8">
        <f>攻打玩家效率!N29/攻打玩家效率!N29</f>
        <v>1</v>
      </c>
      <c r="U29" s="8">
        <f>攻打玩家效率!O29/攻打玩家效率!O29</f>
        <v>1</v>
      </c>
      <c r="V29" s="8">
        <f>攻打玩家效率!P29/攻打玩家效率!P29</f>
        <v>1</v>
      </c>
      <c r="X29" s="22">
        <f t="shared" si="0"/>
        <v>0.15980641320479755</v>
      </c>
      <c r="Y29" s="22">
        <f t="shared" si="1"/>
        <v>0.40798612375653859</v>
      </c>
      <c r="Z29" s="22">
        <f t="shared" si="2"/>
        <v>3.1961282640959508E-2</v>
      </c>
      <c r="AA29" s="22">
        <f t="shared" si="3"/>
        <v>1</v>
      </c>
    </row>
    <row r="30" spans="2:27" x14ac:dyDescent="0.15">
      <c r="B30" s="10">
        <v>26</v>
      </c>
      <c r="C30" s="8">
        <f>攻城效率!F30/攻打玩家效率!L30</f>
        <v>0.1601303339957669</v>
      </c>
      <c r="D30" s="8">
        <f>攻城效率!G30/攻打玩家效率!M30</f>
        <v>0.15858221481833507</v>
      </c>
      <c r="E30" s="8">
        <f>攻城效率!H30/攻打玩家效率!N30</f>
        <v>0.15654588622658822</v>
      </c>
      <c r="F30" s="8">
        <f>攻城效率!I30/攻打玩家效率!O30</f>
        <v>0.15501206653431798</v>
      </c>
      <c r="G30" s="8">
        <f>攻城效率!J30/攻打玩家效率!P30</f>
        <v>0.15202895240138248</v>
      </c>
      <c r="H30" s="8">
        <f>攻城效率!K30/攻打玩家效率!L30</f>
        <v>0.41405899041340327</v>
      </c>
      <c r="I30" s="8">
        <f>攻城效率!L30/攻打玩家效率!M30</f>
        <v>0.49946567263569347</v>
      </c>
      <c r="J30" s="8">
        <f>攻城效率!M30/攻打玩家效率!N30</f>
        <v>0.68845450978176448</v>
      </c>
      <c r="K30" s="8">
        <f>攻城效率!N30/攻打玩家效率!O30</f>
        <v>1.2944527720868506</v>
      </c>
      <c r="L30" s="8">
        <f>攻城效率!O30/攻打玩家效率!P30</f>
        <v>1.1165966185882257</v>
      </c>
      <c r="M30" s="8">
        <f>攻打玩家效率!G30/攻打玩家效率!L30</f>
        <v>3.2026066799153381E-2</v>
      </c>
      <c r="N30" s="8">
        <f>攻打玩家效率!H30/攻打玩家效率!M30</f>
        <v>3.1716442963667019E-2</v>
      </c>
      <c r="O30" s="8">
        <f>攻打玩家效率!I30/攻打玩家效率!N30</f>
        <v>3.1309177245317642E-2</v>
      </c>
      <c r="P30" s="8">
        <f>攻打玩家效率!J30/攻打玩家效率!O30</f>
        <v>3.1002413306863597E-2</v>
      </c>
      <c r="Q30" s="8">
        <f>攻打玩家效率!K30/攻打玩家效率!P30</f>
        <v>3.0405790480276494E-2</v>
      </c>
      <c r="R30" s="8">
        <f>攻打玩家效率!L30/攻打玩家效率!L30</f>
        <v>1</v>
      </c>
      <c r="S30" s="8">
        <f>攻打玩家效率!M30/攻打玩家效率!M30</f>
        <v>1</v>
      </c>
      <c r="T30" s="8">
        <f>攻打玩家效率!N30/攻打玩家效率!N30</f>
        <v>1</v>
      </c>
      <c r="U30" s="8">
        <f>攻打玩家效率!O30/攻打玩家效率!O30</f>
        <v>1</v>
      </c>
      <c r="V30" s="8">
        <f>攻打玩家效率!P30/攻打玩家效率!P30</f>
        <v>1</v>
      </c>
      <c r="X30" s="22">
        <f t="shared" si="0"/>
        <v>0.1601303339957669</v>
      </c>
      <c r="Y30" s="22">
        <f t="shared" si="1"/>
        <v>0.41405899041340327</v>
      </c>
      <c r="Z30" s="22">
        <f t="shared" si="2"/>
        <v>3.2026066799153381E-2</v>
      </c>
      <c r="AA30" s="22">
        <f t="shared" si="3"/>
        <v>1</v>
      </c>
    </row>
    <row r="31" spans="2:27" x14ac:dyDescent="0.15">
      <c r="B31" s="10">
        <v>27</v>
      </c>
      <c r="C31" s="8">
        <f>攻城效率!F31/攻打玩家效率!L31</f>
        <v>0.17284782411417976</v>
      </c>
      <c r="D31" s="8">
        <f>攻城效率!G31/攻打玩家效率!M31</f>
        <v>0.17189813581193575</v>
      </c>
      <c r="E31" s="8">
        <f>攻城效率!H31/攻打玩家效率!N31</f>
        <v>0.1701916740546138</v>
      </c>
      <c r="F31" s="8">
        <f>攻城效率!I31/攻打玩家效率!O31</f>
        <v>0.16933352588712908</v>
      </c>
      <c r="G31" s="8">
        <f>攻城效率!J31/攻打玩家效率!P31</f>
        <v>0.16710894015409347</v>
      </c>
      <c r="H31" s="8">
        <f>攻城效率!K31/攻打玩家效率!L31</f>
        <v>0.4140789701453132</v>
      </c>
      <c r="I31" s="8">
        <f>攻城效率!L31/攻打玩家效率!M31</f>
        <v>0.50919643134734804</v>
      </c>
      <c r="J31" s="8">
        <f>攻城效率!M31/攻打玩家效率!N31</f>
        <v>0.71591352051806911</v>
      </c>
      <c r="K31" s="8">
        <f>攻城效率!N31/攻打玩家效率!O31</f>
        <v>1.379703548477363</v>
      </c>
      <c r="L31" s="8">
        <f>攻城效率!O31/攻打玩家效率!P31</f>
        <v>1.1344670549484079</v>
      </c>
      <c r="M31" s="8">
        <f>攻打玩家效率!G31/攻打玩家效率!L31</f>
        <v>3.4569564822835956E-2</v>
      </c>
      <c r="N31" s="8">
        <f>攻打玩家效率!H31/攻打玩家效率!M31</f>
        <v>3.4379627162387155E-2</v>
      </c>
      <c r="O31" s="8">
        <f>攻打玩家效率!I31/攻打玩家效率!N31</f>
        <v>3.4038334810922756E-2</v>
      </c>
      <c r="P31" s="8">
        <f>攻打玩家效率!J31/攻打玩家效率!O31</f>
        <v>3.3866705177425814E-2</v>
      </c>
      <c r="Q31" s="8">
        <f>攻打玩家效率!K31/攻打玩家效率!P31</f>
        <v>3.3421788030818696E-2</v>
      </c>
      <c r="R31" s="8">
        <f>攻打玩家效率!L31/攻打玩家效率!L31</f>
        <v>1</v>
      </c>
      <c r="S31" s="8">
        <f>攻打玩家效率!M31/攻打玩家效率!M31</f>
        <v>1</v>
      </c>
      <c r="T31" s="8">
        <f>攻打玩家效率!N31/攻打玩家效率!N31</f>
        <v>1</v>
      </c>
      <c r="U31" s="8">
        <f>攻打玩家效率!O31/攻打玩家效率!O31</f>
        <v>1</v>
      </c>
      <c r="V31" s="8">
        <f>攻打玩家效率!P31/攻打玩家效率!P31</f>
        <v>1</v>
      </c>
      <c r="X31" s="22">
        <f t="shared" si="0"/>
        <v>0.17284782411417976</v>
      </c>
      <c r="Y31" s="22">
        <f t="shared" si="1"/>
        <v>0.4140789701453132</v>
      </c>
      <c r="Z31" s="22">
        <f t="shared" si="2"/>
        <v>3.4569564822835956E-2</v>
      </c>
      <c r="AA31" s="22">
        <f t="shared" si="3"/>
        <v>1</v>
      </c>
    </row>
    <row r="32" spans="2:27" x14ac:dyDescent="0.15">
      <c r="B32" s="10">
        <v>28</v>
      </c>
      <c r="C32" s="8">
        <f>攻城效率!F32/攻打玩家效率!L32</f>
        <v>0.17308254360787201</v>
      </c>
      <c r="D32" s="8">
        <f>攻城效率!G32/攻打玩家效率!M32</f>
        <v>0.17236443250742001</v>
      </c>
      <c r="E32" s="8">
        <f>攻城效率!H32/攻打玩家效率!N32</f>
        <v>0.17130214886687609</v>
      </c>
      <c r="F32" s="8">
        <f>攻城效率!I32/攻打玩家效率!O32</f>
        <v>0.17258009634600915</v>
      </c>
      <c r="G32" s="8">
        <f>攻城效率!J32/攻打玩家效率!P32</f>
        <v>0.17096978545464425</v>
      </c>
      <c r="H32" s="8">
        <f>攻城效率!K32/攻打玩家效率!L32</f>
        <v>0.4146862133529623</v>
      </c>
      <c r="I32" s="8">
        <f>攻城效率!L32/攻打玩家效率!M32</f>
        <v>0.51974424593307555</v>
      </c>
      <c r="J32" s="8">
        <f>攻城效率!M32/攻打玩家效率!N32</f>
        <v>0.75856226141134797</v>
      </c>
      <c r="K32" s="8">
        <f>攻城效率!N32/攻打玩家效率!O32</f>
        <v>1.4070338535601388</v>
      </c>
      <c r="L32" s="8">
        <f>攻城效率!O32/攻打玩家效率!P32</f>
        <v>1.1545398266790057</v>
      </c>
      <c r="M32" s="8">
        <f>攻打玩家效率!G32/攻打玩家效率!L32</f>
        <v>3.4616508721574395E-2</v>
      </c>
      <c r="N32" s="8">
        <f>攻打玩家效率!H32/攻打玩家效率!M32</f>
        <v>3.4472886501484001E-2</v>
      </c>
      <c r="O32" s="8">
        <f>攻打玩家效率!I32/攻打玩家效率!N32</f>
        <v>3.426042977337522E-2</v>
      </c>
      <c r="P32" s="8">
        <f>攻打玩家效率!J32/攻打玩家效率!O32</f>
        <v>3.4516019269201829E-2</v>
      </c>
      <c r="Q32" s="8">
        <f>攻打玩家效率!K32/攻打玩家效率!P32</f>
        <v>3.4193957090928852E-2</v>
      </c>
      <c r="R32" s="8">
        <f>攻打玩家效率!L32/攻打玩家效率!L32</f>
        <v>1</v>
      </c>
      <c r="S32" s="8">
        <f>攻打玩家效率!M32/攻打玩家效率!M32</f>
        <v>1</v>
      </c>
      <c r="T32" s="8">
        <f>攻打玩家效率!N32/攻打玩家效率!N32</f>
        <v>1</v>
      </c>
      <c r="U32" s="8">
        <f>攻打玩家效率!O32/攻打玩家效率!O32</f>
        <v>1</v>
      </c>
      <c r="V32" s="8">
        <f>攻打玩家效率!P32/攻打玩家效率!P32</f>
        <v>1</v>
      </c>
      <c r="X32" s="22">
        <f t="shared" si="0"/>
        <v>0.17308254360787201</v>
      </c>
      <c r="Y32" s="22">
        <f t="shared" si="1"/>
        <v>0.4146862133529623</v>
      </c>
      <c r="Z32" s="22">
        <f t="shared" si="2"/>
        <v>3.4616508721574395E-2</v>
      </c>
      <c r="AA32" s="22">
        <f t="shared" si="3"/>
        <v>1</v>
      </c>
    </row>
    <row r="33" spans="2:27" x14ac:dyDescent="0.15">
      <c r="B33" s="10">
        <v>29</v>
      </c>
      <c r="C33" s="8">
        <f>攻城效率!F33/攻打玩家效率!L33</f>
        <v>0.17394740358247465</v>
      </c>
      <c r="D33" s="8">
        <f>攻城效率!G33/攻打玩家效率!M33</f>
        <v>0.17430681623629926</v>
      </c>
      <c r="E33" s="8">
        <f>攻城效率!H33/攻打玩家效率!N33</f>
        <v>0.17502199701361251</v>
      </c>
      <c r="F33" s="8">
        <f>攻城效率!I33/攻打玩家效率!O33</f>
        <v>0.17723725645538149</v>
      </c>
      <c r="G33" s="8">
        <f>攻城效率!J33/攻打玩家效率!P33</f>
        <v>0.17559195742433009</v>
      </c>
      <c r="H33" s="8">
        <f>攻城效率!K33/攻打玩家效率!L33</f>
        <v>0.41490808397027429</v>
      </c>
      <c r="I33" s="8">
        <f>攻城效率!L33/攻打玩家效率!M33</f>
        <v>0.5316642920503718</v>
      </c>
      <c r="J33" s="8">
        <f>攻城效率!M33/攻打玩家效率!N33</f>
        <v>0.81031818438802472</v>
      </c>
      <c r="K33" s="8">
        <f>攻城效率!N33/攻打玩家效率!O33</f>
        <v>1.4050757539851468</v>
      </c>
      <c r="L33" s="8">
        <f>攻城效率!O33/攻打玩家效率!P33</f>
        <v>1.1795629044173219</v>
      </c>
      <c r="M33" s="8">
        <f>攻打玩家效率!G33/攻打玩家效率!L33</f>
        <v>3.4789480716494937E-2</v>
      </c>
      <c r="N33" s="8">
        <f>攻打玩家效率!H33/攻打玩家效率!M33</f>
        <v>3.4861363247259851E-2</v>
      </c>
      <c r="O33" s="8">
        <f>攻打玩家效率!I33/攻打玩家效率!N33</f>
        <v>3.50043994027225E-2</v>
      </c>
      <c r="P33" s="8">
        <f>攻打玩家效率!J33/攻打玩家效率!O33</f>
        <v>3.54474512910763E-2</v>
      </c>
      <c r="Q33" s="8">
        <f>攻打玩家效率!K33/攻打玩家效率!P33</f>
        <v>3.5118391484866021E-2</v>
      </c>
      <c r="R33" s="8">
        <f>攻打玩家效率!L33/攻打玩家效率!L33</f>
        <v>1</v>
      </c>
      <c r="S33" s="8">
        <f>攻打玩家效率!M33/攻打玩家效率!M33</f>
        <v>1</v>
      </c>
      <c r="T33" s="8">
        <f>攻打玩家效率!N33/攻打玩家效率!N33</f>
        <v>1</v>
      </c>
      <c r="U33" s="8">
        <f>攻打玩家效率!O33/攻打玩家效率!O33</f>
        <v>1</v>
      </c>
      <c r="V33" s="8">
        <f>攻打玩家效率!P33/攻打玩家效率!P33</f>
        <v>1</v>
      </c>
      <c r="X33" s="22">
        <f t="shared" si="0"/>
        <v>0.17394740358247465</v>
      </c>
      <c r="Y33" s="22">
        <f t="shared" si="1"/>
        <v>0.41490808397027429</v>
      </c>
      <c r="Z33" s="22">
        <f t="shared" si="2"/>
        <v>3.4789480716494937E-2</v>
      </c>
      <c r="AA33" s="22">
        <f t="shared" si="3"/>
        <v>1</v>
      </c>
    </row>
    <row r="34" spans="2:27" x14ac:dyDescent="0.15">
      <c r="B34" s="10">
        <v>30</v>
      </c>
      <c r="C34" s="8">
        <f>攻城效率!F34/攻打玩家效率!L34</f>
        <v>0.17497860996480324</v>
      </c>
      <c r="D34" s="8">
        <f>攻城效率!G34/攻打玩家效率!M34</f>
        <v>0.17626119901389739</v>
      </c>
      <c r="E34" s="8">
        <f>攻城效率!H34/攻打玩家效率!N34</f>
        <v>0.17877901235223947</v>
      </c>
      <c r="F34" s="8">
        <f>攻城效率!I34/攻打玩家效率!O34</f>
        <v>0.18201300184947333</v>
      </c>
      <c r="G34" s="8">
        <f>攻城效率!J34/攻打玩家效率!P34</f>
        <v>0.18020358150491211</v>
      </c>
      <c r="H34" s="8">
        <f>攻城效率!K34/攻打玩家效率!L34</f>
        <v>0.41575742938365851</v>
      </c>
      <c r="I34" s="8">
        <f>攻城效率!L34/攻打玩家效率!M34</f>
        <v>0.54464864807084834</v>
      </c>
      <c r="J34" s="8">
        <f>攻城效率!M34/攻打玩家效率!N34</f>
        <v>0.86565668008661456</v>
      </c>
      <c r="K34" s="8">
        <f>攻城效率!N34/攻打玩家效率!O34</f>
        <v>1.4052777151007956</v>
      </c>
      <c r="L34" s="8">
        <f>攻城效率!O34/攻打玩家效率!P34</f>
        <v>1.1903175889940218</v>
      </c>
      <c r="M34" s="8">
        <f>攻打玩家效率!G34/攻打玩家效率!L34</f>
        <v>3.4995721992960645E-2</v>
      </c>
      <c r="N34" s="8">
        <f>攻打玩家效率!H34/攻打玩家效率!M34</f>
        <v>3.5252239802779479E-2</v>
      </c>
      <c r="O34" s="8">
        <f>攻打玩家效率!I34/攻打玩家效率!N34</f>
        <v>3.5755802470447899E-2</v>
      </c>
      <c r="P34" s="8">
        <f>攻打玩家效率!J34/攻打玩家效率!O34</f>
        <v>3.6402600369894664E-2</v>
      </c>
      <c r="Q34" s="8">
        <f>攻打玩家效率!K34/攻打玩家效率!P34</f>
        <v>3.6040716300982427E-2</v>
      </c>
      <c r="R34" s="8">
        <f>攻打玩家效率!L34/攻打玩家效率!L34</f>
        <v>1</v>
      </c>
      <c r="S34" s="8">
        <f>攻打玩家效率!M34/攻打玩家效率!M34</f>
        <v>1</v>
      </c>
      <c r="T34" s="8">
        <f>攻打玩家效率!N34/攻打玩家效率!N34</f>
        <v>1</v>
      </c>
      <c r="U34" s="8">
        <f>攻打玩家效率!O34/攻打玩家效率!O34</f>
        <v>1</v>
      </c>
      <c r="V34" s="8">
        <f>攻打玩家效率!P34/攻打玩家效率!P34</f>
        <v>1</v>
      </c>
      <c r="X34" s="22">
        <f t="shared" si="0"/>
        <v>0.17497860996480324</v>
      </c>
      <c r="Y34" s="22">
        <f t="shared" si="1"/>
        <v>0.41575742938365851</v>
      </c>
      <c r="Z34" s="22">
        <f t="shared" si="2"/>
        <v>3.4995721992960645E-2</v>
      </c>
      <c r="AA34" s="22">
        <f t="shared" si="3"/>
        <v>1</v>
      </c>
    </row>
    <row r="35" spans="2:27" x14ac:dyDescent="0.15">
      <c r="B35" s="10">
        <v>31</v>
      </c>
      <c r="C35" s="8">
        <f>攻城效率!F35/攻打玩家效率!L35</f>
        <v>0.18346993885093688</v>
      </c>
      <c r="D35" s="8">
        <f>攻城效率!G35/攻打玩家效率!M35</f>
        <v>0.1860865018202939</v>
      </c>
      <c r="E35" s="8">
        <f>攻城效率!H35/攻打玩家效率!N35</f>
        <v>0.19031669272072144</v>
      </c>
      <c r="F35" s="8">
        <f>攻城效率!I35/攻打玩家效率!O35</f>
        <v>0.19579447028726826</v>
      </c>
      <c r="G35" s="8">
        <f>攻城效率!J35/攻打玩家效率!P35</f>
        <v>0.19465607945386762</v>
      </c>
      <c r="H35" s="8">
        <f>攻城效率!K35/攻打玩家效率!L35</f>
        <v>0.42140032781496961</v>
      </c>
      <c r="I35" s="8">
        <f>攻城效率!L35/攻打玩家效率!M35</f>
        <v>0.55999015416521036</v>
      </c>
      <c r="J35" s="8">
        <f>攻城效率!M35/攻打玩家效率!N35</f>
        <v>0.9447314426766007</v>
      </c>
      <c r="K35" s="8">
        <f>攻城效率!N35/攻打玩家效率!O35</f>
        <v>1.4066840733126367</v>
      </c>
      <c r="L35" s="8">
        <f>攻城效率!O35/攻打玩家效率!P35</f>
        <v>1.1952588815843328</v>
      </c>
      <c r="M35" s="8">
        <f>攻打玩家效率!G35/攻打玩家效率!L35</f>
        <v>3.6693987770187377E-2</v>
      </c>
      <c r="N35" s="8">
        <f>攻打玩家效率!H35/攻打玩家效率!M35</f>
        <v>3.7217300364058785E-2</v>
      </c>
      <c r="O35" s="8">
        <f>攻打玩家效率!I35/攻打玩家效率!N35</f>
        <v>3.8063338544144287E-2</v>
      </c>
      <c r="P35" s="8">
        <f>攻打玩家效率!J35/攻打玩家效率!O35</f>
        <v>3.9158894057453653E-2</v>
      </c>
      <c r="Q35" s="8">
        <f>攻打玩家效率!K35/攻打玩家效率!P35</f>
        <v>3.893121589077353E-2</v>
      </c>
      <c r="R35" s="8">
        <f>攻打玩家效率!L35/攻打玩家效率!L35</f>
        <v>1</v>
      </c>
      <c r="S35" s="8">
        <f>攻打玩家效率!M35/攻打玩家效率!M35</f>
        <v>1</v>
      </c>
      <c r="T35" s="8">
        <f>攻打玩家效率!N35/攻打玩家效率!N35</f>
        <v>1</v>
      </c>
      <c r="U35" s="8">
        <f>攻打玩家效率!O35/攻打玩家效率!O35</f>
        <v>1</v>
      </c>
      <c r="V35" s="8">
        <f>攻打玩家效率!P35/攻打玩家效率!P35</f>
        <v>1</v>
      </c>
      <c r="X35" s="22">
        <f t="shared" si="0"/>
        <v>0.18346993885093688</v>
      </c>
      <c r="Y35" s="22">
        <f t="shared" si="1"/>
        <v>0.42140032781496961</v>
      </c>
      <c r="Z35" s="22">
        <f t="shared" si="2"/>
        <v>3.6693987770187377E-2</v>
      </c>
      <c r="AA35" s="22">
        <f t="shared" si="3"/>
        <v>1</v>
      </c>
    </row>
    <row r="36" spans="2:27" x14ac:dyDescent="0.15">
      <c r="B36" s="10">
        <v>32</v>
      </c>
      <c r="C36" s="8">
        <f>攻城效率!F36/攻打玩家效率!L36</f>
        <v>0.18467615186152822</v>
      </c>
      <c r="D36" s="8">
        <f>攻城效率!G36/攻打玩家效率!M36</f>
        <v>0.18817586717010287</v>
      </c>
      <c r="E36" s="8">
        <f>攻城效率!H36/攻打玩家效率!N36</f>
        <v>0.19388177219337122</v>
      </c>
      <c r="F36" s="8">
        <f>攻城效率!I36/攻打玩家效率!O36</f>
        <v>0.20085038038267303</v>
      </c>
      <c r="G36" s="8">
        <f>攻城效率!J36/攻打玩家效率!P36</f>
        <v>0.19954616477525028</v>
      </c>
      <c r="H36" s="8">
        <f>攻城效率!K36/攻打玩家效率!L36</f>
        <v>0.42810275495093858</v>
      </c>
      <c r="I36" s="8">
        <f>攻城效率!L36/攻打玩家效率!M36</f>
        <v>0.57584366966919143</v>
      </c>
      <c r="J36" s="8">
        <f>攻城效率!M36/攻打玩家效率!N36</f>
        <v>1.0265215912248442</v>
      </c>
      <c r="K36" s="8">
        <f>攻城效率!N36/攻打玩家效率!O36</f>
        <v>1.4096129954010421</v>
      </c>
      <c r="L36" s="8">
        <f>攻城效率!O36/攻打玩家效率!P36</f>
        <v>1.2005859337117624</v>
      </c>
      <c r="M36" s="8">
        <f>攻打玩家效率!G36/攻打玩家效率!L36</f>
        <v>3.6935230372305651E-2</v>
      </c>
      <c r="N36" s="8">
        <f>攻打玩家效率!H36/攻打玩家效率!M36</f>
        <v>3.7635173434020577E-2</v>
      </c>
      <c r="O36" s="8">
        <f>攻打玩家效率!I36/攻打玩家效率!N36</f>
        <v>3.8776354438674242E-2</v>
      </c>
      <c r="P36" s="8">
        <f>攻打玩家效率!J36/攻打玩家效率!O36</f>
        <v>4.0170076076534611E-2</v>
      </c>
      <c r="Q36" s="8">
        <f>攻打玩家效率!K36/攻打玩家效率!P36</f>
        <v>3.9909232955050056E-2</v>
      </c>
      <c r="R36" s="8">
        <f>攻打玩家效率!L36/攻打玩家效率!L36</f>
        <v>1</v>
      </c>
      <c r="S36" s="8">
        <f>攻打玩家效率!M36/攻打玩家效率!M36</f>
        <v>1</v>
      </c>
      <c r="T36" s="8">
        <f>攻打玩家效率!N36/攻打玩家效率!N36</f>
        <v>1</v>
      </c>
      <c r="U36" s="8">
        <f>攻打玩家效率!O36/攻打玩家效率!O36</f>
        <v>1</v>
      </c>
      <c r="V36" s="8">
        <f>攻打玩家效率!P36/攻打玩家效率!P36</f>
        <v>1</v>
      </c>
      <c r="X36" s="22">
        <f t="shared" si="0"/>
        <v>0.18467615186152822</v>
      </c>
      <c r="Y36" s="22">
        <f t="shared" si="1"/>
        <v>0.42810275495093858</v>
      </c>
      <c r="Z36" s="22">
        <f t="shared" si="2"/>
        <v>3.6935230372305651E-2</v>
      </c>
      <c r="AA36" s="22">
        <f t="shared" si="3"/>
        <v>1</v>
      </c>
    </row>
    <row r="37" spans="2:27" x14ac:dyDescent="0.15">
      <c r="B37" s="10">
        <v>33</v>
      </c>
      <c r="C37" s="8">
        <f>攻城效率!F37/攻打玩家效率!L37</f>
        <v>0.18588151760971142</v>
      </c>
      <c r="D37" s="8">
        <f>攻城效率!G37/攻打玩家效率!M37</f>
        <v>0.19052814158352785</v>
      </c>
      <c r="E37" s="8">
        <f>攻城效率!H37/攻打玩家效率!N37</f>
        <v>0.19743312972991831</v>
      </c>
      <c r="F37" s="8">
        <f>攻城效率!I37/攻打玩家效率!O37</f>
        <v>0.2060222076235709</v>
      </c>
      <c r="G37" s="8">
        <f>攻城效率!J37/攻打玩家效率!P37</f>
        <v>0.2047088368310192</v>
      </c>
      <c r="H37" s="8">
        <f>攻城效率!K37/攻打玩家效率!L37</f>
        <v>0.43530435664914552</v>
      </c>
      <c r="I37" s="8">
        <f>攻城效率!L37/攻打玩家效率!M37</f>
        <v>0.5921986160763888</v>
      </c>
      <c r="J37" s="8">
        <f>攻城效率!M37/攻打玩家效率!N37</f>
        <v>1.0965255723016867</v>
      </c>
      <c r="K37" s="8">
        <f>攻城效率!N37/攻打玩家效率!O37</f>
        <v>1.4141059226665698</v>
      </c>
      <c r="L37" s="8">
        <f>攻城效率!O37/攻打玩家效率!P37</f>
        <v>1.208449002170676</v>
      </c>
      <c r="M37" s="8">
        <f>攻打玩家效率!G37/攻打玩家效率!L37</f>
        <v>3.7176303521942289E-2</v>
      </c>
      <c r="N37" s="8">
        <f>攻打玩家效率!H37/攻打玩家效率!M37</f>
        <v>3.8105628316705574E-2</v>
      </c>
      <c r="O37" s="8">
        <f>攻打玩家效率!I37/攻打玩家效率!N37</f>
        <v>3.9486625945983664E-2</v>
      </c>
      <c r="P37" s="8">
        <f>攻打玩家效率!J37/攻打玩家效率!O37</f>
        <v>4.1204441524714183E-2</v>
      </c>
      <c r="Q37" s="8">
        <f>攻打玩家效率!K37/攻打玩家效率!P37</f>
        <v>4.0941767366203849E-2</v>
      </c>
      <c r="R37" s="8">
        <f>攻打玩家效率!L37/攻打玩家效率!L37</f>
        <v>1</v>
      </c>
      <c r="S37" s="8">
        <f>攻打玩家效率!M37/攻打玩家效率!M37</f>
        <v>1</v>
      </c>
      <c r="T37" s="8">
        <f>攻打玩家效率!N37/攻打玩家效率!N37</f>
        <v>1</v>
      </c>
      <c r="U37" s="8">
        <f>攻打玩家效率!O37/攻打玩家效率!O37</f>
        <v>1</v>
      </c>
      <c r="V37" s="8">
        <f>攻打玩家效率!P37/攻打玩家效率!P37</f>
        <v>1</v>
      </c>
      <c r="X37" s="22">
        <f t="shared" si="0"/>
        <v>0.18588151760971142</v>
      </c>
      <c r="Y37" s="22">
        <f t="shared" si="1"/>
        <v>0.43530435664914552</v>
      </c>
      <c r="Z37" s="22">
        <f t="shared" si="2"/>
        <v>3.7176303521942289E-2</v>
      </c>
      <c r="AA37" s="22">
        <f t="shared" si="3"/>
        <v>1</v>
      </c>
    </row>
    <row r="38" spans="2:27" x14ac:dyDescent="0.15">
      <c r="B38" s="10">
        <v>34</v>
      </c>
      <c r="C38" s="8">
        <f>攻城效率!F38/攻打玩家效率!L38</f>
        <v>0.18768199836395014</v>
      </c>
      <c r="D38" s="8">
        <f>攻城效率!G38/攻打玩家效率!M38</f>
        <v>0.19272611742569901</v>
      </c>
      <c r="E38" s="8">
        <f>攻城效率!H38/攻打玩家效率!N38</f>
        <v>0.20105622657726407</v>
      </c>
      <c r="F38" s="8">
        <f>攻城效率!I38/攻打玩家效率!O38</f>
        <v>0.2089075014286938</v>
      </c>
      <c r="G38" s="8">
        <f>攻城效率!J38/攻打玩家效率!P38</f>
        <v>0.20732732626888037</v>
      </c>
      <c r="H38" s="8">
        <f>攻城效率!K38/攻打玩家效率!L38</f>
        <v>0.44843473905724601</v>
      </c>
      <c r="I38" s="8">
        <f>攻城效率!L38/攻打玩家效率!M38</f>
        <v>0.61022564032347848</v>
      </c>
      <c r="J38" s="8">
        <f>攻城效率!M38/攻打玩家效率!N38</f>
        <v>1.1715884327344432</v>
      </c>
      <c r="K38" s="8">
        <f>攻城效率!N38/攻打玩家效率!O38</f>
        <v>1.4176154653449953</v>
      </c>
      <c r="L38" s="8">
        <f>攻城效率!O38/攻打玩家效率!P38</f>
        <v>1.2176586579807842</v>
      </c>
      <c r="M38" s="8">
        <f>攻打玩家效率!G38/攻打玩家效率!L38</f>
        <v>3.753639967279003E-2</v>
      </c>
      <c r="N38" s="8">
        <f>攻打玩家效率!H38/攻打玩家效率!M38</f>
        <v>3.85452234851398E-2</v>
      </c>
      <c r="O38" s="8">
        <f>攻打玩家效率!I38/攻打玩家效率!N38</f>
        <v>4.0211245315452816E-2</v>
      </c>
      <c r="P38" s="8">
        <f>攻打玩家效率!J38/攻打玩家效率!O38</f>
        <v>4.1781500285738765E-2</v>
      </c>
      <c r="Q38" s="8">
        <f>攻打玩家效率!K38/攻打玩家效率!P38</f>
        <v>4.1465465253776077E-2</v>
      </c>
      <c r="R38" s="8">
        <f>攻打玩家效率!L38/攻打玩家效率!L38</f>
        <v>1</v>
      </c>
      <c r="S38" s="8">
        <f>攻打玩家效率!M38/攻打玩家效率!M38</f>
        <v>1</v>
      </c>
      <c r="T38" s="8">
        <f>攻打玩家效率!N38/攻打玩家效率!N38</f>
        <v>1</v>
      </c>
      <c r="U38" s="8">
        <f>攻打玩家效率!O38/攻打玩家效率!O38</f>
        <v>1</v>
      </c>
      <c r="V38" s="8">
        <f>攻打玩家效率!P38/攻打玩家效率!P38</f>
        <v>1</v>
      </c>
      <c r="X38" s="22">
        <f t="shared" si="0"/>
        <v>0.18768199836395014</v>
      </c>
      <c r="Y38" s="22">
        <f t="shared" si="1"/>
        <v>0.44843473905724601</v>
      </c>
      <c r="Z38" s="22">
        <f t="shared" si="2"/>
        <v>3.753639967279003E-2</v>
      </c>
      <c r="AA38" s="22">
        <f t="shared" si="3"/>
        <v>1</v>
      </c>
    </row>
    <row r="39" spans="2:27" x14ac:dyDescent="0.15">
      <c r="B39" s="10">
        <v>35</v>
      </c>
      <c r="C39" s="8">
        <f>攻城效率!F39/攻打玩家效率!L39</f>
        <v>0.19056938639244417</v>
      </c>
      <c r="D39" s="8">
        <f>攻城效率!G39/攻打玩家效率!M39</f>
        <v>0.19568557954339963</v>
      </c>
      <c r="E39" s="8">
        <f>攻城效率!H39/攻打玩家效率!N39</f>
        <v>0.20222915135456898</v>
      </c>
      <c r="F39" s="8">
        <f>攻城效率!I39/攻打玩家效率!O39</f>
        <v>0.20995809191308665</v>
      </c>
      <c r="G39" s="8">
        <f>攻城效率!J39/攻打玩家效率!P39</f>
        <v>0.20906144963196646</v>
      </c>
      <c r="H39" s="8">
        <f>攻城效率!K39/攻打玩家效率!L39</f>
        <v>0.4649032219282504</v>
      </c>
      <c r="I39" s="8">
        <f>攻城效率!L39/攻打玩家效率!M39</f>
        <v>0.63083265087066887</v>
      </c>
      <c r="J39" s="8">
        <f>攻城效率!M39/攻打玩家效率!N39</f>
        <v>1.2222493076531249</v>
      </c>
      <c r="K39" s="8">
        <f>攻城效率!N39/攻打玩家效率!O39</f>
        <v>1.4160396610937194</v>
      </c>
      <c r="L39" s="8">
        <f>攻城效率!O39/攻打玩家效率!P39</f>
        <v>1.2230113775805402</v>
      </c>
      <c r="M39" s="8">
        <f>攻打玩家效率!G39/攻打玩家效率!L39</f>
        <v>3.8113877278488834E-2</v>
      </c>
      <c r="N39" s="8">
        <f>攻打玩家效率!H39/攻打玩家效率!M39</f>
        <v>3.913711590867993E-2</v>
      </c>
      <c r="O39" s="8">
        <f>攻打玩家效率!I39/攻打玩家效率!N39</f>
        <v>4.04458302709138E-2</v>
      </c>
      <c r="P39" s="8">
        <f>攻打玩家效率!J39/攻打玩家效率!O39</f>
        <v>4.1991618382617335E-2</v>
      </c>
      <c r="Q39" s="8">
        <f>攻打玩家效率!K39/攻打玩家效率!P39</f>
        <v>4.1812289926393291E-2</v>
      </c>
      <c r="R39" s="8">
        <f>攻打玩家效率!L39/攻打玩家效率!L39</f>
        <v>1</v>
      </c>
      <c r="S39" s="8">
        <f>攻打玩家效率!M39/攻打玩家效率!M39</f>
        <v>1</v>
      </c>
      <c r="T39" s="8">
        <f>攻打玩家效率!N39/攻打玩家效率!N39</f>
        <v>1</v>
      </c>
      <c r="U39" s="8">
        <f>攻打玩家效率!O39/攻打玩家效率!O39</f>
        <v>1</v>
      </c>
      <c r="V39" s="8">
        <f>攻打玩家效率!P39/攻打玩家效率!P39</f>
        <v>1</v>
      </c>
      <c r="X39" s="22">
        <f t="shared" si="0"/>
        <v>0.19056938639244417</v>
      </c>
      <c r="Y39" s="22">
        <f t="shared" si="1"/>
        <v>0.4649032219282504</v>
      </c>
      <c r="Z39" s="22">
        <f t="shared" si="2"/>
        <v>3.8113877278488834E-2</v>
      </c>
      <c r="AA39" s="22">
        <f t="shared" si="3"/>
        <v>1</v>
      </c>
    </row>
    <row r="40" spans="2:27" x14ac:dyDescent="0.15">
      <c r="B40" s="10">
        <v>36</v>
      </c>
      <c r="C40" s="8">
        <f>攻城效率!F40/攻打玩家效率!L40</f>
        <v>0.19528593199646241</v>
      </c>
      <c r="D40" s="8">
        <f>攻城效率!G40/攻打玩家效率!M40</f>
        <v>0.19900086026845565</v>
      </c>
      <c r="E40" s="8">
        <f>攻城效率!H40/攻打玩家效率!N40</f>
        <v>0.20371768208666016</v>
      </c>
      <c r="F40" s="8">
        <f>攻城效率!I40/攻打玩家效率!O40</f>
        <v>0.21103845714971733</v>
      </c>
      <c r="G40" s="8">
        <f>攻城效率!J40/攻打玩家效率!P40</f>
        <v>0.21087019494278508</v>
      </c>
      <c r="H40" s="8">
        <f>攻城效率!K40/攻打玩家效率!L40</f>
        <v>0.48599533095601788</v>
      </c>
      <c r="I40" s="8">
        <f>攻城效率!L40/攻打玩家效率!M40</f>
        <v>0.66103344388640906</v>
      </c>
      <c r="J40" s="8">
        <f>攻城效率!M40/攻打玩家效率!N40</f>
        <v>1.2716702959833444</v>
      </c>
      <c r="K40" s="8">
        <f>攻城效率!N40/攻打玩家效率!O40</f>
        <v>1.4153164021990681</v>
      </c>
      <c r="L40" s="8">
        <f>攻城效率!O40/攻打玩家效率!P40</f>
        <v>1.2223126063835659</v>
      </c>
      <c r="M40" s="8">
        <f>攻打玩家效率!G40/攻打玩家效率!L40</f>
        <v>3.9057186399292482E-2</v>
      </c>
      <c r="N40" s="8">
        <f>攻打玩家效率!H40/攻打玩家效率!M40</f>
        <v>3.980017205369113E-2</v>
      </c>
      <c r="O40" s="8">
        <f>攻打玩家效率!I40/攻打玩家效率!N40</f>
        <v>4.0743536417332034E-2</v>
      </c>
      <c r="P40" s="8">
        <f>攻打玩家效率!J40/攻打玩家效率!O40</f>
        <v>4.2207691429943468E-2</v>
      </c>
      <c r="Q40" s="8">
        <f>攻打玩家效率!K40/攻打玩家效率!P40</f>
        <v>4.2174038988557018E-2</v>
      </c>
      <c r="R40" s="8">
        <f>攻打玩家效率!L40/攻打玩家效率!L40</f>
        <v>1</v>
      </c>
      <c r="S40" s="8">
        <f>攻打玩家效率!M40/攻打玩家效率!M40</f>
        <v>1</v>
      </c>
      <c r="T40" s="8">
        <f>攻打玩家效率!N40/攻打玩家效率!N40</f>
        <v>1</v>
      </c>
      <c r="U40" s="8">
        <f>攻打玩家效率!O40/攻打玩家效率!O40</f>
        <v>1</v>
      </c>
      <c r="V40" s="8">
        <f>攻打玩家效率!P40/攻打玩家效率!P40</f>
        <v>1</v>
      </c>
      <c r="X40" s="22">
        <f t="shared" si="0"/>
        <v>0.19528593199646241</v>
      </c>
      <c r="Y40" s="22">
        <f t="shared" si="1"/>
        <v>0.48599533095601788</v>
      </c>
      <c r="Z40" s="22">
        <f t="shared" si="2"/>
        <v>3.9057186399292482E-2</v>
      </c>
      <c r="AA40" s="22">
        <f t="shared" si="3"/>
        <v>1</v>
      </c>
    </row>
    <row r="41" spans="2:27" x14ac:dyDescent="0.15">
      <c r="B41" s="10">
        <v>37</v>
      </c>
      <c r="C41" s="8">
        <f>攻城效率!F41/攻打玩家效率!L41</f>
        <v>0.1992632878554193</v>
      </c>
      <c r="D41" s="8">
        <f>攻城效率!G41/攻打玩家效率!M41</f>
        <v>0.20255564560248376</v>
      </c>
      <c r="E41" s="8">
        <f>攻城效率!H41/攻打玩家效率!N41</f>
        <v>0.2051089427245299</v>
      </c>
      <c r="F41" s="8">
        <f>攻城效率!I41/攻打玩家效率!O41</f>
        <v>0.21231789787686781</v>
      </c>
      <c r="G41" s="8">
        <f>攻城效率!J41/攻打玩家效率!P41</f>
        <v>0.21257197132635691</v>
      </c>
      <c r="H41" s="8">
        <f>攻城效率!K41/攻打玩家效率!L41</f>
        <v>0.51483870658216613</v>
      </c>
      <c r="I41" s="8">
        <f>攻城效率!L41/攻打玩家效率!M41</f>
        <v>0.68677650316541528</v>
      </c>
      <c r="J41" s="8">
        <f>攻城效率!M41/攻打玩家效率!N41</f>
        <v>1.3633485249448254</v>
      </c>
      <c r="K41" s="8">
        <f>攻城效率!N41/攻打玩家效率!O41</f>
        <v>1.4260767786953943</v>
      </c>
      <c r="L41" s="8">
        <f>攻城效率!O41/攻打玩家效率!P41</f>
        <v>1.2234181549919452</v>
      </c>
      <c r="M41" s="8">
        <f>攻打玩家效率!G41/攻打玩家效率!L41</f>
        <v>3.985265757108386E-2</v>
      </c>
      <c r="N41" s="8">
        <f>攻打玩家效率!H41/攻打玩家效率!M41</f>
        <v>4.0511129120496751E-2</v>
      </c>
      <c r="O41" s="8">
        <f>攻打玩家效率!I41/攻打玩家效率!N41</f>
        <v>4.1021788544905978E-2</v>
      </c>
      <c r="P41" s="8">
        <f>攻打玩家效率!J41/攻打玩家效率!O41</f>
        <v>4.2463579575373563E-2</v>
      </c>
      <c r="Q41" s="8">
        <f>攻打玩家效率!K41/攻打玩家效率!P41</f>
        <v>4.2514394265271385E-2</v>
      </c>
      <c r="R41" s="8">
        <f>攻打玩家效率!L41/攻打玩家效率!L41</f>
        <v>1</v>
      </c>
      <c r="S41" s="8">
        <f>攻打玩家效率!M41/攻打玩家效率!M41</f>
        <v>1</v>
      </c>
      <c r="T41" s="8">
        <f>攻打玩家效率!N41/攻打玩家效率!N41</f>
        <v>1</v>
      </c>
      <c r="U41" s="8">
        <f>攻打玩家效率!O41/攻打玩家效率!O41</f>
        <v>1</v>
      </c>
      <c r="V41" s="8">
        <f>攻打玩家效率!P41/攻打玩家效率!P41</f>
        <v>1</v>
      </c>
      <c r="X41" s="22">
        <f t="shared" si="0"/>
        <v>0.1992632878554193</v>
      </c>
      <c r="Y41" s="22">
        <f t="shared" si="1"/>
        <v>0.51483870658216613</v>
      </c>
      <c r="Z41" s="22">
        <f t="shared" si="2"/>
        <v>3.985265757108386E-2</v>
      </c>
      <c r="AA41" s="22">
        <f t="shared" si="3"/>
        <v>1</v>
      </c>
    </row>
    <row r="42" spans="2:27" x14ac:dyDescent="0.15">
      <c r="B42" s="10">
        <v>38</v>
      </c>
      <c r="C42" s="8">
        <f>攻城效率!F42/攻打玩家效率!L42</f>
        <v>0.20333330267810137</v>
      </c>
      <c r="D42" s="8">
        <f>攻城效率!G42/攻打玩家效率!M42</f>
        <v>0.20613010114853011</v>
      </c>
      <c r="E42" s="8">
        <f>攻城效率!H42/攻打玩家效率!N42</f>
        <v>0.20695977964718304</v>
      </c>
      <c r="F42" s="8">
        <f>攻城效率!I42/攻打玩家效率!O42</f>
        <v>0.21346469134906298</v>
      </c>
      <c r="G42" s="8">
        <f>攻城效率!J42/攻打玩家效率!P42</f>
        <v>0.2142715867120096</v>
      </c>
      <c r="H42" s="8">
        <f>攻城效率!K42/攻打玩家效率!L42</f>
        <v>0.52424781802887621</v>
      </c>
      <c r="I42" s="8">
        <f>攻城效率!L42/攻打玩家效率!M42</f>
        <v>0.71285292100770214</v>
      </c>
      <c r="J42" s="8">
        <f>攻城效率!M42/攻打玩家效率!N42</f>
        <v>1.4531664678566549</v>
      </c>
      <c r="K42" s="8">
        <f>攻城效率!N42/攻打玩家效率!O42</f>
        <v>1.4384909062979545</v>
      </c>
      <c r="L42" s="8">
        <f>攻城效率!O42/攻打玩家效率!P42</f>
        <v>1.225726963653871</v>
      </c>
      <c r="M42" s="8">
        <f>攻打玩家效率!G42/攻打玩家效率!L42</f>
        <v>4.0666660535620278E-2</v>
      </c>
      <c r="N42" s="8">
        <f>攻打玩家效率!H42/攻打玩家效率!M42</f>
        <v>4.1226020229706027E-2</v>
      </c>
      <c r="O42" s="8">
        <f>攻打玩家效率!I42/攻打玩家效率!N42</f>
        <v>4.1391955929436605E-2</v>
      </c>
      <c r="P42" s="8">
        <f>攻打玩家效率!J42/攻打玩家效率!O42</f>
        <v>4.2692938269812603E-2</v>
      </c>
      <c r="Q42" s="8">
        <f>攻打玩家效率!K42/攻打玩家效率!P42</f>
        <v>4.2854317342401922E-2</v>
      </c>
      <c r="R42" s="8">
        <f>攻打玩家效率!L42/攻打玩家效率!L42</f>
        <v>1</v>
      </c>
      <c r="S42" s="8">
        <f>攻打玩家效率!M42/攻打玩家效率!M42</f>
        <v>1</v>
      </c>
      <c r="T42" s="8">
        <f>攻打玩家效率!N42/攻打玩家效率!N42</f>
        <v>1</v>
      </c>
      <c r="U42" s="8">
        <f>攻打玩家效率!O42/攻打玩家效率!O42</f>
        <v>1</v>
      </c>
      <c r="V42" s="8">
        <f>攻打玩家效率!P42/攻打玩家效率!P42</f>
        <v>1</v>
      </c>
      <c r="X42" s="22">
        <f t="shared" si="0"/>
        <v>0.20333330267810137</v>
      </c>
      <c r="Y42" s="22">
        <f t="shared" si="1"/>
        <v>0.52424781802887621</v>
      </c>
      <c r="Z42" s="22">
        <f t="shared" si="2"/>
        <v>4.0666660535620278E-2</v>
      </c>
      <c r="AA42" s="22">
        <f t="shared" si="3"/>
        <v>1</v>
      </c>
    </row>
    <row r="43" spans="2:27" x14ac:dyDescent="0.15">
      <c r="B43" s="10">
        <v>39</v>
      </c>
      <c r="C43" s="8">
        <f>攻城效率!F43/攻打玩家效率!L43</f>
        <v>0.20746823595931546</v>
      </c>
      <c r="D43" s="8">
        <f>攻城效率!G43/攻打玩家效率!M43</f>
        <v>0.20906942269111689</v>
      </c>
      <c r="E43" s="8">
        <f>攻城效率!H43/攻打玩家效率!N43</f>
        <v>0.20899244792517047</v>
      </c>
      <c r="F43" s="8">
        <f>攻城效率!I43/攻打玩家效率!O43</f>
        <v>0.21493702088304636</v>
      </c>
      <c r="G43" s="8">
        <f>攻城效率!J43/攻打玩家效率!P43</f>
        <v>0.21599141631320465</v>
      </c>
      <c r="H43" s="8">
        <f>攻城效率!K43/攻打玩家效率!L43</f>
        <v>0.53993418018133821</v>
      </c>
      <c r="I43" s="8">
        <f>攻城效率!L43/攻打玩家效率!M43</f>
        <v>0.73876458886450058</v>
      </c>
      <c r="J43" s="8">
        <f>攻城效率!M43/攻打玩家效率!N43</f>
        <v>1.5399404396797138</v>
      </c>
      <c r="K43" s="8">
        <f>攻城效率!N43/攻打玩家效率!O43</f>
        <v>1.4355175658432577</v>
      </c>
      <c r="L43" s="8">
        <f>攻城效率!O43/攻打玩家效率!P43</f>
        <v>1.2289648346634487</v>
      </c>
      <c r="M43" s="8">
        <f>攻打玩家效率!G43/攻打玩家效率!L43</f>
        <v>4.1493647191863096E-2</v>
      </c>
      <c r="N43" s="8">
        <f>攻打玩家效率!H43/攻打玩家效率!M43</f>
        <v>4.1813884538223385E-2</v>
      </c>
      <c r="O43" s="8">
        <f>攻打玩家效率!I43/攻打玩家效率!N43</f>
        <v>4.1798489585034099E-2</v>
      </c>
      <c r="P43" s="8">
        <f>攻打玩家效率!J43/攻打玩家效率!O43</f>
        <v>4.2987404176609276E-2</v>
      </c>
      <c r="Q43" s="8">
        <f>攻打玩家效率!K43/攻打玩家效率!P43</f>
        <v>4.3198283262640927E-2</v>
      </c>
      <c r="R43" s="8">
        <f>攻打玩家效率!L43/攻打玩家效率!L43</f>
        <v>1</v>
      </c>
      <c r="S43" s="8">
        <f>攻打玩家效率!M43/攻打玩家效率!M43</f>
        <v>1</v>
      </c>
      <c r="T43" s="8">
        <f>攻打玩家效率!N43/攻打玩家效率!N43</f>
        <v>1</v>
      </c>
      <c r="U43" s="8">
        <f>攻打玩家效率!O43/攻打玩家效率!O43</f>
        <v>1</v>
      </c>
      <c r="V43" s="8">
        <f>攻打玩家效率!P43/攻打玩家效率!P43</f>
        <v>1</v>
      </c>
      <c r="X43" s="22">
        <f t="shared" si="0"/>
        <v>0.20746823595931546</v>
      </c>
      <c r="Y43" s="22">
        <f t="shared" si="1"/>
        <v>0.53993418018133821</v>
      </c>
      <c r="Z43" s="22">
        <f t="shared" si="2"/>
        <v>4.1493647191863096E-2</v>
      </c>
      <c r="AA43" s="22">
        <f t="shared" si="3"/>
        <v>1</v>
      </c>
    </row>
    <row r="44" spans="2:27" x14ac:dyDescent="0.15">
      <c r="B44" s="10">
        <v>40</v>
      </c>
      <c r="C44" s="8">
        <f>攻城效率!F44/攻打玩家效率!L44</f>
        <v>0.21161846662628922</v>
      </c>
      <c r="D44" s="8">
        <f>攻城效率!G44/攻打玩家效率!M44</f>
        <v>0.21099701228256337</v>
      </c>
      <c r="E44" s="8">
        <f>攻城效率!H44/攻打玩家效率!N44</f>
        <v>0.21058009840016942</v>
      </c>
      <c r="F44" s="8">
        <f>攻城效率!I44/攻打玩家效率!O44</f>
        <v>0.21678667434023136</v>
      </c>
      <c r="G44" s="8">
        <f>攻城效率!J44/攻打玩家效率!P44</f>
        <v>0.21787728490473857</v>
      </c>
      <c r="H44" s="8">
        <f>攻城效率!K44/攻打玩家效率!L44</f>
        <v>0.55916098131428493</v>
      </c>
      <c r="I44" s="8">
        <f>攻城效率!L44/攻打玩家效率!M44</f>
        <v>0.73470583291620473</v>
      </c>
      <c r="J44" s="8">
        <f>攻城效率!M44/攻打玩家效率!N44</f>
        <v>1.5347374784307104</v>
      </c>
      <c r="K44" s="8">
        <f>攻城效率!N44/攻打玩家效率!O44</f>
        <v>1.428032849700076</v>
      </c>
      <c r="L44" s="8">
        <f>攻城效率!O44/攻打玩家效率!P44</f>
        <v>1.2341891077947444</v>
      </c>
      <c r="M44" s="8">
        <f>攻打玩家效率!G44/攻打玩家效率!L44</f>
        <v>4.2323693325257851E-2</v>
      </c>
      <c r="N44" s="8">
        <f>攻打玩家效率!H44/攻打玩家效率!M44</f>
        <v>4.2199402456512679E-2</v>
      </c>
      <c r="O44" s="8">
        <f>攻打玩家效率!I44/攻打玩家效率!N44</f>
        <v>4.2116019680033888E-2</v>
      </c>
      <c r="P44" s="8">
        <f>攻打玩家效率!J44/攻打玩家效率!O44</f>
        <v>4.3357334868046271E-2</v>
      </c>
      <c r="Q44" s="8">
        <f>攻打玩家效率!K44/攻打玩家效率!P44</f>
        <v>4.3575456980947717E-2</v>
      </c>
      <c r="R44" s="8">
        <f>攻打玩家效率!L44/攻打玩家效率!L44</f>
        <v>1</v>
      </c>
      <c r="S44" s="8">
        <f>攻打玩家效率!M44/攻打玩家效率!M44</f>
        <v>1</v>
      </c>
      <c r="T44" s="8">
        <f>攻打玩家效率!N44/攻打玩家效率!N44</f>
        <v>1</v>
      </c>
      <c r="U44" s="8">
        <f>攻打玩家效率!O44/攻打玩家效率!O44</f>
        <v>1</v>
      </c>
      <c r="V44" s="8">
        <f>攻打玩家效率!P44/攻打玩家效率!P44</f>
        <v>1</v>
      </c>
      <c r="X44" s="22">
        <f t="shared" si="0"/>
        <v>0.21161846662628922</v>
      </c>
      <c r="Y44" s="22">
        <f t="shared" si="1"/>
        <v>0.55916098131428493</v>
      </c>
      <c r="Z44" s="22">
        <f t="shared" si="2"/>
        <v>4.2323693325257851E-2</v>
      </c>
      <c r="AA44" s="22">
        <f t="shared" si="3"/>
        <v>1</v>
      </c>
    </row>
    <row r="45" spans="2:27" x14ac:dyDescent="0.15">
      <c r="B45" s="10">
        <v>41</v>
      </c>
      <c r="C45" s="8">
        <f>攻城效率!F45/攻打玩家效率!L45</f>
        <v>0.21239375450280876</v>
      </c>
      <c r="D45" s="8">
        <f>攻城效率!G45/攻打玩家效率!M45</f>
        <v>0.21144340850662083</v>
      </c>
      <c r="E45" s="8">
        <f>攻城效率!H45/攻打玩家效率!N45</f>
        <v>0.21180389938973249</v>
      </c>
      <c r="F45" s="8">
        <f>攻城效率!I45/攻打玩家效率!O45</f>
        <v>0.218797084020173</v>
      </c>
      <c r="G45" s="8">
        <f>攻城效率!J45/攻打玩家效率!P45</f>
        <v>0.21972842665010101</v>
      </c>
      <c r="H45" s="8">
        <f>攻城效率!K45/攻打玩家效率!L45</f>
        <v>0.56760238465629675</v>
      </c>
      <c r="I45" s="8">
        <f>攻城效率!L45/攻打玩家效率!M45</f>
        <v>0.71681536657741607</v>
      </c>
      <c r="J45" s="8">
        <f>攻城效率!M45/攻打玩家效率!N45</f>
        <v>1.5454171320455965</v>
      </c>
      <c r="K45" s="8">
        <f>攻城效率!N45/攻打玩家效率!O45</f>
        <v>1.4212354194948913</v>
      </c>
      <c r="L45" s="8">
        <f>攻城效率!O45/攻打玩家效率!P45</f>
        <v>1.2404829008090605</v>
      </c>
      <c r="M45" s="8">
        <f>攻打玩家效率!G45/攻打玩家效率!L45</f>
        <v>4.2478750900561753E-2</v>
      </c>
      <c r="N45" s="8">
        <f>攻打玩家效率!H45/攻打玩家效率!M45</f>
        <v>4.2288681701324174E-2</v>
      </c>
      <c r="O45" s="8">
        <f>攻打玩家效率!I45/攻打玩家效率!N45</f>
        <v>4.2360779877946501E-2</v>
      </c>
      <c r="P45" s="8">
        <f>攻打玩家效率!J45/攻打玩家效率!O45</f>
        <v>4.3759416804034605E-2</v>
      </c>
      <c r="Q45" s="8">
        <f>攻打玩家效率!K45/攻打玩家效率!P45</f>
        <v>4.3945685330020197E-2</v>
      </c>
      <c r="R45" s="8">
        <f>攻打玩家效率!L45/攻打玩家效率!L45</f>
        <v>1</v>
      </c>
      <c r="S45" s="8">
        <f>攻打玩家效率!M45/攻打玩家效率!M45</f>
        <v>1</v>
      </c>
      <c r="T45" s="8">
        <f>攻打玩家效率!N45/攻打玩家效率!N45</f>
        <v>1</v>
      </c>
      <c r="U45" s="8">
        <f>攻打玩家效率!O45/攻打玩家效率!O45</f>
        <v>1</v>
      </c>
      <c r="V45" s="8">
        <f>攻打玩家效率!P45/攻打玩家效率!P45</f>
        <v>1</v>
      </c>
      <c r="X45" s="22">
        <f t="shared" si="0"/>
        <v>0.21239375450280876</v>
      </c>
      <c r="Y45" s="22">
        <f t="shared" si="1"/>
        <v>0.56760238465629675</v>
      </c>
      <c r="Z45" s="22">
        <f t="shared" si="2"/>
        <v>4.2478750900561753E-2</v>
      </c>
      <c r="AA45" s="22">
        <f t="shared" si="3"/>
        <v>1</v>
      </c>
    </row>
    <row r="46" spans="2:27" x14ac:dyDescent="0.15">
      <c r="B46" s="10">
        <v>42</v>
      </c>
      <c r="C46" s="8">
        <f>攻城效率!F46/攻打玩家效率!L46</f>
        <v>0.21340936437315777</v>
      </c>
      <c r="D46" s="8">
        <f>攻城效率!G46/攻打玩家效率!M46</f>
        <v>0.21203589685729088</v>
      </c>
      <c r="E46" s="8">
        <f>攻城效率!H46/攻打玩家效率!N46</f>
        <v>0.21234641115824757</v>
      </c>
      <c r="F46" s="8">
        <f>攻城效率!I46/攻打玩家效率!O46</f>
        <v>0.22083123811664337</v>
      </c>
      <c r="G46" s="8">
        <f>攻城效率!J46/攻打玩家效率!P46</f>
        <v>0.22145298391036372</v>
      </c>
      <c r="H46" s="8">
        <f>攻城效率!K46/攻打玩家效率!L46</f>
        <v>0.57585495622545224</v>
      </c>
      <c r="I46" s="8">
        <f>攻城效率!L46/攻打玩家效率!M46</f>
        <v>0.70547219936504035</v>
      </c>
      <c r="J46" s="8">
        <f>攻城效率!M46/攻打玩家效率!N46</f>
        <v>1.4271573195434586</v>
      </c>
      <c r="K46" s="8">
        <f>攻城效率!N46/攻打玩家效率!O46</f>
        <v>1.4224091989102499</v>
      </c>
      <c r="L46" s="8">
        <f>攻城效率!O46/攻打玩家效率!P46</f>
        <v>1.2436716846656357</v>
      </c>
      <c r="M46" s="8">
        <f>攻打玩家效率!G46/攻打玩家效率!L46</f>
        <v>4.2681872874631557E-2</v>
      </c>
      <c r="N46" s="8">
        <f>攻打玩家效率!H46/攻打玩家效率!M46</f>
        <v>4.240717937145818E-2</v>
      </c>
      <c r="O46" s="8">
        <f>攻打玩家效率!I46/攻打玩家效率!N46</f>
        <v>4.2469282231649516E-2</v>
      </c>
      <c r="P46" s="8">
        <f>攻打玩家效率!J46/攻打玩家效率!O46</f>
        <v>4.4166247623328679E-2</v>
      </c>
      <c r="Q46" s="8">
        <f>攻打玩家效率!K46/攻打玩家效率!P46</f>
        <v>4.4290596782072748E-2</v>
      </c>
      <c r="R46" s="8">
        <f>攻打玩家效率!L46/攻打玩家效率!L46</f>
        <v>1</v>
      </c>
      <c r="S46" s="8">
        <f>攻打玩家效率!M46/攻打玩家效率!M46</f>
        <v>1</v>
      </c>
      <c r="T46" s="8">
        <f>攻打玩家效率!N46/攻打玩家效率!N46</f>
        <v>1</v>
      </c>
      <c r="U46" s="8">
        <f>攻打玩家效率!O46/攻打玩家效率!O46</f>
        <v>1</v>
      </c>
      <c r="V46" s="8">
        <f>攻打玩家效率!P46/攻打玩家效率!P46</f>
        <v>1</v>
      </c>
      <c r="X46" s="22">
        <f t="shared" si="0"/>
        <v>0.21340936437315777</v>
      </c>
      <c r="Y46" s="22">
        <f t="shared" si="1"/>
        <v>0.57585495622545224</v>
      </c>
      <c r="Z46" s="22">
        <f t="shared" si="2"/>
        <v>4.2681872874631557E-2</v>
      </c>
      <c r="AA46" s="22">
        <f t="shared" si="3"/>
        <v>1</v>
      </c>
    </row>
    <row r="47" spans="2:27" x14ac:dyDescent="0.15">
      <c r="B47" s="10">
        <v>43</v>
      </c>
      <c r="C47" s="8">
        <f>攻城效率!F47/攻打玩家效率!L47</f>
        <v>0.21506923522710888</v>
      </c>
      <c r="D47" s="8">
        <f>攻城效率!G47/攻打玩家效率!M47</f>
        <v>0.2126001632436561</v>
      </c>
      <c r="E47" s="8">
        <f>攻城效率!H47/攻打玩家效率!N47</f>
        <v>0.21307982491933608</v>
      </c>
      <c r="F47" s="8">
        <f>攻城效率!I47/攻打玩家效率!O47</f>
        <v>0.22279162842595771</v>
      </c>
      <c r="G47" s="8">
        <f>攻城效率!J47/攻打玩家效率!P47</f>
        <v>0.22254071253592364</v>
      </c>
      <c r="H47" s="8">
        <f>攻城效率!K47/攻打玩家效率!L47</f>
        <v>0.5854615740403476</v>
      </c>
      <c r="I47" s="8">
        <f>攻城效率!L47/攻打玩家效率!M47</f>
        <v>0.71565903008113951</v>
      </c>
      <c r="J47" s="8">
        <f>攻城效率!M47/攻打玩家效率!N47</f>
        <v>1.2877699852048754</v>
      </c>
      <c r="K47" s="8">
        <f>攻城效率!N47/攻打玩家效率!O47</f>
        <v>1.4325229775391672</v>
      </c>
      <c r="L47" s="8">
        <f>攻城效率!O47/攻打玩家效率!P47</f>
        <v>1.2437233388509692</v>
      </c>
      <c r="M47" s="8">
        <f>攻打玩家效率!G47/攻打玩家效率!L47</f>
        <v>4.3013847045421785E-2</v>
      </c>
      <c r="N47" s="8">
        <f>攻打玩家效率!H47/攻打玩家效率!M47</f>
        <v>4.2520032648731221E-2</v>
      </c>
      <c r="O47" s="8">
        <f>攻打玩家效率!I47/攻打玩家效率!N47</f>
        <v>4.2615964983867223E-2</v>
      </c>
      <c r="P47" s="8">
        <f>攻打玩家效率!J47/攻打玩家效率!O47</f>
        <v>4.4558325685191538E-2</v>
      </c>
      <c r="Q47" s="8">
        <f>攻打玩家效率!K47/攻打玩家效率!P47</f>
        <v>4.4508142507184725E-2</v>
      </c>
      <c r="R47" s="8">
        <f>攻打玩家效率!L47/攻打玩家效率!L47</f>
        <v>1</v>
      </c>
      <c r="S47" s="8">
        <f>攻打玩家效率!M47/攻打玩家效率!M47</f>
        <v>1</v>
      </c>
      <c r="T47" s="8">
        <f>攻打玩家效率!N47/攻打玩家效率!N47</f>
        <v>1</v>
      </c>
      <c r="U47" s="8">
        <f>攻打玩家效率!O47/攻打玩家效率!O47</f>
        <v>1</v>
      </c>
      <c r="V47" s="8">
        <f>攻打玩家效率!P47/攻打玩家效率!P47</f>
        <v>1</v>
      </c>
      <c r="X47" s="22">
        <f t="shared" si="0"/>
        <v>0.21506923522710888</v>
      </c>
      <c r="Y47" s="22">
        <f t="shared" si="1"/>
        <v>0.5854615740403476</v>
      </c>
      <c r="Z47" s="22">
        <f t="shared" si="2"/>
        <v>4.3013847045421785E-2</v>
      </c>
      <c r="AA47" s="22">
        <f t="shared" si="3"/>
        <v>1</v>
      </c>
    </row>
    <row r="48" spans="2:27" x14ac:dyDescent="0.15">
      <c r="B48" s="10">
        <v>44</v>
      </c>
      <c r="C48" s="8">
        <f>攻城效率!F48/攻打玩家效率!L48</f>
        <v>0.21672474860391522</v>
      </c>
      <c r="D48" s="8">
        <f>攻城效率!G48/攻打玩家效率!M48</f>
        <v>0.21399412676338991</v>
      </c>
      <c r="E48" s="8">
        <f>攻城效率!H48/攻打玩家效率!N48</f>
        <v>0.21430210855006981</v>
      </c>
      <c r="F48" s="8">
        <f>攻城效率!I48/攻打玩家效率!O48</f>
        <v>0.22471951154933392</v>
      </c>
      <c r="G48" s="8">
        <f>攻城效率!J48/攻打玩家效率!P48</f>
        <v>0.22440562782266552</v>
      </c>
      <c r="H48" s="8">
        <f>攻城效率!K48/攻打玩家效率!L48</f>
        <v>0.59585052793800486</v>
      </c>
      <c r="I48" s="8">
        <f>攻城效率!L48/攻打玩家效率!M48</f>
        <v>0.72890207807905305</v>
      </c>
      <c r="J48" s="8">
        <f>攻城效率!M48/攻打玩家效率!N48</f>
        <v>1.2487110608566099</v>
      </c>
      <c r="K48" s="8">
        <f>攻城效率!N48/攻打玩家效率!O48</f>
        <v>1.4289814037693875</v>
      </c>
      <c r="L48" s="8">
        <f>攻城效率!O48/攻打玩家效率!P48</f>
        <v>1.2468653439278898</v>
      </c>
      <c r="M48" s="8">
        <f>攻打玩家效率!G48/攻打玩家效率!L48</f>
        <v>4.3344949720783045E-2</v>
      </c>
      <c r="N48" s="8">
        <f>攻打玩家效率!H48/攻打玩家效率!M48</f>
        <v>4.2798825352677983E-2</v>
      </c>
      <c r="O48" s="8">
        <f>攻打玩家效率!I48/攻打玩家效率!N48</f>
        <v>4.286042171001396E-2</v>
      </c>
      <c r="P48" s="8">
        <f>攻打玩家效率!J48/攻打玩家效率!O48</f>
        <v>4.4943902309866793E-2</v>
      </c>
      <c r="Q48" s="8">
        <f>攻打玩家效率!K48/攻打玩家效率!P48</f>
        <v>4.4881125564533102E-2</v>
      </c>
      <c r="R48" s="8">
        <f>攻打玩家效率!L48/攻打玩家效率!L48</f>
        <v>1</v>
      </c>
      <c r="S48" s="8">
        <f>攻打玩家效率!M48/攻打玩家效率!M48</f>
        <v>1</v>
      </c>
      <c r="T48" s="8">
        <f>攻打玩家效率!N48/攻打玩家效率!N48</f>
        <v>1</v>
      </c>
      <c r="U48" s="8">
        <f>攻打玩家效率!O48/攻打玩家效率!O48</f>
        <v>1</v>
      </c>
      <c r="V48" s="8">
        <f>攻打玩家效率!P48/攻打玩家效率!P48</f>
        <v>1</v>
      </c>
      <c r="X48" s="22">
        <f t="shared" si="0"/>
        <v>0.21672474860391522</v>
      </c>
      <c r="Y48" s="22">
        <f t="shared" si="1"/>
        <v>0.59585052793800486</v>
      </c>
      <c r="Z48" s="22">
        <f t="shared" si="2"/>
        <v>4.3344949720783045E-2</v>
      </c>
      <c r="AA48" s="22">
        <f t="shared" si="3"/>
        <v>1</v>
      </c>
    </row>
    <row r="49" spans="2:27" x14ac:dyDescent="0.15">
      <c r="B49" s="10">
        <v>45</v>
      </c>
      <c r="C49" s="8">
        <f>攻城效率!F49/攻打玩家效率!L49</f>
        <v>0.22319026645217774</v>
      </c>
      <c r="D49" s="8">
        <f>攻城效率!G49/攻打玩家效率!M49</f>
        <v>0.2213132579971045</v>
      </c>
      <c r="E49" s="8">
        <f>攻城效率!H49/攻打玩家效率!N49</f>
        <v>0.22147503021070733</v>
      </c>
      <c r="F49" s="8">
        <f>攻城效率!I49/攻打玩家效率!O49</f>
        <v>0.23377974327789555</v>
      </c>
      <c r="G49" s="8">
        <f>攻城效率!J49/攻打玩家效率!P49</f>
        <v>0.23307857946399602</v>
      </c>
      <c r="H49" s="8">
        <f>攻城效率!K49/攻打玩家效率!L49</f>
        <v>0.60048681689558803</v>
      </c>
      <c r="I49" s="8">
        <f>攻城效率!L49/攻打玩家效率!M49</f>
        <v>0.74571103969085106</v>
      </c>
      <c r="J49" s="8">
        <f>攻城效率!M49/攻打玩家效率!N49</f>
        <v>1.2869855489024684</v>
      </c>
      <c r="K49" s="8">
        <f>攻城效率!N49/攻打玩家效率!O49</f>
        <v>1.4385622490786407</v>
      </c>
      <c r="L49" s="8">
        <f>攻城效率!O49/攻打玩家效率!P49</f>
        <v>1.2583691839195272</v>
      </c>
      <c r="M49" s="8">
        <f>攻打玩家效率!G49/攻打玩家效率!L49</f>
        <v>4.4638053290435555E-2</v>
      </c>
      <c r="N49" s="8">
        <f>攻打玩家效率!H49/攻打玩家效率!M49</f>
        <v>4.4262651599420902E-2</v>
      </c>
      <c r="O49" s="8">
        <f>攻打玩家效率!I49/攻打玩家效率!N49</f>
        <v>4.4295006042141462E-2</v>
      </c>
      <c r="P49" s="8">
        <f>攻打玩家效率!J49/攻打玩家效率!O49</f>
        <v>4.6755948655579117E-2</v>
      </c>
      <c r="Q49" s="8">
        <f>攻打玩家效率!K49/攻打玩家效率!P49</f>
        <v>4.6615715892799205E-2</v>
      </c>
      <c r="R49" s="8">
        <f>攻打玩家效率!L49/攻打玩家效率!L49</f>
        <v>1</v>
      </c>
      <c r="S49" s="8">
        <f>攻打玩家效率!M49/攻打玩家效率!M49</f>
        <v>1</v>
      </c>
      <c r="T49" s="8">
        <f>攻打玩家效率!N49/攻打玩家效率!N49</f>
        <v>1</v>
      </c>
      <c r="U49" s="8">
        <f>攻打玩家效率!O49/攻打玩家效率!O49</f>
        <v>1</v>
      </c>
      <c r="V49" s="8">
        <f>攻打玩家效率!P49/攻打玩家效率!P49</f>
        <v>1</v>
      </c>
      <c r="X49" s="22">
        <f t="shared" si="0"/>
        <v>0.22319026645217774</v>
      </c>
      <c r="Y49" s="22">
        <f t="shared" si="1"/>
        <v>0.60048681689558803</v>
      </c>
      <c r="Z49" s="22">
        <f t="shared" si="2"/>
        <v>4.4638053290435555E-2</v>
      </c>
      <c r="AA49" s="22">
        <f t="shared" si="3"/>
        <v>1</v>
      </c>
    </row>
    <row r="50" spans="2:27" x14ac:dyDescent="0.15">
      <c r="B50" s="10">
        <v>46</v>
      </c>
      <c r="C50" s="8">
        <f>攻城效率!F50/攻打玩家效率!L50</f>
        <v>0.2242983795074662</v>
      </c>
      <c r="D50" s="8">
        <f>攻城效率!G50/攻打玩家效率!M50</f>
        <v>0.22342306656844677</v>
      </c>
      <c r="E50" s="8">
        <f>攻城效率!H50/攻打玩家效率!N50</f>
        <v>0.2236341804380223</v>
      </c>
      <c r="F50" s="8">
        <f>攻城效率!I50/攻打玩家效率!O50</f>
        <v>0.23596998446197051</v>
      </c>
      <c r="G50" s="8">
        <f>攻城效率!J50/攻打玩家效率!P50</f>
        <v>0.23503695581750039</v>
      </c>
      <c r="H50" s="8">
        <f>攻城效率!K50/攻打玩家效率!L50</f>
        <v>0.59384136678332877</v>
      </c>
      <c r="I50" s="8">
        <f>攻城效率!L50/攻打玩家效率!M50</f>
        <v>0.76485710807192031</v>
      </c>
      <c r="J50" s="8">
        <f>攻城效率!M50/攻打玩家效率!N50</f>
        <v>1.3758163548501088</v>
      </c>
      <c r="K50" s="8">
        <f>攻城效率!N50/攻打玩家效率!O50</f>
        <v>1.4470184881945243</v>
      </c>
      <c r="L50" s="8">
        <f>攻城效率!O50/攻打玩家效率!P50</f>
        <v>1.2710041325456398</v>
      </c>
      <c r="M50" s="8">
        <f>攻打玩家效率!G50/攻打玩家效率!L50</f>
        <v>4.4859675901493243E-2</v>
      </c>
      <c r="N50" s="8">
        <f>攻打玩家效率!H50/攻打玩家效率!M50</f>
        <v>4.4684613313689357E-2</v>
      </c>
      <c r="O50" s="8">
        <f>攻打玩家效率!I50/攻打玩家效率!N50</f>
        <v>4.4726836087604464E-2</v>
      </c>
      <c r="P50" s="8">
        <f>攻打玩家效率!J50/攻打玩家效率!O50</f>
        <v>4.7193996892394105E-2</v>
      </c>
      <c r="Q50" s="8">
        <f>攻打玩家效率!K50/攻打玩家效率!P50</f>
        <v>4.7007391163500077E-2</v>
      </c>
      <c r="R50" s="8">
        <f>攻打玩家效率!L50/攻打玩家效率!L50</f>
        <v>1</v>
      </c>
      <c r="S50" s="8">
        <f>攻打玩家效率!M50/攻打玩家效率!M50</f>
        <v>1</v>
      </c>
      <c r="T50" s="8">
        <f>攻打玩家效率!N50/攻打玩家效率!N50</f>
        <v>1</v>
      </c>
      <c r="U50" s="8">
        <f>攻打玩家效率!O50/攻打玩家效率!O50</f>
        <v>1</v>
      </c>
      <c r="V50" s="8">
        <f>攻打玩家效率!P50/攻打玩家效率!P50</f>
        <v>1</v>
      </c>
      <c r="X50" s="22">
        <f t="shared" si="0"/>
        <v>0.2242983795074662</v>
      </c>
      <c r="Y50" s="22">
        <f t="shared" si="1"/>
        <v>0.59384136678332877</v>
      </c>
      <c r="Z50" s="22">
        <f t="shared" si="2"/>
        <v>4.4859675901493243E-2</v>
      </c>
      <c r="AA50" s="22">
        <f t="shared" si="3"/>
        <v>1</v>
      </c>
    </row>
    <row r="51" spans="2:27" x14ac:dyDescent="0.15">
      <c r="B51" s="10">
        <v>47</v>
      </c>
      <c r="C51" s="8">
        <f>攻城效率!F51/攻打玩家效率!L51</f>
        <v>0.22551010017487783</v>
      </c>
      <c r="D51" s="8">
        <f>攻城效率!G51/攻打玩家效率!M51</f>
        <v>0.22530448308753553</v>
      </c>
      <c r="E51" s="8">
        <f>攻城效率!H51/攻打玩家效率!N51</f>
        <v>0.22643308953662486</v>
      </c>
      <c r="F51" s="8">
        <f>攻城效率!I51/攻打玩家效率!O51</f>
        <v>0.23798201743631256</v>
      </c>
      <c r="G51" s="8">
        <f>攻城效率!J51/攻打玩家效率!P51</f>
        <v>0.23701276167916699</v>
      </c>
      <c r="H51" s="8">
        <f>攻城效率!K51/攻打玩家效率!L51</f>
        <v>0.58671775380000102</v>
      </c>
      <c r="I51" s="8">
        <f>攻城效率!L51/攻打玩家效率!M51</f>
        <v>0.7688042082501928</v>
      </c>
      <c r="J51" s="8">
        <f>攻城效率!M51/攻打玩家效率!N51</f>
        <v>1.5418406091838959</v>
      </c>
      <c r="K51" s="8">
        <f>攻城效率!N51/攻打玩家效率!O51</f>
        <v>1.4468637173621743</v>
      </c>
      <c r="L51" s="8">
        <f>攻城效率!O51/攻打玩家效率!P51</f>
        <v>1.2676029637502169</v>
      </c>
      <c r="M51" s="8">
        <f>攻打玩家效率!G51/攻打玩家效率!L51</f>
        <v>4.5102020034975564E-2</v>
      </c>
      <c r="N51" s="8">
        <f>攻打玩家效率!H51/攻打玩家效率!M51</f>
        <v>4.5060896617507104E-2</v>
      </c>
      <c r="O51" s="8">
        <f>攻打玩家效率!I51/攻打玩家效率!N51</f>
        <v>4.5286617907324966E-2</v>
      </c>
      <c r="P51" s="8">
        <f>攻打玩家效率!J51/攻打玩家效率!O51</f>
        <v>4.7596403487262511E-2</v>
      </c>
      <c r="Q51" s="8">
        <f>攻打玩家效率!K51/攻打玩家效率!P51</f>
        <v>4.7402552335833403E-2</v>
      </c>
      <c r="R51" s="8">
        <f>攻打玩家效率!L51/攻打玩家效率!L51</f>
        <v>1</v>
      </c>
      <c r="S51" s="8">
        <f>攻打玩家效率!M51/攻打玩家效率!M51</f>
        <v>1</v>
      </c>
      <c r="T51" s="8">
        <f>攻打玩家效率!N51/攻打玩家效率!N51</f>
        <v>1</v>
      </c>
      <c r="U51" s="8">
        <f>攻打玩家效率!O51/攻打玩家效率!O51</f>
        <v>1</v>
      </c>
      <c r="V51" s="8">
        <f>攻打玩家效率!P51/攻打玩家效率!P51</f>
        <v>1</v>
      </c>
      <c r="X51" s="22">
        <f t="shared" si="0"/>
        <v>0.22551010017487783</v>
      </c>
      <c r="Y51" s="22">
        <f t="shared" si="1"/>
        <v>0.58671775380000102</v>
      </c>
      <c r="Z51" s="22">
        <f t="shared" si="2"/>
        <v>4.5102020034975564E-2</v>
      </c>
      <c r="AA51" s="22">
        <f t="shared" si="3"/>
        <v>1</v>
      </c>
    </row>
    <row r="52" spans="2:27" x14ac:dyDescent="0.15">
      <c r="B52" s="10">
        <v>48</v>
      </c>
      <c r="C52" s="8">
        <f>攻城效率!F52/攻打玩家效率!L52</f>
        <v>0.22751031128866323</v>
      </c>
      <c r="D52" s="8">
        <f>攻城效率!G52/攻打玩家效率!M52</f>
        <v>0.22741936348765793</v>
      </c>
      <c r="E52" s="8">
        <f>攻城效率!H52/攻打玩家效率!N52</f>
        <v>0.22956856234454079</v>
      </c>
      <c r="F52" s="8">
        <f>攻城效率!I52/攻打玩家效率!O52</f>
        <v>0.24029362038718116</v>
      </c>
      <c r="G52" s="8">
        <f>攻城效率!J52/攻打玩家效率!P52</f>
        <v>0.23894574434037774</v>
      </c>
      <c r="H52" s="8">
        <f>攻城效率!K52/攻打玩家效率!L52</f>
        <v>0.57733343817639227</v>
      </c>
      <c r="I52" s="8">
        <f>攻城效率!L52/攻打玩家效率!M52</f>
        <v>0.75719208090767454</v>
      </c>
      <c r="J52" s="8">
        <f>攻城效率!M52/攻打玩家效率!N52</f>
        <v>1.5488153234475748</v>
      </c>
      <c r="K52" s="8">
        <f>攻城效率!N52/攻打玩家效率!O52</f>
        <v>1.4428030221628156</v>
      </c>
      <c r="L52" s="8">
        <f>攻城效率!O52/攻打玩家效率!P52</f>
        <v>1.2628495100495141</v>
      </c>
      <c r="M52" s="8">
        <f>攻打玩家效率!G52/攻打玩家效率!L52</f>
        <v>4.5502062257732651E-2</v>
      </c>
      <c r="N52" s="8">
        <f>攻打玩家效率!H52/攻打玩家效率!M52</f>
        <v>4.548387269753159E-2</v>
      </c>
      <c r="O52" s="8">
        <f>攻打玩家效率!I52/攻打玩家效率!N52</f>
        <v>4.5913712468908158E-2</v>
      </c>
      <c r="P52" s="8">
        <f>攻打玩家效率!J52/攻打玩家效率!O52</f>
        <v>4.8058724077436228E-2</v>
      </c>
      <c r="Q52" s="8">
        <f>攻打玩家效率!K52/攻打玩家效率!P52</f>
        <v>4.7789148868075552E-2</v>
      </c>
      <c r="R52" s="8">
        <f>攻打玩家效率!L52/攻打玩家效率!L52</f>
        <v>1</v>
      </c>
      <c r="S52" s="8">
        <f>攻打玩家效率!M52/攻打玩家效率!M52</f>
        <v>1</v>
      </c>
      <c r="T52" s="8">
        <f>攻打玩家效率!N52/攻打玩家效率!N52</f>
        <v>1</v>
      </c>
      <c r="U52" s="8">
        <f>攻打玩家效率!O52/攻打玩家效率!O52</f>
        <v>1</v>
      </c>
      <c r="V52" s="8">
        <f>攻打玩家效率!P52/攻打玩家效率!P52</f>
        <v>1</v>
      </c>
      <c r="X52" s="22">
        <f t="shared" si="0"/>
        <v>0.22751031128866323</v>
      </c>
      <c r="Y52" s="22">
        <f t="shared" si="1"/>
        <v>0.57733343817639227</v>
      </c>
      <c r="Z52" s="22">
        <f t="shared" si="2"/>
        <v>4.5502062257732651E-2</v>
      </c>
      <c r="AA52" s="22">
        <f t="shared" si="3"/>
        <v>1</v>
      </c>
    </row>
    <row r="53" spans="2:27" x14ac:dyDescent="0.15">
      <c r="B53" s="10">
        <v>49</v>
      </c>
      <c r="C53" s="8">
        <f>攻城效率!F53/攻打玩家效率!L53</f>
        <v>0.23024738128895203</v>
      </c>
      <c r="D53" s="8">
        <f>攻城效率!G53/攻打玩家效率!M53</f>
        <v>0.22960152973296272</v>
      </c>
      <c r="E53" s="8">
        <f>攻城效率!H53/攻打玩家效率!N53</f>
        <v>0.23285638446624546</v>
      </c>
      <c r="F53" s="8">
        <f>攻城效率!I53/攻打玩家效率!O53</f>
        <v>0.24248963708143875</v>
      </c>
      <c r="G53" s="8">
        <f>攻城效率!J53/攻打玩家效率!P53</f>
        <v>0.24088264059867392</v>
      </c>
      <c r="H53" s="8">
        <f>攻城效率!K53/攻打玩家效率!L53</f>
        <v>0.56510697960189682</v>
      </c>
      <c r="I53" s="8">
        <f>攻城效率!L53/攻打玩家效率!M53</f>
        <v>0.74382788885331563</v>
      </c>
      <c r="J53" s="8">
        <f>攻城效率!M53/攻打玩家效率!N53</f>
        <v>1.5569782219008927</v>
      </c>
      <c r="K53" s="8">
        <f>攻城效率!N53/攻打玩家效率!O53</f>
        <v>1.430379098158461</v>
      </c>
      <c r="L53" s="8">
        <f>攻城效率!O53/攻打玩家效率!P53</f>
        <v>1.2587507281372108</v>
      </c>
      <c r="M53" s="8">
        <f>攻打玩家效率!G53/攻打玩家效率!L53</f>
        <v>4.6049476257790406E-2</v>
      </c>
      <c r="N53" s="8">
        <f>攻打玩家效率!H53/攻打玩家效率!M53</f>
        <v>4.5920305946592549E-2</v>
      </c>
      <c r="O53" s="8">
        <f>攻打玩家效率!I53/攻打玩家效率!N53</f>
        <v>4.6571276893249094E-2</v>
      </c>
      <c r="P53" s="8">
        <f>攻打玩家效率!J53/攻打玩家效率!O53</f>
        <v>4.8497927416287751E-2</v>
      </c>
      <c r="Q53" s="8">
        <f>攻打玩家效率!K53/攻打玩家效率!P53</f>
        <v>4.8176528119734788E-2</v>
      </c>
      <c r="R53" s="8">
        <f>攻打玩家效率!L53/攻打玩家效率!L53</f>
        <v>1</v>
      </c>
      <c r="S53" s="8">
        <f>攻打玩家效率!M53/攻打玩家效率!M53</f>
        <v>1</v>
      </c>
      <c r="T53" s="8">
        <f>攻打玩家效率!N53/攻打玩家效率!N53</f>
        <v>1</v>
      </c>
      <c r="U53" s="8">
        <f>攻打玩家效率!O53/攻打玩家效率!O53</f>
        <v>1</v>
      </c>
      <c r="V53" s="8">
        <f>攻打玩家效率!P53/攻打玩家效率!P53</f>
        <v>1</v>
      </c>
      <c r="X53" s="22">
        <f t="shared" si="0"/>
        <v>0.23024738128895203</v>
      </c>
      <c r="Y53" s="22">
        <f t="shared" si="1"/>
        <v>0.56510697960189682</v>
      </c>
      <c r="Z53" s="22">
        <f t="shared" si="2"/>
        <v>4.6049476257790406E-2</v>
      </c>
      <c r="AA53" s="22">
        <f t="shared" si="3"/>
        <v>1</v>
      </c>
    </row>
    <row r="54" spans="2:27" x14ac:dyDescent="0.15">
      <c r="B54" s="10">
        <v>50</v>
      </c>
      <c r="C54" s="8">
        <f>攻城效率!F54/攻打玩家效率!L54</f>
        <v>0.23441165980810796</v>
      </c>
      <c r="D54" s="8">
        <f>攻城效率!G54/攻打玩家效率!M54</f>
        <v>0.23226916939371542</v>
      </c>
      <c r="E54" s="8">
        <f>攻城效率!H54/攻打玩家效率!N54</f>
        <v>0.23519055432686969</v>
      </c>
      <c r="F54" s="8">
        <f>攻城效率!I54/攻打玩家效率!O54</f>
        <v>0.24478329690330491</v>
      </c>
      <c r="G54" s="8">
        <f>攻城效率!J54/攻打玩家效率!P54</f>
        <v>0.2428980774703369</v>
      </c>
      <c r="H54" s="8">
        <f>攻城效率!K54/攻打玩家效率!L54</f>
        <v>0.55676827640239857</v>
      </c>
      <c r="I54" s="8">
        <f>攻城效率!L54/攻打玩家效率!M54</f>
        <v>0.73310791142534859</v>
      </c>
      <c r="J54" s="8">
        <f>攻城效率!M54/攻打玩家效率!N54</f>
        <v>1.5472031126079764</v>
      </c>
      <c r="K54" s="8">
        <f>攻城效率!N54/攻打玩家效率!O54</f>
        <v>1.4346961291004039</v>
      </c>
      <c r="L54" s="8">
        <f>攻城效率!O54/攻打玩家效率!P54</f>
        <v>1.2584728577011952</v>
      </c>
      <c r="M54" s="8">
        <f>攻打玩家效率!G54/攻打玩家效率!L54</f>
        <v>4.6882331961621594E-2</v>
      </c>
      <c r="N54" s="8">
        <f>攻打玩家效率!H54/攻打玩家效率!M54</f>
        <v>4.6453833878743085E-2</v>
      </c>
      <c r="O54" s="8">
        <f>攻打玩家效率!I54/攻打玩家效率!N54</f>
        <v>4.7038110865373947E-2</v>
      </c>
      <c r="P54" s="8">
        <f>攻打玩家效率!J54/攻打玩家效率!O54</f>
        <v>4.8956659380660981E-2</v>
      </c>
      <c r="Q54" s="8">
        <f>攻打玩家效率!K54/攻打玩家效率!P54</f>
        <v>4.8579615494067391E-2</v>
      </c>
      <c r="R54" s="8">
        <f>攻打玩家效率!L54/攻打玩家效率!L54</f>
        <v>1</v>
      </c>
      <c r="S54" s="8">
        <f>攻打玩家效率!M54/攻打玩家效率!M54</f>
        <v>1</v>
      </c>
      <c r="T54" s="8">
        <f>攻打玩家效率!N54/攻打玩家效率!N54</f>
        <v>1</v>
      </c>
      <c r="U54" s="8">
        <f>攻打玩家效率!O54/攻打玩家效率!O54</f>
        <v>1</v>
      </c>
      <c r="V54" s="8">
        <f>攻打玩家效率!P54/攻打玩家效率!P54</f>
        <v>1</v>
      </c>
      <c r="X54" s="22">
        <f t="shared" si="0"/>
        <v>0.23441165980810796</v>
      </c>
      <c r="Y54" s="22">
        <f t="shared" si="1"/>
        <v>0.55676827640239857</v>
      </c>
      <c r="Z54" s="22">
        <f t="shared" si="2"/>
        <v>4.6882331961621594E-2</v>
      </c>
      <c r="AA54" s="22">
        <f t="shared" si="3"/>
        <v>1</v>
      </c>
    </row>
    <row r="55" spans="2:27" x14ac:dyDescent="0.15">
      <c r="B55" s="10">
        <v>51</v>
      </c>
      <c r="C55" s="8">
        <f>攻城效率!F55/攻打玩家效率!L55</f>
        <v>0.2394816605060584</v>
      </c>
      <c r="D55" s="8">
        <f>攻城效率!G55/攻打玩家效率!M55</f>
        <v>0.23705563864862211</v>
      </c>
      <c r="E55" s="8">
        <f>攻城效率!H55/攻打玩家效率!N55</f>
        <v>0.239084959283245</v>
      </c>
      <c r="F55" s="8">
        <f>攻城效率!I55/攻打玩家效率!O55</f>
        <v>0.24865890107037472</v>
      </c>
      <c r="G55" s="8">
        <f>攻城效率!J55/攻打玩家效率!P55</f>
        <v>0.2470206878074257</v>
      </c>
      <c r="H55" s="8">
        <f>攻城效率!K55/攻打玩家效率!L55</f>
        <v>0.66102483085180685</v>
      </c>
      <c r="I55" s="8">
        <f>攻城效率!L55/攻打玩家效率!M55</f>
        <v>0.727538820017541</v>
      </c>
      <c r="J55" s="8">
        <f>攻城效率!M55/攻打玩家效率!N55</f>
        <v>1.5430050078936368</v>
      </c>
      <c r="K55" s="8">
        <f>攻城效率!N55/攻打玩家效率!O55</f>
        <v>1.4400628859175209</v>
      </c>
      <c r="L55" s="8">
        <f>攻城效率!O55/攻打玩家效率!P55</f>
        <v>1.2689471851745231</v>
      </c>
      <c r="M55" s="8">
        <f>攻打玩家效率!G55/攻打玩家效率!L55</f>
        <v>4.7896332101211678E-2</v>
      </c>
      <c r="N55" s="8">
        <f>攻打玩家效率!H55/攻打玩家效率!M55</f>
        <v>4.7411127729724417E-2</v>
      </c>
      <c r="O55" s="8">
        <f>攻打玩家效率!I55/攻打玩家效率!N55</f>
        <v>4.7816991856649005E-2</v>
      </c>
      <c r="P55" s="8">
        <f>攻打玩家效率!J55/攻打玩家效率!O55</f>
        <v>4.9731780214074948E-2</v>
      </c>
      <c r="Q55" s="8">
        <f>攻打玩家效率!K55/攻打玩家效率!P55</f>
        <v>4.9404137561485144E-2</v>
      </c>
      <c r="R55" s="8">
        <f>攻打玩家效率!L55/攻打玩家效率!L55</f>
        <v>1</v>
      </c>
      <c r="S55" s="8">
        <f>攻打玩家效率!M55/攻打玩家效率!M55</f>
        <v>1</v>
      </c>
      <c r="T55" s="8">
        <f>攻打玩家效率!N55/攻打玩家效率!N55</f>
        <v>1</v>
      </c>
      <c r="U55" s="8">
        <f>攻打玩家效率!O55/攻打玩家效率!O55</f>
        <v>1</v>
      </c>
      <c r="V55" s="8">
        <f>攻打玩家效率!P55/攻打玩家效率!P55</f>
        <v>1</v>
      </c>
      <c r="X55" s="22">
        <f t="shared" si="0"/>
        <v>0.2394816605060584</v>
      </c>
      <c r="Y55" s="22">
        <f t="shared" si="1"/>
        <v>0.66102483085180685</v>
      </c>
      <c r="Z55" s="22">
        <f t="shared" si="2"/>
        <v>4.7896332101211678E-2</v>
      </c>
      <c r="AA55" s="22">
        <f t="shared" si="3"/>
        <v>1</v>
      </c>
    </row>
    <row r="56" spans="2:27" x14ac:dyDescent="0.15">
      <c r="B56" s="10">
        <v>52</v>
      </c>
      <c r="C56" s="8">
        <f>攻城效率!F56/攻打玩家效率!L56</f>
        <v>0.24489137480947892</v>
      </c>
      <c r="D56" s="8">
        <f>攻城效率!G56/攻打玩家效率!M56</f>
        <v>0.24226869747288418</v>
      </c>
      <c r="E56" s="8">
        <f>攻城效率!H56/攻打玩家效率!N56</f>
        <v>0.24331565460540064</v>
      </c>
      <c r="F56" s="8">
        <f>攻城效率!I56/攻打玩家效率!O56</f>
        <v>0.25336002916791256</v>
      </c>
      <c r="G56" s="8">
        <f>攻城效率!J56/攻打玩家效率!P56</f>
        <v>0.25126023229833416</v>
      </c>
      <c r="H56" s="8">
        <f>攻城效率!K56/攻打玩家效率!L56</f>
        <v>0.78121057946916939</v>
      </c>
      <c r="I56" s="8">
        <f>攻城效率!L56/攻打玩家效率!M56</f>
        <v>0.72592617807270265</v>
      </c>
      <c r="J56" s="8">
        <f>攻城效率!M56/攻打玩家效率!N56</f>
        <v>1.5431149801046158</v>
      </c>
      <c r="K56" s="8">
        <f>攻城效率!N56/攻打玩家效率!O56</f>
        <v>1.447221173492893</v>
      </c>
      <c r="L56" s="8">
        <f>攻城效率!O56/攻打玩家效率!P56</f>
        <v>1.269917901567706</v>
      </c>
      <c r="M56" s="8">
        <f>攻打玩家效率!G56/攻打玩家效率!L56</f>
        <v>4.8978274961895781E-2</v>
      </c>
      <c r="N56" s="8">
        <f>攻打玩家效率!H56/攻打玩家效率!M56</f>
        <v>4.845373949457684E-2</v>
      </c>
      <c r="O56" s="8">
        <f>攻打玩家效率!I56/攻打玩家效率!N56</f>
        <v>4.8663130921080121E-2</v>
      </c>
      <c r="P56" s="8">
        <f>攻打玩家效率!J56/攻打玩家效率!O56</f>
        <v>5.0672005833582508E-2</v>
      </c>
      <c r="Q56" s="8">
        <f>攻打玩家效率!K56/攻打玩家效率!P56</f>
        <v>5.0252046459666834E-2</v>
      </c>
      <c r="R56" s="8">
        <f>攻打玩家效率!L56/攻打玩家效率!L56</f>
        <v>1</v>
      </c>
      <c r="S56" s="8">
        <f>攻打玩家效率!M56/攻打玩家效率!M56</f>
        <v>1</v>
      </c>
      <c r="T56" s="8">
        <f>攻打玩家效率!N56/攻打玩家效率!N56</f>
        <v>1</v>
      </c>
      <c r="U56" s="8">
        <f>攻打玩家效率!O56/攻打玩家效率!O56</f>
        <v>1</v>
      </c>
      <c r="V56" s="8">
        <f>攻打玩家效率!P56/攻打玩家效率!P56</f>
        <v>1</v>
      </c>
      <c r="X56" s="22">
        <f t="shared" si="0"/>
        <v>0.24489137480947892</v>
      </c>
      <c r="Y56" s="22">
        <f t="shared" si="1"/>
        <v>0.78121057946916939</v>
      </c>
      <c r="Z56" s="22">
        <f t="shared" si="2"/>
        <v>4.8978274961895781E-2</v>
      </c>
      <c r="AA56" s="22">
        <f t="shared" si="3"/>
        <v>1</v>
      </c>
    </row>
    <row r="57" spans="2:27" x14ac:dyDescent="0.15">
      <c r="B57" s="10">
        <v>53</v>
      </c>
      <c r="C57" s="8">
        <f>攻城效率!F57/攻打玩家效率!L57</f>
        <v>0.25026030325691384</v>
      </c>
      <c r="D57" s="8">
        <f>攻城效率!G57/攻打玩家效率!M57</f>
        <v>0.24783160846417251</v>
      </c>
      <c r="E57" s="8">
        <f>攻城效率!H57/攻打玩家效率!N57</f>
        <v>0.24748075411228387</v>
      </c>
      <c r="F57" s="8">
        <f>攻城效率!I57/攻打玩家效率!O57</f>
        <v>0.25805778395865753</v>
      </c>
      <c r="G57" s="8">
        <f>攻城效率!J57/攻打玩家效率!P57</f>
        <v>0.2553179044196745</v>
      </c>
      <c r="H57" s="8">
        <f>攻城效率!K57/攻打玩家效率!L57</f>
        <v>0.92381446265556255</v>
      </c>
      <c r="I57" s="8">
        <f>攻城效率!L57/攻打玩家效率!M57</f>
        <v>0.88146551962435626</v>
      </c>
      <c r="J57" s="8">
        <f>攻城效率!M57/攻打玩家效率!N57</f>
        <v>1.496881010964531</v>
      </c>
      <c r="K57" s="8">
        <f>攻城效率!N57/攻打玩家效率!O57</f>
        <v>1.4561098748272143</v>
      </c>
      <c r="L57" s="8">
        <f>攻城效率!O57/攻打玩家效率!P57</f>
        <v>1.2756937971332443</v>
      </c>
      <c r="M57" s="8">
        <f>攻打玩家效率!G57/攻打玩家效率!L57</f>
        <v>5.0052060651382776E-2</v>
      </c>
      <c r="N57" s="8">
        <f>攻打玩家效率!H57/攻打玩家效率!M57</f>
        <v>4.9566321692834509E-2</v>
      </c>
      <c r="O57" s="8">
        <f>攻打玩家效率!I57/攻打玩家效率!N57</f>
        <v>4.9496150822456779E-2</v>
      </c>
      <c r="P57" s="8">
        <f>攻打玩家效率!J57/攻打玩家效率!O57</f>
        <v>5.1611556791731503E-2</v>
      </c>
      <c r="Q57" s="8">
        <f>攻打玩家效率!K57/攻打玩家效率!P57</f>
        <v>5.1063580883934909E-2</v>
      </c>
      <c r="R57" s="8">
        <f>攻打玩家效率!L57/攻打玩家效率!L57</f>
        <v>1</v>
      </c>
      <c r="S57" s="8">
        <f>攻打玩家效率!M57/攻打玩家效率!M57</f>
        <v>1</v>
      </c>
      <c r="T57" s="8">
        <f>攻打玩家效率!N57/攻打玩家效率!N57</f>
        <v>1</v>
      </c>
      <c r="U57" s="8">
        <f>攻打玩家效率!O57/攻打玩家效率!O57</f>
        <v>1</v>
      </c>
      <c r="V57" s="8">
        <f>攻打玩家效率!P57/攻打玩家效率!P57</f>
        <v>1</v>
      </c>
      <c r="X57" s="22">
        <f t="shared" si="0"/>
        <v>0.25026030325691384</v>
      </c>
      <c r="Y57" s="22">
        <f t="shared" si="1"/>
        <v>0.92381446265556255</v>
      </c>
      <c r="Z57" s="22">
        <f t="shared" si="2"/>
        <v>5.0052060651382776E-2</v>
      </c>
      <c r="AA57" s="22">
        <f t="shared" si="3"/>
        <v>1</v>
      </c>
    </row>
    <row r="58" spans="2:27" x14ac:dyDescent="0.15">
      <c r="B58" s="10">
        <v>54</v>
      </c>
      <c r="C58" s="8">
        <f>攻城效率!F58/攻打玩家效率!L58</f>
        <v>0.2557958927411374</v>
      </c>
      <c r="D58" s="8">
        <f>攻城效率!G58/攻打玩家效率!M58</f>
        <v>0.25289799831456716</v>
      </c>
      <c r="E58" s="8">
        <f>攻城效率!H58/攻打玩家效率!N58</f>
        <v>0.25184561950233381</v>
      </c>
      <c r="F58" s="8">
        <f>攻城效率!I58/攻打玩家效率!O58</f>
        <v>0.26158680871215406</v>
      </c>
      <c r="G58" s="8">
        <f>攻城效率!J58/攻打玩家效率!P58</f>
        <v>0.25876790824900808</v>
      </c>
      <c r="H58" s="8">
        <f>攻城效率!K58/攻打玩家效率!L58</f>
        <v>1.1146111556704392</v>
      </c>
      <c r="I58" s="8">
        <f>攻城效率!L58/攻打玩家效率!M58</f>
        <v>1.0946449060520553</v>
      </c>
      <c r="J58" s="8">
        <f>攻城效率!M58/攻打玩家效率!N58</f>
        <v>1.3966616374574412</v>
      </c>
      <c r="K58" s="8">
        <f>攻城效率!N58/攻打玩家效率!O58</f>
        <v>1.4510934406471974</v>
      </c>
      <c r="L58" s="8">
        <f>攻城效率!O58/攻打玩家效率!P58</f>
        <v>1.2881057724786773</v>
      </c>
      <c r="M58" s="8">
        <f>攻打玩家效率!G58/攻打玩家效率!L58</f>
        <v>5.1159178548227484E-2</v>
      </c>
      <c r="N58" s="8">
        <f>攻打玩家效率!H58/攻打玩家效率!M58</f>
        <v>5.0579599662913435E-2</v>
      </c>
      <c r="O58" s="8">
        <f>攻打玩家效率!I58/攻打玩家效率!N58</f>
        <v>5.0369123900466758E-2</v>
      </c>
      <c r="P58" s="8">
        <f>攻打玩家效率!J58/攻打玩家效率!O58</f>
        <v>5.2317361742430818E-2</v>
      </c>
      <c r="Q58" s="8">
        <f>攻打玩家效率!K58/攻打玩家效率!P58</f>
        <v>5.1753581649801622E-2</v>
      </c>
      <c r="R58" s="8">
        <f>攻打玩家效率!L58/攻打玩家效率!L58</f>
        <v>1</v>
      </c>
      <c r="S58" s="8">
        <f>攻打玩家效率!M58/攻打玩家效率!M58</f>
        <v>1</v>
      </c>
      <c r="T58" s="8">
        <f>攻打玩家效率!N58/攻打玩家效率!N58</f>
        <v>1</v>
      </c>
      <c r="U58" s="8">
        <f>攻打玩家效率!O58/攻打玩家效率!O58</f>
        <v>1</v>
      </c>
      <c r="V58" s="8">
        <f>攻打玩家效率!P58/攻打玩家效率!P58</f>
        <v>1</v>
      </c>
      <c r="X58" s="22">
        <f t="shared" si="0"/>
        <v>0.2557958927411374</v>
      </c>
      <c r="Y58" s="22">
        <f t="shared" si="1"/>
        <v>1.1146111556704392</v>
      </c>
      <c r="Z58" s="22">
        <f t="shared" si="2"/>
        <v>5.1159178548227484E-2</v>
      </c>
      <c r="AA58" s="22">
        <f t="shared" si="3"/>
        <v>1</v>
      </c>
    </row>
    <row r="59" spans="2:27" x14ac:dyDescent="0.15">
      <c r="B59" s="10">
        <v>55</v>
      </c>
      <c r="C59" s="8">
        <f>攻城效率!F59/攻打玩家效率!L59</f>
        <v>0.26122511245725438</v>
      </c>
      <c r="D59" s="8">
        <f>攻城效率!G59/攻打玩家效率!M59</f>
        <v>0.25800526439918847</v>
      </c>
      <c r="E59" s="8">
        <f>攻城效率!H59/攻打玩家效率!N59</f>
        <v>0.25637387161188963</v>
      </c>
      <c r="F59" s="8">
        <f>攻城效率!I59/攻打玩家效率!O59</f>
        <v>0.26482093085603736</v>
      </c>
      <c r="G59" s="8">
        <f>攻城效率!J59/攻打玩家效率!P59</f>
        <v>0.2615252767677228</v>
      </c>
      <c r="H59" s="8">
        <f>攻城效率!K59/攻打玩家效率!L59</f>
        <v>1.4759086203363325</v>
      </c>
      <c r="I59" s="8">
        <f>攻城效率!L59/攻打玩家效率!M59</f>
        <v>1.5083120585775081</v>
      </c>
      <c r="J59" s="8">
        <f>攻城效率!M59/攻打玩家效率!N59</f>
        <v>1.4864699224516527</v>
      </c>
      <c r="K59" s="8">
        <f>攻城效率!N59/攻打玩家效率!O59</f>
        <v>1.4528401242950926</v>
      </c>
      <c r="L59" s="8">
        <f>攻城效率!O59/攻打玩家效率!P59</f>
        <v>1.2892083799076077</v>
      </c>
      <c r="M59" s="8">
        <f>攻打玩家效率!G59/攻打玩家效率!L59</f>
        <v>5.2245022491450882E-2</v>
      </c>
      <c r="N59" s="8">
        <f>攻打玩家效率!H59/攻打玩家效率!M59</f>
        <v>5.1601052879837704E-2</v>
      </c>
      <c r="O59" s="8">
        <f>攻打玩家效率!I59/攻打玩家效率!N59</f>
        <v>5.1274774322377932E-2</v>
      </c>
      <c r="P59" s="8">
        <f>攻打玩家效率!J59/攻打玩家效率!O59</f>
        <v>5.2964186171207475E-2</v>
      </c>
      <c r="Q59" s="8">
        <f>攻打玩家效率!K59/攻打玩家效率!P59</f>
        <v>5.2305055353544565E-2</v>
      </c>
      <c r="R59" s="8">
        <f>攻打玩家效率!L59/攻打玩家效率!L59</f>
        <v>1</v>
      </c>
      <c r="S59" s="8">
        <f>攻打玩家效率!M59/攻打玩家效率!M59</f>
        <v>1</v>
      </c>
      <c r="T59" s="8">
        <f>攻打玩家效率!N59/攻打玩家效率!N59</f>
        <v>1</v>
      </c>
      <c r="U59" s="8">
        <f>攻打玩家效率!O59/攻打玩家效率!O59</f>
        <v>1</v>
      </c>
      <c r="V59" s="8">
        <f>攻打玩家效率!P59/攻打玩家效率!P59</f>
        <v>1</v>
      </c>
      <c r="X59" s="22">
        <f t="shared" si="0"/>
        <v>0.26122511245725438</v>
      </c>
      <c r="Y59" s="22">
        <f t="shared" si="1"/>
        <v>1.4759086203363325</v>
      </c>
      <c r="Z59" s="22">
        <f t="shared" si="2"/>
        <v>5.2245022491450882E-2</v>
      </c>
      <c r="AA59" s="22">
        <f t="shared" si="3"/>
        <v>1</v>
      </c>
    </row>
    <row r="60" spans="2:27" x14ac:dyDescent="0.15">
      <c r="B60" s="10">
        <v>56</v>
      </c>
      <c r="C60" s="8">
        <f>攻城效率!F60/攻打玩家效率!L60</f>
        <v>0.26627486861701138</v>
      </c>
      <c r="D60" s="8">
        <f>攻城效率!G60/攻打玩家效率!M60</f>
        <v>0.26328086035814263</v>
      </c>
      <c r="E60" s="8">
        <f>攻城效率!H60/攻打玩家效率!N60</f>
        <v>0.26112006098364127</v>
      </c>
      <c r="F60" s="8">
        <f>攻城效率!I60/攻打玩家效率!O60</f>
        <v>0.26799186572401373</v>
      </c>
      <c r="G60" s="8">
        <f>攻城效率!J60/攻打玩家效率!P60</f>
        <v>0.26430023436963718</v>
      </c>
      <c r="H60" s="8">
        <f>攻城效率!K60/攻打玩家效率!L60</f>
        <v>1.5626035434178873</v>
      </c>
      <c r="I60" s="8">
        <f>攻城效率!L60/攻打玩家效率!M60</f>
        <v>1.616120928510439</v>
      </c>
      <c r="J60" s="8">
        <f>攻城效率!M60/攻打玩家效率!N60</f>
        <v>1.5445740125935774</v>
      </c>
      <c r="K60" s="8">
        <f>攻城效率!N60/攻打玩家效率!O60</f>
        <v>1.4526178065264748</v>
      </c>
      <c r="L60" s="8">
        <f>攻城效率!O60/攻打玩家效率!P60</f>
        <v>1.2905633462105282</v>
      </c>
      <c r="M60" s="8">
        <f>攻打玩家效率!G60/攻打玩家效率!L60</f>
        <v>5.325497372340228E-2</v>
      </c>
      <c r="N60" s="8">
        <f>攻打玩家效率!H60/攻打玩家效率!M60</f>
        <v>5.2656172071628531E-2</v>
      </c>
      <c r="O60" s="8">
        <f>攻打玩家效率!I60/攻打玩家效率!N60</f>
        <v>5.2224012196728259E-2</v>
      </c>
      <c r="P60" s="8">
        <f>攻打玩家效率!J60/攻打玩家效率!O60</f>
        <v>5.3598373144802751E-2</v>
      </c>
      <c r="Q60" s="8">
        <f>攻打玩家效率!K60/攻打玩家效率!P60</f>
        <v>5.2860046873927438E-2</v>
      </c>
      <c r="R60" s="8">
        <f>攻打玩家效率!L60/攻打玩家效率!L60</f>
        <v>1</v>
      </c>
      <c r="S60" s="8">
        <f>攻打玩家效率!M60/攻打玩家效率!M60</f>
        <v>1</v>
      </c>
      <c r="T60" s="8">
        <f>攻打玩家效率!N60/攻打玩家效率!N60</f>
        <v>1</v>
      </c>
      <c r="U60" s="8">
        <f>攻打玩家效率!O60/攻打玩家效率!O60</f>
        <v>1</v>
      </c>
      <c r="V60" s="8">
        <f>攻打玩家效率!P60/攻打玩家效率!P60</f>
        <v>1</v>
      </c>
      <c r="X60" s="22">
        <f t="shared" si="0"/>
        <v>0.26627486861701138</v>
      </c>
      <c r="Y60" s="22">
        <f t="shared" si="1"/>
        <v>1.5626035434178873</v>
      </c>
      <c r="Z60" s="22">
        <f t="shared" si="2"/>
        <v>5.325497372340228E-2</v>
      </c>
      <c r="AA60" s="22">
        <f t="shared" si="3"/>
        <v>1</v>
      </c>
    </row>
    <row r="61" spans="2:27" x14ac:dyDescent="0.15">
      <c r="B61" s="10">
        <v>57</v>
      </c>
      <c r="C61" s="8">
        <f>攻城效率!F61/攻打玩家效率!L61</f>
        <v>0.27058368541727973</v>
      </c>
      <c r="D61" s="8">
        <f>攻城效率!G61/攻打玩家效率!M61</f>
        <v>0.26857517081723548</v>
      </c>
      <c r="E61" s="8">
        <f>攻城效率!H61/攻打玩家效率!N61</f>
        <v>0.26598211396168048</v>
      </c>
      <c r="F61" s="8">
        <f>攻城效率!I61/攻打玩家效率!O61</f>
        <v>0.27125306085955675</v>
      </c>
      <c r="G61" s="8">
        <f>攻城效率!J61/攻打玩家效率!P61</f>
        <v>0.26693900467609594</v>
      </c>
      <c r="H61" s="8">
        <f>攻城效率!K61/攻打玩家效率!L61</f>
        <v>1.4471697416503773</v>
      </c>
      <c r="I61" s="8">
        <f>攻城效率!L61/攻打玩家效率!M61</f>
        <v>1.6157193648323196</v>
      </c>
      <c r="J61" s="8">
        <f>攻城效率!M61/攻打玩家效率!N61</f>
        <v>1.5502370659676687</v>
      </c>
      <c r="K61" s="8">
        <f>攻城效率!N61/攻打玩家效率!O61</f>
        <v>1.4495370452685372</v>
      </c>
      <c r="L61" s="8">
        <f>攻城效率!O61/攻打玩家效率!P61</f>
        <v>1.2780253624589193</v>
      </c>
      <c r="M61" s="8">
        <f>攻打玩家效率!G61/攻打玩家效率!L61</f>
        <v>5.4116737083455949E-2</v>
      </c>
      <c r="N61" s="8">
        <f>攻打玩家效率!H61/攻打玩家效率!M61</f>
        <v>5.3715034163447098E-2</v>
      </c>
      <c r="O61" s="8">
        <f>攻打玩家效率!I61/攻打玩家效率!N61</f>
        <v>5.3196422792336093E-2</v>
      </c>
      <c r="P61" s="8">
        <f>攻打玩家效率!J61/攻打玩家效率!O61</f>
        <v>5.4250612171911357E-2</v>
      </c>
      <c r="Q61" s="8">
        <f>攻打玩家效率!K61/攻打玩家效率!P61</f>
        <v>5.3387800935219193E-2</v>
      </c>
      <c r="R61" s="8">
        <f>攻打玩家效率!L61/攻打玩家效率!L61</f>
        <v>1</v>
      </c>
      <c r="S61" s="8">
        <f>攻打玩家效率!M61/攻打玩家效率!M61</f>
        <v>1</v>
      </c>
      <c r="T61" s="8">
        <f>攻打玩家效率!N61/攻打玩家效率!N61</f>
        <v>1</v>
      </c>
      <c r="U61" s="8">
        <f>攻打玩家效率!O61/攻打玩家效率!O61</f>
        <v>1</v>
      </c>
      <c r="V61" s="8">
        <f>攻打玩家效率!P61/攻打玩家效率!P61</f>
        <v>1</v>
      </c>
      <c r="X61" s="22">
        <f t="shared" si="0"/>
        <v>0.27058368541727973</v>
      </c>
      <c r="Y61" s="22">
        <f t="shared" si="1"/>
        <v>1.4471697416503773</v>
      </c>
      <c r="Z61" s="22">
        <f t="shared" si="2"/>
        <v>5.4116737083455949E-2</v>
      </c>
      <c r="AA61" s="22">
        <f t="shared" si="3"/>
        <v>1</v>
      </c>
    </row>
    <row r="62" spans="2:27" x14ac:dyDescent="0.15">
      <c r="B62" s="10">
        <v>58</v>
      </c>
      <c r="C62" s="8">
        <f>攻城效率!F62/攻打玩家效率!L62</f>
        <v>0.27491891531108187</v>
      </c>
      <c r="D62" s="8">
        <f>攻城效率!G62/攻打玩家效率!M62</f>
        <v>0.27392054876466487</v>
      </c>
      <c r="E62" s="8">
        <f>攻城效率!H62/攻打玩家效率!N62</f>
        <v>0.27086359260004356</v>
      </c>
      <c r="F62" s="8">
        <f>攻城效率!I62/攻打玩家效率!O62</f>
        <v>0.27439568490065491</v>
      </c>
      <c r="G62" s="8">
        <f>攻城效率!J62/攻打玩家效率!P62</f>
        <v>0.26978998388617226</v>
      </c>
      <c r="H62" s="8">
        <f>攻城效率!K62/攻打玩家效率!L62</f>
        <v>1.3509267413714308</v>
      </c>
      <c r="I62" s="8">
        <f>攻城效率!L62/攻打玩家效率!M62</f>
        <v>1.6167210117022455</v>
      </c>
      <c r="J62" s="8">
        <f>攻城效率!M62/攻打玩家效率!N62</f>
        <v>1.5442723084709487</v>
      </c>
      <c r="K62" s="8">
        <f>攻城效率!N62/攻打玩家效率!O62</f>
        <v>1.4491760826620359</v>
      </c>
      <c r="L62" s="8">
        <f>攻城效率!O62/攻打玩家效率!P62</f>
        <v>1.2791470907246134</v>
      </c>
      <c r="M62" s="8">
        <f>攻打玩家效率!G62/攻打玩家效率!L62</f>
        <v>5.4983783062216379E-2</v>
      </c>
      <c r="N62" s="8">
        <f>攻打玩家效率!H62/攻打玩家效率!M62</f>
        <v>5.4784109752932977E-2</v>
      </c>
      <c r="O62" s="8">
        <f>攻打玩家效率!I62/攻打玩家效率!N62</f>
        <v>5.4172718520008725E-2</v>
      </c>
      <c r="P62" s="8">
        <f>攻打玩家效率!J62/攻打玩家效率!O62</f>
        <v>5.4879136980130992E-2</v>
      </c>
      <c r="Q62" s="8">
        <f>攻打玩家效率!K62/攻打玩家效率!P62</f>
        <v>5.3957996777234458E-2</v>
      </c>
      <c r="R62" s="8">
        <f>攻打玩家效率!L62/攻打玩家效率!L62</f>
        <v>1</v>
      </c>
      <c r="S62" s="8">
        <f>攻打玩家效率!M62/攻打玩家效率!M62</f>
        <v>1</v>
      </c>
      <c r="T62" s="8">
        <f>攻打玩家效率!N62/攻打玩家效率!N62</f>
        <v>1</v>
      </c>
      <c r="U62" s="8">
        <f>攻打玩家效率!O62/攻打玩家效率!O62</f>
        <v>1</v>
      </c>
      <c r="V62" s="8">
        <f>攻打玩家效率!P62/攻打玩家效率!P62</f>
        <v>1</v>
      </c>
      <c r="X62" s="22">
        <f t="shared" si="0"/>
        <v>0.27491891531108187</v>
      </c>
      <c r="Y62" s="22">
        <f t="shared" si="1"/>
        <v>1.3509267413714308</v>
      </c>
      <c r="Z62" s="22">
        <f t="shared" si="2"/>
        <v>5.4983783062216379E-2</v>
      </c>
      <c r="AA62" s="22">
        <f t="shared" si="3"/>
        <v>1</v>
      </c>
    </row>
    <row r="63" spans="2:27" x14ac:dyDescent="0.15">
      <c r="B63" s="10">
        <v>59</v>
      </c>
      <c r="C63" s="8">
        <f>攻城效率!F63/攻打玩家效率!L63</f>
        <v>0.27948506293005593</v>
      </c>
      <c r="D63" s="8">
        <f>攻城效率!G63/攻打玩家效率!M63</f>
        <v>0.27796461285484936</v>
      </c>
      <c r="E63" s="8">
        <f>攻城效率!H63/攻打玩家效率!N63</f>
        <v>0.27581791120953703</v>
      </c>
      <c r="F63" s="8">
        <f>攻城效率!I63/攻打玩家效率!O63</f>
        <v>0.27852885050393167</v>
      </c>
      <c r="G63" s="8">
        <f>攻城效率!J63/攻打玩家效率!P63</f>
        <v>0.27237912099638978</v>
      </c>
      <c r="H63" s="8">
        <f>攻城效率!K63/攻打玩家效率!L63</f>
        <v>1.2714055942901221</v>
      </c>
      <c r="I63" s="8">
        <f>攻城效率!L63/攻打玩家效率!M63</f>
        <v>1.6159537108797475</v>
      </c>
      <c r="J63" s="8">
        <f>攻城效率!M63/攻打玩家效率!N63</f>
        <v>1.5442406418448209</v>
      </c>
      <c r="K63" s="8">
        <f>攻城效率!N63/攻打玩家效率!O63</f>
        <v>1.4505754752569764</v>
      </c>
      <c r="L63" s="8">
        <f>攻城效率!O63/攻打玩家效率!P63</f>
        <v>1.2834824591684348</v>
      </c>
      <c r="M63" s="8">
        <f>攻打玩家效率!G63/攻打玩家效率!L63</f>
        <v>5.5897012586011194E-2</v>
      </c>
      <c r="N63" s="8">
        <f>攻打玩家效率!H63/攻打玩家效率!M63</f>
        <v>5.5592922570969872E-2</v>
      </c>
      <c r="O63" s="8">
        <f>攻打玩家效率!I63/攻打玩家效率!N63</f>
        <v>5.5163582241907407E-2</v>
      </c>
      <c r="P63" s="8">
        <f>攻打玩家效率!J63/攻打玩家效率!O63</f>
        <v>5.5705770100786339E-2</v>
      </c>
      <c r="Q63" s="8">
        <f>攻打玩家效率!K63/攻打玩家效率!P63</f>
        <v>5.4475824199277961E-2</v>
      </c>
      <c r="R63" s="8">
        <f>攻打玩家效率!L63/攻打玩家效率!L63</f>
        <v>1</v>
      </c>
      <c r="S63" s="8">
        <f>攻打玩家效率!M63/攻打玩家效率!M63</f>
        <v>1</v>
      </c>
      <c r="T63" s="8">
        <f>攻打玩家效率!N63/攻打玩家效率!N63</f>
        <v>1</v>
      </c>
      <c r="U63" s="8">
        <f>攻打玩家效率!O63/攻打玩家效率!O63</f>
        <v>1</v>
      </c>
      <c r="V63" s="8">
        <f>攻打玩家效率!P63/攻打玩家效率!P63</f>
        <v>1</v>
      </c>
      <c r="X63" s="22">
        <f t="shared" si="0"/>
        <v>0.27948506293005593</v>
      </c>
      <c r="Y63" s="22">
        <f t="shared" si="1"/>
        <v>1.2714055942901221</v>
      </c>
      <c r="Z63" s="22">
        <f t="shared" si="2"/>
        <v>5.5897012586011194E-2</v>
      </c>
      <c r="AA63" s="22">
        <f t="shared" si="3"/>
        <v>1</v>
      </c>
    </row>
    <row r="64" spans="2:27" x14ac:dyDescent="0.15">
      <c r="B64" s="10">
        <v>60</v>
      </c>
      <c r="C64" s="8">
        <f>攻城效率!F64/攻打玩家效率!L64</f>
        <v>0.28422392515575368</v>
      </c>
      <c r="D64" s="8">
        <f>攻城效率!G64/攻打玩家效率!M64</f>
        <v>0.28274903264541856</v>
      </c>
      <c r="E64" s="8">
        <f>攻城效率!H64/攻打玩家效率!N64</f>
        <v>0.2811646408976573</v>
      </c>
      <c r="F64" s="8">
        <f>攻城效率!I64/攻打玩家效率!O64</f>
        <v>0.2832623239425911</v>
      </c>
      <c r="G64" s="8">
        <f>攻城效率!J64/攻打玩家效率!P64</f>
        <v>0.27518546937170757</v>
      </c>
      <c r="H64" s="8">
        <f>攻城效率!K64/攻打玩家效率!L64</f>
        <v>1.2207949880152822</v>
      </c>
      <c r="I64" s="8">
        <f>攻城效率!L64/攻打玩家效率!M64</f>
        <v>1.6166616637396758</v>
      </c>
      <c r="J64" s="8">
        <f>攻城效率!M64/攻打玩家效率!N64</f>
        <v>1.5439660170199041</v>
      </c>
      <c r="K64" s="8">
        <f>攻城效率!N64/攻打玩家效率!O64</f>
        <v>1.4543092071580224</v>
      </c>
      <c r="L64" s="8">
        <f>攻城效率!O64/攻打玩家效率!P64</f>
        <v>1.2907389111631324</v>
      </c>
      <c r="M64" s="8">
        <f>攻打玩家效率!G64/攻打玩家效率!L64</f>
        <v>5.6844785031150737E-2</v>
      </c>
      <c r="N64" s="8">
        <f>攻打玩家效率!H64/攻打玩家效率!M64</f>
        <v>5.6549806529083708E-2</v>
      </c>
      <c r="O64" s="8">
        <f>攻打玩家效率!I64/攻打玩家效率!N64</f>
        <v>5.6232928179531468E-2</v>
      </c>
      <c r="P64" s="8">
        <f>攻打玩家效率!J64/攻打玩家效率!O64</f>
        <v>5.6652464788518223E-2</v>
      </c>
      <c r="Q64" s="8">
        <f>攻打玩家效率!K64/攻打玩家效率!P64</f>
        <v>5.5037093874341518E-2</v>
      </c>
      <c r="R64" s="8">
        <f>攻打玩家效率!L64/攻打玩家效率!L64</f>
        <v>1</v>
      </c>
      <c r="S64" s="8">
        <f>攻打玩家效率!M64/攻打玩家效率!M64</f>
        <v>1</v>
      </c>
      <c r="T64" s="8">
        <f>攻打玩家效率!N64/攻打玩家效率!N64</f>
        <v>1</v>
      </c>
      <c r="U64" s="8">
        <f>攻打玩家效率!O64/攻打玩家效率!O64</f>
        <v>1</v>
      </c>
      <c r="V64" s="8">
        <f>攻打玩家效率!P64/攻打玩家效率!P64</f>
        <v>1</v>
      </c>
      <c r="X64" s="22">
        <f t="shared" si="0"/>
        <v>0.28422392515575368</v>
      </c>
      <c r="Y64" s="22">
        <f t="shared" si="1"/>
        <v>1.2207949880152822</v>
      </c>
      <c r="Z64" s="22">
        <f t="shared" si="2"/>
        <v>5.6844785031150737E-2</v>
      </c>
      <c r="AA64" s="22">
        <f t="shared" si="3"/>
        <v>1</v>
      </c>
    </row>
    <row r="65" spans="2:27" x14ac:dyDescent="0.15">
      <c r="B65" s="10">
        <v>61</v>
      </c>
      <c r="C65" s="8">
        <f>攻城效率!F65/攻打玩家效率!L65</f>
        <v>0.28926430986800561</v>
      </c>
      <c r="D65" s="8">
        <f>攻城效率!G65/攻打玩家效率!M65</f>
        <v>0.28767444973011896</v>
      </c>
      <c r="E65" s="8">
        <f>攻城效率!H65/攻打玩家效率!N65</f>
        <v>0.28683558678709403</v>
      </c>
      <c r="F65" s="8">
        <f>攻城效率!I65/攻打玩家效率!O65</f>
        <v>0.28810851169202367</v>
      </c>
      <c r="G65" s="8">
        <f>攻城效率!J65/攻打玩家效率!P65</f>
        <v>0.2788528547343192</v>
      </c>
      <c r="H65" s="8">
        <f>攻城效率!K65/攻打玩家效率!L65</f>
        <v>1.1806980528819901</v>
      </c>
      <c r="I65" s="8">
        <f>攻城效率!L65/攻打玩家效率!M65</f>
        <v>1.6151174986982872</v>
      </c>
      <c r="J65" s="8">
        <f>攻城效率!M65/攻打玩家效率!N65</f>
        <v>1.5446742561163598</v>
      </c>
      <c r="K65" s="8">
        <f>攻城效率!N65/攻打玩家效率!O65</f>
        <v>1.4572596638218014</v>
      </c>
      <c r="L65" s="8">
        <f>攻城效率!O65/攻打玩家效率!P65</f>
        <v>1.2981116698563169</v>
      </c>
      <c r="M65" s="8">
        <f>攻打玩家效率!G65/攻打玩家效率!L65</f>
        <v>5.7852861973601129E-2</v>
      </c>
      <c r="N65" s="8">
        <f>攻打玩家效率!H65/攻打玩家效率!M65</f>
        <v>5.7534889946023793E-2</v>
      </c>
      <c r="O65" s="8">
        <f>攻打玩家效率!I65/攻打玩家效率!N65</f>
        <v>5.7367117357418805E-2</v>
      </c>
      <c r="P65" s="8">
        <f>攻打玩家效率!J65/攻打玩家效率!O65</f>
        <v>5.7621702338404732E-2</v>
      </c>
      <c r="Q65" s="8">
        <f>攻打玩家效率!K65/攻打玩家效率!P65</f>
        <v>5.577057094686385E-2</v>
      </c>
      <c r="R65" s="8">
        <f>攻打玩家效率!L65/攻打玩家效率!L65</f>
        <v>1</v>
      </c>
      <c r="S65" s="8">
        <f>攻打玩家效率!M65/攻打玩家效率!M65</f>
        <v>1</v>
      </c>
      <c r="T65" s="8">
        <f>攻打玩家效率!N65/攻打玩家效率!N65</f>
        <v>1</v>
      </c>
      <c r="U65" s="8">
        <f>攻打玩家效率!O65/攻打玩家效率!O65</f>
        <v>1</v>
      </c>
      <c r="V65" s="8">
        <f>攻打玩家效率!P65/攻打玩家效率!P65</f>
        <v>1</v>
      </c>
      <c r="X65" s="22">
        <f t="shared" si="0"/>
        <v>0.28926430986800561</v>
      </c>
      <c r="Y65" s="22">
        <f t="shared" si="1"/>
        <v>1.1806980528819901</v>
      </c>
      <c r="Z65" s="22">
        <f t="shared" si="2"/>
        <v>5.7852861973601129E-2</v>
      </c>
      <c r="AA65" s="22">
        <f t="shared" si="3"/>
        <v>1</v>
      </c>
    </row>
    <row r="66" spans="2:27" x14ac:dyDescent="0.15">
      <c r="B66" s="10">
        <v>62</v>
      </c>
      <c r="C66" s="8">
        <f>攻城效率!F66/攻打玩家效率!L66</f>
        <v>0.29318941804692866</v>
      </c>
      <c r="D66" s="8">
        <f>攻城效率!G66/攻打玩家效率!M66</f>
        <v>0.29277561024492216</v>
      </c>
      <c r="E66" s="8">
        <f>攻城效率!H66/攻打玩家效率!N66</f>
        <v>0.29109476261092376</v>
      </c>
      <c r="F66" s="8">
        <f>攻城效率!I66/攻打玩家效率!O66</f>
        <v>0.29314373519564196</v>
      </c>
      <c r="G66" s="8">
        <f>攻城效率!J66/攻打玩家效率!P66</f>
        <v>0.28265456449095566</v>
      </c>
      <c r="H66" s="8">
        <f>攻城效率!K66/攻打玩家效率!L66</f>
        <v>1.1397508855194238</v>
      </c>
      <c r="I66" s="8">
        <f>攻城效率!L66/攻打玩家效率!M66</f>
        <v>1.6156284839667636</v>
      </c>
      <c r="J66" s="8">
        <f>攻城效率!M66/攻打玩家效率!N66</f>
        <v>1.5439383798985218</v>
      </c>
      <c r="K66" s="8">
        <f>攻城效率!N66/攻打玩家效率!O66</f>
        <v>1.4572967861731441</v>
      </c>
      <c r="L66" s="8">
        <f>攻城效率!O66/攻打玩家效率!P66</f>
        <v>1.3062470545272857</v>
      </c>
      <c r="M66" s="8">
        <f>攻打玩家效率!G66/攻打玩家效率!L66</f>
        <v>5.8637883609385731E-2</v>
      </c>
      <c r="N66" s="8">
        <f>攻打玩家效率!H66/攻打玩家效率!M66</f>
        <v>5.8555122048984436E-2</v>
      </c>
      <c r="O66" s="8">
        <f>攻打玩家效率!I66/攻打玩家效率!N66</f>
        <v>5.8218952522184751E-2</v>
      </c>
      <c r="P66" s="8">
        <f>攻打玩家效率!J66/攻打玩家效率!O66</f>
        <v>5.862874703912839E-2</v>
      </c>
      <c r="Q66" s="8">
        <f>攻打玩家效率!K66/攻打玩家效率!P66</f>
        <v>5.6530912898191135E-2</v>
      </c>
      <c r="R66" s="8">
        <f>攻打玩家效率!L66/攻打玩家效率!L66</f>
        <v>1</v>
      </c>
      <c r="S66" s="8">
        <f>攻打玩家效率!M66/攻打玩家效率!M66</f>
        <v>1</v>
      </c>
      <c r="T66" s="8">
        <f>攻打玩家效率!N66/攻打玩家效率!N66</f>
        <v>1</v>
      </c>
      <c r="U66" s="8">
        <f>攻打玩家效率!O66/攻打玩家效率!O66</f>
        <v>1</v>
      </c>
      <c r="V66" s="8">
        <f>攻打玩家效率!P66/攻打玩家效率!P66</f>
        <v>1</v>
      </c>
      <c r="X66" s="22">
        <f t="shared" si="0"/>
        <v>0.29318941804692866</v>
      </c>
      <c r="Y66" s="22">
        <f t="shared" si="1"/>
        <v>1.1397508855194238</v>
      </c>
      <c r="Z66" s="22">
        <f t="shared" si="2"/>
        <v>5.8637883609385731E-2</v>
      </c>
      <c r="AA66" s="22">
        <f t="shared" si="3"/>
        <v>1</v>
      </c>
    </row>
    <row r="67" spans="2:27" x14ac:dyDescent="0.15">
      <c r="B67" s="10">
        <v>63</v>
      </c>
      <c r="C67" s="8">
        <f>攻城效率!F67/攻打玩家效率!L67</f>
        <v>0.29644589148538009</v>
      </c>
      <c r="D67" s="8">
        <f>攻城效率!G67/攻打玩家效率!M67</f>
        <v>0.29786223174929627</v>
      </c>
      <c r="E67" s="8">
        <f>攻城效率!H67/攻打玩家效率!N67</f>
        <v>0.2956692474640899</v>
      </c>
      <c r="F67" s="8">
        <f>攻城效率!I67/攻打玩家效率!O67</f>
        <v>0.29826709189921347</v>
      </c>
      <c r="G67" s="8">
        <f>攻城效率!J67/攻打玩家效率!P67</f>
        <v>0.2857273746618112</v>
      </c>
      <c r="H67" s="8">
        <f>攻城效率!K67/攻打玩家效率!L67</f>
        <v>1.0999773533792843</v>
      </c>
      <c r="I67" s="8">
        <f>攻城效率!L67/攻打玩家效率!M67</f>
        <v>1.5966245158399608</v>
      </c>
      <c r="J67" s="8">
        <f>攻城效率!M67/攻打玩家效率!N67</f>
        <v>1.5451099133089077</v>
      </c>
      <c r="K67" s="8">
        <f>攻城效率!N67/攻打玩家效率!O67</f>
        <v>1.4574131033002768</v>
      </c>
      <c r="L67" s="8">
        <f>攻城效率!O67/攻打玩家效率!P67</f>
        <v>1.3025193606753294</v>
      </c>
      <c r="M67" s="8">
        <f>攻打玩家效率!G67/攻打玩家效率!L67</f>
        <v>5.9289178297076021E-2</v>
      </c>
      <c r="N67" s="8">
        <f>攻打玩家效率!H67/攻打玩家效率!M67</f>
        <v>5.9572446349859261E-2</v>
      </c>
      <c r="O67" s="8">
        <f>攻打玩家效率!I67/攻打玩家效率!N67</f>
        <v>5.913384949281799E-2</v>
      </c>
      <c r="P67" s="8">
        <f>攻打玩家效率!J67/攻打玩家效率!O67</f>
        <v>5.9653418379842699E-2</v>
      </c>
      <c r="Q67" s="8">
        <f>攻打玩家效率!K67/攻打玩家效率!P67</f>
        <v>5.7145474932362245E-2</v>
      </c>
      <c r="R67" s="8">
        <f>攻打玩家效率!L67/攻打玩家效率!L67</f>
        <v>1</v>
      </c>
      <c r="S67" s="8">
        <f>攻打玩家效率!M67/攻打玩家效率!M67</f>
        <v>1</v>
      </c>
      <c r="T67" s="8">
        <f>攻打玩家效率!N67/攻打玩家效率!N67</f>
        <v>1</v>
      </c>
      <c r="U67" s="8">
        <f>攻打玩家效率!O67/攻打玩家效率!O67</f>
        <v>1</v>
      </c>
      <c r="V67" s="8">
        <f>攻打玩家效率!P67/攻打玩家效率!P67</f>
        <v>1</v>
      </c>
      <c r="X67" s="22">
        <f t="shared" si="0"/>
        <v>0.29644589148538009</v>
      </c>
      <c r="Y67" s="22">
        <f t="shared" si="1"/>
        <v>1.0999773533792843</v>
      </c>
      <c r="Z67" s="22">
        <f t="shared" si="2"/>
        <v>5.9289178297076021E-2</v>
      </c>
      <c r="AA67" s="22">
        <f t="shared" si="3"/>
        <v>1</v>
      </c>
    </row>
    <row r="68" spans="2:27" x14ac:dyDescent="0.15">
      <c r="B68" s="10">
        <v>64</v>
      </c>
      <c r="C68" s="8">
        <f>攻城效率!F68/攻打玩家效率!L68</f>
        <v>0.29961860033809418</v>
      </c>
      <c r="D68" s="8">
        <f>攻城效率!G68/攻打玩家效率!M68</f>
        <v>0.30253628205667821</v>
      </c>
      <c r="E68" s="8">
        <f>攻城效率!H68/攻打玩家效率!N68</f>
        <v>0.30021115073860494</v>
      </c>
      <c r="F68" s="8">
        <f>攻城效率!I68/攻打玩家效率!O68</f>
        <v>0.30371616661699063</v>
      </c>
      <c r="G68" s="8">
        <f>攻城效率!J68/攻打玩家效率!P68</f>
        <v>0.28869611339533219</v>
      </c>
      <c r="H68" s="8">
        <f>攻城效率!K68/攻打玩家效率!L68</f>
        <v>1.0781738916576327</v>
      </c>
      <c r="I68" s="8">
        <f>攻城效率!L68/攻打玩家效率!M68</f>
        <v>1.5787174415612337</v>
      </c>
      <c r="J68" s="8">
        <f>攻城效率!M68/攻打玩家效率!N68</f>
        <v>1.5443169125285341</v>
      </c>
      <c r="K68" s="8">
        <f>攻城效率!N68/攻打玩家效率!O68</f>
        <v>1.4581174847325156</v>
      </c>
      <c r="L68" s="8">
        <f>攻城效率!O68/攻打玩家效率!P68</f>
        <v>1.2988095113493168</v>
      </c>
      <c r="M68" s="8">
        <f>攻打玩家效率!G68/攻打玩家效率!L68</f>
        <v>5.9923720067618841E-2</v>
      </c>
      <c r="N68" s="8">
        <f>攻打玩家效率!H68/攻打玩家效率!M68</f>
        <v>6.0507256411335641E-2</v>
      </c>
      <c r="O68" s="8">
        <f>攻打玩家效率!I68/攻打玩家效率!N68</f>
        <v>6.004223014772099E-2</v>
      </c>
      <c r="P68" s="8">
        <f>攻打玩家效率!J68/攻打玩家效率!O68</f>
        <v>6.0743233323398135E-2</v>
      </c>
      <c r="Q68" s="8">
        <f>攻打玩家效率!K68/攻打玩家效率!P68</f>
        <v>5.7739222679066449E-2</v>
      </c>
      <c r="R68" s="8">
        <f>攻打玩家效率!L68/攻打玩家效率!L68</f>
        <v>1</v>
      </c>
      <c r="S68" s="8">
        <f>攻打玩家效率!M68/攻打玩家效率!M68</f>
        <v>1</v>
      </c>
      <c r="T68" s="8">
        <f>攻打玩家效率!N68/攻打玩家效率!N68</f>
        <v>1</v>
      </c>
      <c r="U68" s="8">
        <f>攻打玩家效率!O68/攻打玩家效率!O68</f>
        <v>1</v>
      </c>
      <c r="V68" s="8">
        <f>攻打玩家效率!P68/攻打玩家效率!P68</f>
        <v>1</v>
      </c>
      <c r="X68" s="22">
        <f t="shared" si="0"/>
        <v>0.29961860033809418</v>
      </c>
      <c r="Y68" s="22">
        <f t="shared" si="1"/>
        <v>1.0781738916576327</v>
      </c>
      <c r="Z68" s="22">
        <f t="shared" si="2"/>
        <v>5.9923720067618841E-2</v>
      </c>
      <c r="AA68" s="22">
        <f t="shared" si="3"/>
        <v>1</v>
      </c>
    </row>
    <row r="69" spans="2:27" x14ac:dyDescent="0.15">
      <c r="B69" s="10">
        <v>65</v>
      </c>
      <c r="C69" s="8">
        <f>攻城效率!F69/攻打玩家效率!L69</f>
        <v>0.3028464005284271</v>
      </c>
      <c r="D69" s="8">
        <f>攻城效率!G69/攻打玩家效率!M69</f>
        <v>0.30551427020148125</v>
      </c>
      <c r="E69" s="8">
        <f>攻城效率!H69/攻打玩家效率!N69</f>
        <v>0.30490399202356766</v>
      </c>
      <c r="F69" s="8">
        <f>攻城效率!I69/攻打玩家效率!O69</f>
        <v>0.30922084769052632</v>
      </c>
      <c r="G69" s="8">
        <f>攻城效率!J69/攻打玩家效率!P69</f>
        <v>0.29165982643490918</v>
      </c>
      <c r="H69" s="8">
        <f>攻城效率!K69/攻打玩家效率!L69</f>
        <v>1.074236295221862</v>
      </c>
      <c r="I69" s="8">
        <f>攻城效率!L69/攻打玩家效率!M69</f>
        <v>1.5608388370427833</v>
      </c>
      <c r="J69" s="8">
        <f>攻城效率!M69/攻打玩家效率!N69</f>
        <v>1.5452069969396314</v>
      </c>
      <c r="K69" s="8">
        <f>攻城效率!N69/攻打玩家效率!O69</f>
        <v>1.457815463587826</v>
      </c>
      <c r="L69" s="8">
        <f>攻城效率!O69/攻打玩家效率!P69</f>
        <v>1.295843476555731</v>
      </c>
      <c r="M69" s="8">
        <f>攻打玩家效率!G69/攻打玩家效率!L69</f>
        <v>6.0569280105685422E-2</v>
      </c>
      <c r="N69" s="8">
        <f>攻打玩家效率!H69/攻打玩家效率!M69</f>
        <v>6.1102854040296251E-2</v>
      </c>
      <c r="O69" s="8">
        <f>攻打玩家效率!I69/攻打玩家效率!N69</f>
        <v>6.0980798404713543E-2</v>
      </c>
      <c r="P69" s="8">
        <f>攻打玩家效率!J69/攻打玩家效率!O69</f>
        <v>6.1844169538105273E-2</v>
      </c>
      <c r="Q69" s="8">
        <f>攻打玩家效率!K69/攻打玩家效率!P69</f>
        <v>5.8331965286981848E-2</v>
      </c>
      <c r="R69" s="8">
        <f>攻打玩家效率!L69/攻打玩家效率!L69</f>
        <v>1</v>
      </c>
      <c r="S69" s="8">
        <f>攻打玩家效率!M69/攻打玩家效率!M69</f>
        <v>1</v>
      </c>
      <c r="T69" s="8">
        <f>攻打玩家效率!N69/攻打玩家效率!N69</f>
        <v>1</v>
      </c>
      <c r="U69" s="8">
        <f>攻打玩家效率!O69/攻打玩家效率!O69</f>
        <v>1</v>
      </c>
      <c r="V69" s="8">
        <f>攻打玩家效率!P69/攻打玩家效率!P69</f>
        <v>1</v>
      </c>
      <c r="X69" s="22">
        <f t="shared" si="0"/>
        <v>0.3028464005284271</v>
      </c>
      <c r="Y69" s="22">
        <f t="shared" si="1"/>
        <v>1.074236295221862</v>
      </c>
      <c r="Z69" s="22">
        <f t="shared" si="2"/>
        <v>6.0569280105685422E-2</v>
      </c>
      <c r="AA69" s="22">
        <f t="shared" si="3"/>
        <v>1</v>
      </c>
    </row>
    <row r="70" spans="2:27" x14ac:dyDescent="0.15">
      <c r="B70" s="10">
        <v>66</v>
      </c>
      <c r="C70" s="8">
        <f>攻城效率!F70/攻打玩家效率!L70</f>
        <v>0.30474106184546007</v>
      </c>
      <c r="D70" s="8">
        <f>攻城效率!G70/攻打玩家效率!M70</f>
        <v>0.30787839765705344</v>
      </c>
      <c r="E70" s="8">
        <f>攻城效率!H70/攻打玩家效率!N70</f>
        <v>0.3095395312229286</v>
      </c>
      <c r="F70" s="8">
        <f>攻城效率!I70/攻打玩家效率!O70</f>
        <v>0.31371870931691365</v>
      </c>
      <c r="G70" s="8">
        <f>攻城效率!J70/攻打玩家效率!P70</f>
        <v>0.29421691465739797</v>
      </c>
      <c r="H70" s="8">
        <f>攻城效率!K70/攻打玩家效率!L70</f>
        <v>1.058201519493716</v>
      </c>
      <c r="I70" s="8">
        <f>攻城效率!L70/攻打玩家效率!M70</f>
        <v>1.5435306921433642</v>
      </c>
      <c r="J70" s="8">
        <f>攻城效率!M70/攻打玩家效率!N70</f>
        <v>1.5277513839118975</v>
      </c>
      <c r="K70" s="8">
        <f>攻城效率!N70/攻打玩家效率!O70</f>
        <v>1.4606206918799598</v>
      </c>
      <c r="L70" s="8">
        <f>攻城效率!O70/攻打玩家效率!P70</f>
        <v>1.2981912862400702</v>
      </c>
      <c r="M70" s="8">
        <f>攻打玩家效率!G70/攻打玩家效率!L70</f>
        <v>6.0948212369092016E-2</v>
      </c>
      <c r="N70" s="8">
        <f>攻打玩家效率!H70/攻打玩家效率!M70</f>
        <v>6.1575679531410688E-2</v>
      </c>
      <c r="O70" s="8">
        <f>攻打玩家效率!I70/攻打玩家效率!N70</f>
        <v>6.1907906244585725E-2</v>
      </c>
      <c r="P70" s="8">
        <f>攻打玩家效率!J70/攻打玩家效率!O70</f>
        <v>6.2743741863382732E-2</v>
      </c>
      <c r="Q70" s="8">
        <f>攻打玩家效率!K70/攻打玩家效率!P70</f>
        <v>5.8843382931479588E-2</v>
      </c>
      <c r="R70" s="8">
        <f>攻打玩家效率!L70/攻打玩家效率!L70</f>
        <v>1</v>
      </c>
      <c r="S70" s="8">
        <f>攻打玩家效率!M70/攻打玩家效率!M70</f>
        <v>1</v>
      </c>
      <c r="T70" s="8">
        <f>攻打玩家效率!N70/攻打玩家效率!N70</f>
        <v>1</v>
      </c>
      <c r="U70" s="8">
        <f>攻打玩家效率!O70/攻打玩家效率!O70</f>
        <v>1</v>
      </c>
      <c r="V70" s="8">
        <f>攻打玩家效率!P70/攻打玩家效率!P70</f>
        <v>1</v>
      </c>
      <c r="X70" s="22">
        <f t="shared" ref="X70:X103" si="4">C70</f>
        <v>0.30474106184546007</v>
      </c>
      <c r="Y70" s="22">
        <f t="shared" ref="Y70:Y103" si="5">H70</f>
        <v>1.058201519493716</v>
      </c>
      <c r="Z70" s="22">
        <f t="shared" ref="Z70:Z103" si="6">M70</f>
        <v>6.0948212369092016E-2</v>
      </c>
      <c r="AA70" s="22">
        <f t="shared" ref="AA70:AA103" si="7">R70</f>
        <v>1</v>
      </c>
    </row>
    <row r="71" spans="2:27" x14ac:dyDescent="0.15">
      <c r="B71" s="10">
        <v>67</v>
      </c>
      <c r="C71" s="8">
        <f>攻城效率!F71/攻打玩家效率!L71</f>
        <v>0.32199964925487112</v>
      </c>
      <c r="D71" s="8">
        <f>攻城效率!G71/攻打玩家效率!M71</f>
        <v>0.32603942768134958</v>
      </c>
      <c r="E71" s="8">
        <f>攻城效率!H71/攻打玩家效率!N71</f>
        <v>0.33022391466071693</v>
      </c>
      <c r="F71" s="8">
        <f>攻城效率!I71/攻打玩家效率!O71</f>
        <v>0.33499076332949884</v>
      </c>
      <c r="G71" s="8">
        <f>攻城效率!J71/攻打玩家效率!P71</f>
        <v>0.31657556909948148</v>
      </c>
      <c r="H71" s="8">
        <f>攻城效率!K71/攻打玩家效率!L71</f>
        <v>1.0403679666872534</v>
      </c>
      <c r="I71" s="8">
        <f>攻城效率!L71/攻打玩家效率!M71</f>
        <v>1.5263746639980664</v>
      </c>
      <c r="J71" s="8">
        <f>攻城效率!M71/攻打玩家效率!N71</f>
        <v>1.5118233180693426</v>
      </c>
      <c r="K71" s="8">
        <f>攻城效率!N71/攻打玩家效率!O71</f>
        <v>1.4558732887542283</v>
      </c>
      <c r="L71" s="8">
        <f>攻城效率!O71/攻打玩家效率!P71</f>
        <v>1.3015643079285046</v>
      </c>
      <c r="M71" s="8">
        <f>攻打玩家效率!G71/攻打玩家效率!L71</f>
        <v>6.439992985097423E-2</v>
      </c>
      <c r="N71" s="8">
        <f>攻打玩家效率!H71/攻打玩家效率!M71</f>
        <v>6.5207885536269911E-2</v>
      </c>
      <c r="O71" s="8">
        <f>攻打玩家效率!I71/攻打玩家效率!N71</f>
        <v>6.6044782932143387E-2</v>
      </c>
      <c r="P71" s="8">
        <f>攻打玩家效率!J71/攻打玩家效率!O71</f>
        <v>6.6998152665899771E-2</v>
      </c>
      <c r="Q71" s="8">
        <f>攻打玩家效率!K71/攻打玩家效率!P71</f>
        <v>6.3315113819896296E-2</v>
      </c>
      <c r="R71" s="8">
        <f>攻打玩家效率!L71/攻打玩家效率!L71</f>
        <v>1</v>
      </c>
      <c r="S71" s="8">
        <f>攻打玩家效率!M71/攻打玩家效率!M71</f>
        <v>1</v>
      </c>
      <c r="T71" s="8">
        <f>攻打玩家效率!N71/攻打玩家效率!N71</f>
        <v>1</v>
      </c>
      <c r="U71" s="8">
        <f>攻打玩家效率!O71/攻打玩家效率!O71</f>
        <v>1</v>
      </c>
      <c r="V71" s="8">
        <f>攻打玩家效率!P71/攻打玩家效率!P71</f>
        <v>1</v>
      </c>
      <c r="X71" s="22">
        <f t="shared" si="4"/>
        <v>0.32199964925487112</v>
      </c>
      <c r="Y71" s="22">
        <f t="shared" si="5"/>
        <v>1.0403679666872534</v>
      </c>
      <c r="Z71" s="22">
        <f t="shared" si="6"/>
        <v>6.439992985097423E-2</v>
      </c>
      <c r="AA71" s="22">
        <f t="shared" si="7"/>
        <v>1</v>
      </c>
    </row>
    <row r="72" spans="2:27" x14ac:dyDescent="0.15">
      <c r="B72" s="10">
        <v>68</v>
      </c>
      <c r="C72" s="8">
        <f>攻城效率!F72/攻打玩家效率!L72</f>
        <v>0.32385706807343417</v>
      </c>
      <c r="D72" s="8">
        <f>攻城效率!G72/攻打玩家效率!M72</f>
        <v>0.32847492517218974</v>
      </c>
      <c r="E72" s="8">
        <f>攻城效率!H72/攻打玩家效率!N72</f>
        <v>0.33313273049208419</v>
      </c>
      <c r="F72" s="8">
        <f>攻城效率!I72/攻打玩家效率!O72</f>
        <v>0.33936687096579388</v>
      </c>
      <c r="G72" s="8">
        <f>攻城效率!J72/攻打玩家效率!P72</f>
        <v>0.32127034415242151</v>
      </c>
      <c r="H72" s="8">
        <f>攻城效率!K72/攻打玩家效率!L72</f>
        <v>1.0265959459346978</v>
      </c>
      <c r="I72" s="8">
        <f>攻城效率!L72/攻打玩家效率!M72</f>
        <v>1.5100553911540069</v>
      </c>
      <c r="J72" s="8">
        <f>攻城效率!M72/攻打玩家效率!N72</f>
        <v>1.4961379624164717</v>
      </c>
      <c r="K72" s="8">
        <f>攻城效率!N72/攻打玩家效率!O72</f>
        <v>1.4637643981748458</v>
      </c>
      <c r="L72" s="8">
        <f>攻城效率!O72/攻打玩家效率!P72</f>
        <v>1.3032002527733129</v>
      </c>
      <c r="M72" s="8">
        <f>攻打玩家效率!G72/攻打玩家效率!L72</f>
        <v>6.4771413614686843E-2</v>
      </c>
      <c r="N72" s="8">
        <f>攻打玩家效率!H72/攻打玩家效率!M72</f>
        <v>6.5694985034437936E-2</v>
      </c>
      <c r="O72" s="8">
        <f>攻打玩家效率!I72/攻打玩家效率!N72</f>
        <v>6.6626546098416839E-2</v>
      </c>
      <c r="P72" s="8">
        <f>攻打玩家效率!J72/攻打玩家效率!O72</f>
        <v>6.7873374193158767E-2</v>
      </c>
      <c r="Q72" s="8">
        <f>攻打玩家效率!K72/攻打玩家效率!P72</f>
        <v>6.4254068830484304E-2</v>
      </c>
      <c r="R72" s="8">
        <f>攻打玩家效率!L72/攻打玩家效率!L72</f>
        <v>1</v>
      </c>
      <c r="S72" s="8">
        <f>攻打玩家效率!M72/攻打玩家效率!M72</f>
        <v>1</v>
      </c>
      <c r="T72" s="8">
        <f>攻打玩家效率!N72/攻打玩家效率!N72</f>
        <v>1</v>
      </c>
      <c r="U72" s="8">
        <f>攻打玩家效率!O72/攻打玩家效率!O72</f>
        <v>1</v>
      </c>
      <c r="V72" s="8">
        <f>攻打玩家效率!P72/攻打玩家效率!P72</f>
        <v>1</v>
      </c>
      <c r="X72" s="22">
        <f t="shared" si="4"/>
        <v>0.32385706807343417</v>
      </c>
      <c r="Y72" s="22">
        <f t="shared" si="5"/>
        <v>1.0265959459346978</v>
      </c>
      <c r="Z72" s="22">
        <f t="shared" si="6"/>
        <v>6.4771413614686843E-2</v>
      </c>
      <c r="AA72" s="22">
        <f t="shared" si="7"/>
        <v>1</v>
      </c>
    </row>
    <row r="73" spans="2:27" x14ac:dyDescent="0.15">
      <c r="B73" s="10">
        <v>69</v>
      </c>
      <c r="C73" s="8">
        <f>攻城效率!F73/攻打玩家效率!L73</f>
        <v>0.32567214326174976</v>
      </c>
      <c r="D73" s="8">
        <f>攻城效率!G73/攻打玩家效率!M73</f>
        <v>0.33077997979403095</v>
      </c>
      <c r="E73" s="8">
        <f>攻城效率!H73/攻打玩家效率!N73</f>
        <v>0.33640050396251781</v>
      </c>
      <c r="F73" s="8">
        <f>攻城效率!I73/攻打玩家效率!O73</f>
        <v>0.34431883381883788</v>
      </c>
      <c r="G73" s="8">
        <f>攻城效率!J73/攻打玩家效率!P73</f>
        <v>0.32732944359472493</v>
      </c>
      <c r="H73" s="8">
        <f>攻城效率!K73/攻打玩家效率!L73</f>
        <v>1.0072564227594487</v>
      </c>
      <c r="I73" s="8">
        <f>攻城效率!L73/攻打玩家效率!M73</f>
        <v>1.4942949086017081</v>
      </c>
      <c r="J73" s="8">
        <f>攻城效率!M73/攻打玩家效率!N73</f>
        <v>1.4803606304659511</v>
      </c>
      <c r="K73" s="8">
        <f>攻城效率!N73/攻打玩家效率!O73</f>
        <v>1.4651611730817533</v>
      </c>
      <c r="L73" s="8">
        <f>攻城效率!O73/攻打玩家效率!P73</f>
        <v>1.3064801848664354</v>
      </c>
      <c r="M73" s="8">
        <f>攻打玩家效率!G73/攻打玩家效率!L73</f>
        <v>6.513442865234996E-2</v>
      </c>
      <c r="N73" s="8">
        <f>攻打玩家效率!H73/攻打玩家效率!M73</f>
        <v>6.6155995958806196E-2</v>
      </c>
      <c r="O73" s="8">
        <f>攻打玩家效率!I73/攻打玩家效率!N73</f>
        <v>6.7280100792503558E-2</v>
      </c>
      <c r="P73" s="8">
        <f>攻打玩家效率!J73/攻打玩家效率!O73</f>
        <v>6.8863766763767584E-2</v>
      </c>
      <c r="Q73" s="8">
        <f>攻打玩家效率!K73/攻打玩家效率!P73</f>
        <v>6.5465888718944987E-2</v>
      </c>
      <c r="R73" s="8">
        <f>攻打玩家效率!L73/攻打玩家效率!L73</f>
        <v>1</v>
      </c>
      <c r="S73" s="8">
        <f>攻打玩家效率!M73/攻打玩家效率!M73</f>
        <v>1</v>
      </c>
      <c r="T73" s="8">
        <f>攻打玩家效率!N73/攻打玩家效率!N73</f>
        <v>1</v>
      </c>
      <c r="U73" s="8">
        <f>攻打玩家效率!O73/攻打玩家效率!O73</f>
        <v>1</v>
      </c>
      <c r="V73" s="8">
        <f>攻打玩家效率!P73/攻打玩家效率!P73</f>
        <v>1</v>
      </c>
      <c r="X73" s="22">
        <f t="shared" si="4"/>
        <v>0.32567214326174976</v>
      </c>
      <c r="Y73" s="22">
        <f t="shared" si="5"/>
        <v>1.0072564227594487</v>
      </c>
      <c r="Z73" s="22">
        <f t="shared" si="6"/>
        <v>6.513442865234996E-2</v>
      </c>
      <c r="AA73" s="22">
        <f t="shared" si="7"/>
        <v>1</v>
      </c>
    </row>
    <row r="74" spans="2:27" x14ac:dyDescent="0.15">
      <c r="B74" s="10">
        <v>70</v>
      </c>
      <c r="C74" s="8">
        <f>攻城效率!F74/攻打玩家效率!L74</f>
        <v>0.3275828922824699</v>
      </c>
      <c r="D74" s="8">
        <f>攻城效率!G74/攻打玩家效率!M74</f>
        <v>0.33285757595287996</v>
      </c>
      <c r="E74" s="8">
        <f>攻城效率!H74/攻打玩家效率!N74</f>
        <v>0.33878819371626007</v>
      </c>
      <c r="F74" s="8">
        <f>攻城效率!I74/攻打玩家效率!O74</f>
        <v>0.35081178644871802</v>
      </c>
      <c r="G74" s="8">
        <f>攻城效率!J74/攻打玩家效率!P74</f>
        <v>0.33484195908768827</v>
      </c>
      <c r="H74" s="8">
        <f>攻城效率!K74/攻打玩家效率!L74</f>
        <v>0.99657380297539411</v>
      </c>
      <c r="I74" s="8">
        <f>攻城效率!L74/攻打玩家效率!M74</f>
        <v>1.4782514611597062</v>
      </c>
      <c r="J74" s="8">
        <f>攻城效率!M74/攻打玩家效率!N74</f>
        <v>1.4644859412433899</v>
      </c>
      <c r="K74" s="8">
        <f>攻城效率!N74/攻打玩家效率!O74</f>
        <v>1.4503223716694207</v>
      </c>
      <c r="L74" s="8">
        <f>攻城效率!O74/攻打玩家效率!P74</f>
        <v>1.3145263142919135</v>
      </c>
      <c r="M74" s="8">
        <f>攻打玩家效率!G74/攻打玩家效率!L74</f>
        <v>6.5516578456493973E-2</v>
      </c>
      <c r="N74" s="8">
        <f>攻打玩家效率!H74/攻打玩家效率!M74</f>
        <v>6.6571515190575997E-2</v>
      </c>
      <c r="O74" s="8">
        <f>攻打玩家效率!I74/攻打玩家效率!N74</f>
        <v>6.7757638743252024E-2</v>
      </c>
      <c r="P74" s="8">
        <f>攻打玩家效率!J74/攻打玩家效率!O74</f>
        <v>7.0162357289743613E-2</v>
      </c>
      <c r="Q74" s="8">
        <f>攻打玩家效率!K74/攻打玩家效率!P74</f>
        <v>6.6968391817537651E-2</v>
      </c>
      <c r="R74" s="8">
        <f>攻打玩家效率!L74/攻打玩家效率!L74</f>
        <v>1</v>
      </c>
      <c r="S74" s="8">
        <f>攻打玩家效率!M74/攻打玩家效率!M74</f>
        <v>1</v>
      </c>
      <c r="T74" s="8">
        <f>攻打玩家效率!N74/攻打玩家效率!N74</f>
        <v>1</v>
      </c>
      <c r="U74" s="8">
        <f>攻打玩家效率!O74/攻打玩家效率!O74</f>
        <v>1</v>
      </c>
      <c r="V74" s="8">
        <f>攻打玩家效率!P74/攻打玩家效率!P74</f>
        <v>1</v>
      </c>
      <c r="X74" s="22">
        <f t="shared" si="4"/>
        <v>0.3275828922824699</v>
      </c>
      <c r="Y74" s="22">
        <f t="shared" si="5"/>
        <v>0.99657380297539411</v>
      </c>
      <c r="Z74" s="22">
        <f t="shared" si="6"/>
        <v>6.5516578456493973E-2</v>
      </c>
      <c r="AA74" s="22">
        <f t="shared" si="7"/>
        <v>1</v>
      </c>
    </row>
    <row r="75" spans="2:27" x14ac:dyDescent="0.15">
      <c r="B75" s="10">
        <v>71</v>
      </c>
      <c r="C75" s="8">
        <f>攻城效率!F75/攻打玩家效率!L75</f>
        <v>0.32983048442207274</v>
      </c>
      <c r="D75" s="8">
        <f>攻城效率!G75/攻打玩家效率!M75</f>
        <v>0.33539403995837552</v>
      </c>
      <c r="E75" s="8">
        <f>攻城效率!H75/攻打玩家效率!N75</f>
        <v>0.34122019106898172</v>
      </c>
      <c r="F75" s="8">
        <f>攻城效率!I75/攻打玩家效率!O75</f>
        <v>0.35719918229991154</v>
      </c>
      <c r="G75" s="8">
        <f>攻城效率!J75/攻打玩家效率!P75</f>
        <v>0.34267815280218766</v>
      </c>
      <c r="H75" s="8">
        <f>攻城效率!K75/攻打玩家效率!L75</f>
        <v>0.98586418355156602</v>
      </c>
      <c r="I75" s="8">
        <f>攻城效率!L75/攻打玩家效率!M75</f>
        <v>1.462714044325313</v>
      </c>
      <c r="J75" s="8">
        <f>攻城效率!M75/攻打玩家效率!N75</f>
        <v>1.4492969204173769</v>
      </c>
      <c r="K75" s="8">
        <f>攻城效率!N75/攻打玩家效率!O75</f>
        <v>1.4353313500200615</v>
      </c>
      <c r="L75" s="8">
        <f>攻城效率!O75/攻打玩家效率!P75</f>
        <v>1.3108573618822836</v>
      </c>
      <c r="M75" s="8">
        <f>攻打玩家效率!G75/攻打玩家效率!L75</f>
        <v>6.5966096884414543E-2</v>
      </c>
      <c r="N75" s="8">
        <f>攻打玩家效率!H75/攻打玩家效率!M75</f>
        <v>6.7078807991675107E-2</v>
      </c>
      <c r="O75" s="8">
        <f>攻打玩家效率!I75/攻打玩家效率!N75</f>
        <v>6.8244038213796349E-2</v>
      </c>
      <c r="P75" s="8">
        <f>攻打玩家效率!J75/攻打玩家效率!O75</f>
        <v>7.1439836459982309E-2</v>
      </c>
      <c r="Q75" s="8">
        <f>攻打玩家效率!K75/攻打玩家效率!P75</f>
        <v>6.853563056043753E-2</v>
      </c>
      <c r="R75" s="8">
        <f>攻打玩家效率!L75/攻打玩家效率!L75</f>
        <v>1</v>
      </c>
      <c r="S75" s="8">
        <f>攻打玩家效率!M75/攻打玩家效率!M75</f>
        <v>1</v>
      </c>
      <c r="T75" s="8">
        <f>攻打玩家效率!N75/攻打玩家效率!N75</f>
        <v>1</v>
      </c>
      <c r="U75" s="8">
        <f>攻打玩家效率!O75/攻打玩家效率!O75</f>
        <v>1</v>
      </c>
      <c r="V75" s="8">
        <f>攻打玩家效率!P75/攻打玩家效率!P75</f>
        <v>1</v>
      </c>
      <c r="X75" s="22">
        <f t="shared" si="4"/>
        <v>0.32983048442207274</v>
      </c>
      <c r="Y75" s="22">
        <f t="shared" si="5"/>
        <v>0.98586418355156602</v>
      </c>
      <c r="Z75" s="22">
        <f t="shared" si="6"/>
        <v>6.5966096884414543E-2</v>
      </c>
      <c r="AA75" s="22">
        <f t="shared" si="7"/>
        <v>1</v>
      </c>
    </row>
    <row r="76" spans="2:27" x14ac:dyDescent="0.15">
      <c r="B76" s="10">
        <v>72</v>
      </c>
      <c r="C76" s="8">
        <f>攻城效率!F76/攻打玩家效率!L76</f>
        <v>0.33258192973209716</v>
      </c>
      <c r="D76" s="8">
        <f>攻城效率!G76/攻打玩家效率!M76</f>
        <v>0.33782183930659548</v>
      </c>
      <c r="E76" s="8">
        <f>攻城效率!H76/攻打玩家效率!N76</f>
        <v>0.34377989944080717</v>
      </c>
      <c r="F76" s="8">
        <f>攻城效率!I76/攻打玩家效率!O76</f>
        <v>0.36404341133735069</v>
      </c>
      <c r="G76" s="8">
        <f>攻城效率!J76/攻打玩家效率!P76</f>
        <v>0.35145463618073619</v>
      </c>
      <c r="H76" s="8">
        <f>攻城效率!K76/攻打玩家效率!L76</f>
        <v>0.97569122203709957</v>
      </c>
      <c r="I76" s="8">
        <f>攻城效率!L76/攻打玩家效率!M76</f>
        <v>1.4472822811523569</v>
      </c>
      <c r="J76" s="8">
        <f>攻城效率!M76/攻打玩家效率!N76</f>
        <v>1.4347651689945584</v>
      </c>
      <c r="K76" s="8">
        <f>攻城效率!N76/攻打玩家效率!O76</f>
        <v>1.4210713475567542</v>
      </c>
      <c r="L76" s="8">
        <f>攻城效率!O76/攻打玩家效率!P76</f>
        <v>1.3108018062848226</v>
      </c>
      <c r="M76" s="8">
        <f>攻打玩家效率!G76/攻打玩家效率!L76</f>
        <v>6.651638594641944E-2</v>
      </c>
      <c r="N76" s="8">
        <f>攻打玩家效率!H76/攻打玩家效率!M76</f>
        <v>6.7564367861319086E-2</v>
      </c>
      <c r="O76" s="8">
        <f>攻打玩家效率!I76/攻打玩家效率!N76</f>
        <v>6.8755979888161428E-2</v>
      </c>
      <c r="P76" s="8">
        <f>攻打玩家效率!J76/攻打玩家效率!O76</f>
        <v>7.2808682267470143E-2</v>
      </c>
      <c r="Q76" s="8">
        <f>攻打玩家效率!K76/攻打玩家效率!P76</f>
        <v>7.0290927236147244E-2</v>
      </c>
      <c r="R76" s="8">
        <f>攻打玩家效率!L76/攻打玩家效率!L76</f>
        <v>1</v>
      </c>
      <c r="S76" s="8">
        <f>攻打玩家效率!M76/攻打玩家效率!M76</f>
        <v>1</v>
      </c>
      <c r="T76" s="8">
        <f>攻打玩家效率!N76/攻打玩家效率!N76</f>
        <v>1</v>
      </c>
      <c r="U76" s="8">
        <f>攻打玩家效率!O76/攻打玩家效率!O76</f>
        <v>1</v>
      </c>
      <c r="V76" s="8">
        <f>攻打玩家效率!P76/攻打玩家效率!P76</f>
        <v>1</v>
      </c>
      <c r="X76" s="22">
        <f t="shared" si="4"/>
        <v>0.33258192973209716</v>
      </c>
      <c r="Y76" s="22">
        <f t="shared" si="5"/>
        <v>0.97569122203709957</v>
      </c>
      <c r="Z76" s="22">
        <f t="shared" si="6"/>
        <v>6.651638594641944E-2</v>
      </c>
      <c r="AA76" s="22">
        <f t="shared" si="7"/>
        <v>1</v>
      </c>
    </row>
    <row r="77" spans="2:27" x14ac:dyDescent="0.15">
      <c r="B77" s="10">
        <v>73</v>
      </c>
      <c r="C77" s="8">
        <f>攻城效率!F77/攻打玩家效率!L77</f>
        <v>0.33501978634892871</v>
      </c>
      <c r="D77" s="8">
        <f>攻城效率!G77/攻打玩家效率!M77</f>
        <v>0.34096570918271113</v>
      </c>
      <c r="E77" s="8">
        <f>攻城效率!H77/攻打玩家效率!N77</f>
        <v>0.34842145746682879</v>
      </c>
      <c r="F77" s="8">
        <f>攻城效率!I77/攻打玩家效率!O77</f>
        <v>0.37077538919728825</v>
      </c>
      <c r="G77" s="8">
        <f>攻城效率!J77/攻打玩家效率!P77</f>
        <v>0.36073062816701468</v>
      </c>
      <c r="H77" s="8">
        <f>攻城效率!K77/攻打玩家效率!L77</f>
        <v>0.96535377828333113</v>
      </c>
      <c r="I77" s="8">
        <f>攻城效率!L77/攻打玩家效率!M77</f>
        <v>1.4329518003425084</v>
      </c>
      <c r="J77" s="8">
        <f>攻城效率!M77/攻打玩家效率!N77</f>
        <v>1.4202472319854311</v>
      </c>
      <c r="K77" s="8">
        <f>攻城效率!N77/攻打玩家效率!O77</f>
        <v>1.4067927338067179</v>
      </c>
      <c r="L77" s="8">
        <f>攻城效率!O77/攻打玩家效率!P77</f>
        <v>1.3134962987799148</v>
      </c>
      <c r="M77" s="8">
        <f>攻打玩家效率!G77/攻打玩家效率!L77</f>
        <v>6.7003957269785738E-2</v>
      </c>
      <c r="N77" s="8">
        <f>攻打玩家效率!H77/攻打玩家效率!M77</f>
        <v>6.8193141836542223E-2</v>
      </c>
      <c r="O77" s="8">
        <f>攻打玩家效率!I77/攻打玩家效率!N77</f>
        <v>6.968429149336576E-2</v>
      </c>
      <c r="P77" s="8">
        <f>攻打玩家效率!J77/攻打玩家效率!O77</f>
        <v>7.4155077839457656E-2</v>
      </c>
      <c r="Q77" s="8">
        <f>攻打玩家效率!K77/攻打玩家效率!P77</f>
        <v>7.2146125633402947E-2</v>
      </c>
      <c r="R77" s="8">
        <f>攻打玩家效率!L77/攻打玩家效率!L77</f>
        <v>1</v>
      </c>
      <c r="S77" s="8">
        <f>攻打玩家效率!M77/攻打玩家效率!M77</f>
        <v>1</v>
      </c>
      <c r="T77" s="8">
        <f>攻打玩家效率!N77/攻打玩家效率!N77</f>
        <v>1</v>
      </c>
      <c r="U77" s="8">
        <f>攻打玩家效率!O77/攻打玩家效率!O77</f>
        <v>1</v>
      </c>
      <c r="V77" s="8">
        <f>攻打玩家效率!P77/攻打玩家效率!P77</f>
        <v>1</v>
      </c>
      <c r="X77" s="22">
        <f t="shared" si="4"/>
        <v>0.33501978634892871</v>
      </c>
      <c r="Y77" s="22">
        <f t="shared" si="5"/>
        <v>0.96535377828333113</v>
      </c>
      <c r="Z77" s="22">
        <f t="shared" si="6"/>
        <v>6.7003957269785738E-2</v>
      </c>
      <c r="AA77" s="22">
        <f t="shared" si="7"/>
        <v>1</v>
      </c>
    </row>
    <row r="78" spans="2:27" x14ac:dyDescent="0.15">
      <c r="B78" s="10">
        <v>74</v>
      </c>
      <c r="C78" s="8">
        <f>攻城效率!F78/攻打玩家效率!L78</f>
        <v>0.33750594533049516</v>
      </c>
      <c r="D78" s="8">
        <f>攻城效率!G78/攻打玩家效率!M78</f>
        <v>0.3441048586875014</v>
      </c>
      <c r="E78" s="8">
        <f>攻城效率!H78/攻打玩家效率!N78</f>
        <v>0.35310711335786421</v>
      </c>
      <c r="F78" s="8">
        <f>攻城效率!I78/攻打玩家效率!O78</f>
        <v>0.37606206400679643</v>
      </c>
      <c r="G78" s="8">
        <f>攻城效率!J78/攻打玩家效率!P78</f>
        <v>0.3687092367026355</v>
      </c>
      <c r="H78" s="8">
        <f>攻城效率!K78/攻打玩家效率!L78</f>
        <v>0.955656971682878</v>
      </c>
      <c r="I78" s="8">
        <f>攻城效率!L78/攻打玩家效率!M78</f>
        <v>1.4180620776033193</v>
      </c>
      <c r="J78" s="8">
        <f>攻城效率!M78/攻打玩家效率!N78</f>
        <v>1.405900063899036</v>
      </c>
      <c r="K78" s="8">
        <f>攻城效率!N78/攻打玩家效率!O78</f>
        <v>1.3926212357310854</v>
      </c>
      <c r="L78" s="8">
        <f>攻城效率!O78/攻打玩家效率!P78</f>
        <v>1.3156458796516148</v>
      </c>
      <c r="M78" s="8">
        <f>攻打玩家效率!G78/攻打玩家效率!L78</f>
        <v>6.7501189066099032E-2</v>
      </c>
      <c r="N78" s="8">
        <f>攻打玩家效率!H78/攻打玩家效率!M78</f>
        <v>6.8820971737500278E-2</v>
      </c>
      <c r="O78" s="8">
        <f>攻打玩家效率!I78/攻打玩家效率!N78</f>
        <v>7.0621422671572842E-2</v>
      </c>
      <c r="P78" s="8">
        <f>攻打玩家效率!J78/攻打玩家效率!O78</f>
        <v>7.5212412801359291E-2</v>
      </c>
      <c r="Q78" s="8">
        <f>攻打玩家效率!K78/攻打玩家效率!P78</f>
        <v>7.3741847340527106E-2</v>
      </c>
      <c r="R78" s="8">
        <f>攻打玩家效率!L78/攻打玩家效率!L78</f>
        <v>1</v>
      </c>
      <c r="S78" s="8">
        <f>攻打玩家效率!M78/攻打玩家效率!M78</f>
        <v>1</v>
      </c>
      <c r="T78" s="8">
        <f>攻打玩家效率!N78/攻打玩家效率!N78</f>
        <v>1</v>
      </c>
      <c r="U78" s="8">
        <f>攻打玩家效率!O78/攻打玩家效率!O78</f>
        <v>1</v>
      </c>
      <c r="V78" s="8">
        <f>攻打玩家效率!P78/攻打玩家效率!P78</f>
        <v>1</v>
      </c>
      <c r="X78" s="22">
        <f t="shared" si="4"/>
        <v>0.33750594533049516</v>
      </c>
      <c r="Y78" s="22">
        <f t="shared" si="5"/>
        <v>0.955656971682878</v>
      </c>
      <c r="Z78" s="22">
        <f t="shared" si="6"/>
        <v>6.7501189066099032E-2</v>
      </c>
      <c r="AA78" s="22">
        <f t="shared" si="7"/>
        <v>1</v>
      </c>
    </row>
    <row r="79" spans="2:27" x14ac:dyDescent="0.15">
      <c r="B79" s="10">
        <v>75</v>
      </c>
      <c r="C79" s="8">
        <f>攻城效率!F79/攻打玩家效率!L79</f>
        <v>0.33980582598290721</v>
      </c>
      <c r="D79" s="8">
        <f>攻城效率!G79/攻打玩家效率!M79</f>
        <v>0.34805401241363687</v>
      </c>
      <c r="E79" s="8">
        <f>攻城效率!H79/攻打玩家效率!N79</f>
        <v>0.35710874101615836</v>
      </c>
      <c r="F79" s="8">
        <f>攻城效率!I79/攻打玩家效率!O79</f>
        <v>0.37934487439728087</v>
      </c>
      <c r="G79" s="8">
        <f>攻城效率!J79/攻打玩家效率!P79</f>
        <v>0.37471095196410303</v>
      </c>
      <c r="H79" s="8">
        <f>攻城效率!K79/攻打玩家效率!L79</f>
        <v>0.94568413795707362</v>
      </c>
      <c r="I79" s="8">
        <f>攻城效率!L79/攻打玩家效率!M79</f>
        <v>1.4039790494010733</v>
      </c>
      <c r="J79" s="8">
        <f>攻城效率!M79/攻打玩家效率!N79</f>
        <v>1.3914978078177129</v>
      </c>
      <c r="K79" s="8">
        <f>攻城效率!N79/攻打玩家效率!O79</f>
        <v>1.3787170864266429</v>
      </c>
      <c r="L79" s="8">
        <f>攻城效率!O79/攻打玩家效率!P79</f>
        <v>1.3177815082942828</v>
      </c>
      <c r="M79" s="8">
        <f>攻打玩家效率!G79/攻打玩家效率!L79</f>
        <v>6.7961165196581436E-2</v>
      </c>
      <c r="N79" s="8">
        <f>攻打玩家效率!H79/攻打玩家效率!M79</f>
        <v>6.9610802482727371E-2</v>
      </c>
      <c r="O79" s="8">
        <f>攻打玩家效率!I79/攻打玩家效率!N79</f>
        <v>7.1421748203231675E-2</v>
      </c>
      <c r="P79" s="8">
        <f>攻打玩家效率!J79/攻打玩家效率!O79</f>
        <v>7.586897487945618E-2</v>
      </c>
      <c r="Q79" s="8">
        <f>攻打玩家效率!K79/攻打玩家效率!P79</f>
        <v>7.4942190392820615E-2</v>
      </c>
      <c r="R79" s="8">
        <f>攻打玩家效率!L79/攻打玩家效率!L79</f>
        <v>1</v>
      </c>
      <c r="S79" s="8">
        <f>攻打玩家效率!M79/攻打玩家效率!M79</f>
        <v>1</v>
      </c>
      <c r="T79" s="8">
        <f>攻打玩家效率!N79/攻打玩家效率!N79</f>
        <v>1</v>
      </c>
      <c r="U79" s="8">
        <f>攻打玩家效率!O79/攻打玩家效率!O79</f>
        <v>1</v>
      </c>
      <c r="V79" s="8">
        <f>攻打玩家效率!P79/攻打玩家效率!P79</f>
        <v>1</v>
      </c>
      <c r="X79" s="22">
        <f t="shared" si="4"/>
        <v>0.33980582598290721</v>
      </c>
      <c r="Y79" s="22">
        <f t="shared" si="5"/>
        <v>0.94568413795707362</v>
      </c>
      <c r="Z79" s="22">
        <f t="shared" si="6"/>
        <v>6.7961165196581436E-2</v>
      </c>
      <c r="AA79" s="22">
        <f t="shared" si="7"/>
        <v>1</v>
      </c>
    </row>
    <row r="80" spans="2:27" x14ac:dyDescent="0.15">
      <c r="B80" s="10">
        <v>76</v>
      </c>
      <c r="C80" s="8">
        <f>攻城效率!F80/攻打玩家效率!L80</f>
        <v>0.3446336585353969</v>
      </c>
      <c r="D80" s="8">
        <f>攻城效率!G80/攻打玩家效率!M80</f>
        <v>0.35243185932846827</v>
      </c>
      <c r="E80" s="8">
        <f>攻城效率!H80/攻打玩家效率!N80</f>
        <v>0.36094376308375342</v>
      </c>
      <c r="F80" s="8">
        <f>攻城效率!I80/攻打玩家效率!O80</f>
        <v>0.38266131926787317</v>
      </c>
      <c r="G80" s="8">
        <f>攻城效率!J80/攻打玩家效率!P80</f>
        <v>0.37997178171851015</v>
      </c>
      <c r="H80" s="8">
        <f>攻城效率!K80/攻打玩家效率!L80</f>
        <v>0.9364196986471035</v>
      </c>
      <c r="I80" s="8">
        <f>攻城效率!L80/攻打玩家效率!M80</f>
        <v>1.3896040995444214</v>
      </c>
      <c r="J80" s="8">
        <f>攻城效率!M80/攻打玩家效率!N80</f>
        <v>1.3780029538121139</v>
      </c>
      <c r="K80" s="8">
        <f>攻城效率!N80/攻打玩家效率!O80</f>
        <v>1.3650025775022467</v>
      </c>
      <c r="L80" s="8">
        <f>攻城效率!O80/攻打玩家效率!P80</f>
        <v>1.3199971615009809</v>
      </c>
      <c r="M80" s="8">
        <f>攻打玩家效率!G80/攻打玩家效率!L80</f>
        <v>6.8926731707079372E-2</v>
      </c>
      <c r="N80" s="8">
        <f>攻打玩家效率!H80/攻打玩家效率!M80</f>
        <v>7.0486371865693648E-2</v>
      </c>
      <c r="O80" s="8">
        <f>攻打玩家效率!I80/攻打玩家效率!N80</f>
        <v>7.2188752616750687E-2</v>
      </c>
      <c r="P80" s="8">
        <f>攻打玩家效率!J80/攻打玩家效率!O80</f>
        <v>7.6532263853574631E-2</v>
      </c>
      <c r="Q80" s="8">
        <f>攻打玩家效率!K80/攻打玩家效率!P80</f>
        <v>7.5994356343702024E-2</v>
      </c>
      <c r="R80" s="8">
        <f>攻打玩家效率!L80/攻打玩家效率!L80</f>
        <v>1</v>
      </c>
      <c r="S80" s="8">
        <f>攻打玩家效率!M80/攻打玩家效率!M80</f>
        <v>1</v>
      </c>
      <c r="T80" s="8">
        <f>攻打玩家效率!N80/攻打玩家效率!N80</f>
        <v>1</v>
      </c>
      <c r="U80" s="8">
        <f>攻打玩家效率!O80/攻打玩家效率!O80</f>
        <v>1</v>
      </c>
      <c r="V80" s="8">
        <f>攻打玩家效率!P80/攻打玩家效率!P80</f>
        <v>1</v>
      </c>
      <c r="X80" s="22">
        <f t="shared" si="4"/>
        <v>0.3446336585353969</v>
      </c>
      <c r="Y80" s="22">
        <f t="shared" si="5"/>
        <v>0.9364196986471035</v>
      </c>
      <c r="Z80" s="22">
        <f t="shared" si="6"/>
        <v>6.8926731707079372E-2</v>
      </c>
      <c r="AA80" s="22">
        <f t="shared" si="7"/>
        <v>1</v>
      </c>
    </row>
    <row r="81" spans="2:27" x14ac:dyDescent="0.15">
      <c r="B81" s="10">
        <v>77</v>
      </c>
      <c r="C81" s="8">
        <f>攻城效率!F81/攻打玩家效率!L81</f>
        <v>0.34928715046335868</v>
      </c>
      <c r="D81" s="8">
        <f>攻城效率!G81/攻打玩家效率!M81</f>
        <v>0.35697731706276337</v>
      </c>
      <c r="E81" s="8">
        <f>攻城效率!H81/攻打玩家效率!N81</f>
        <v>0.36462075722291359</v>
      </c>
      <c r="F81" s="8">
        <f>攻城效率!I81/攻打玩家效率!O81</f>
        <v>0.38597635300732802</v>
      </c>
      <c r="G81" s="8">
        <f>攻城效率!J81/攻打玩家效率!P81</f>
        <v>0.38576711225163907</v>
      </c>
      <c r="H81" s="8">
        <f>攻城效率!K81/攻打玩家效率!L81</f>
        <v>0.92690109851421265</v>
      </c>
      <c r="I81" s="8">
        <f>攻城效率!L81/攻打玩家效率!M81</f>
        <v>1.3761426632682572</v>
      </c>
      <c r="J81" s="8">
        <f>攻城效率!M81/攻打玩家效率!N81</f>
        <v>1.3640420920004945</v>
      </c>
      <c r="K81" s="8">
        <f>攻城效率!N81/攻打玩家效率!O81</f>
        <v>1.3516009712279937</v>
      </c>
      <c r="L81" s="8">
        <f>攻城效率!O81/攻打玩家效率!P81</f>
        <v>1.3225609263958236</v>
      </c>
      <c r="M81" s="8">
        <f>攻打玩家效率!G81/攻打玩家效率!L81</f>
        <v>6.9857430092671743E-2</v>
      </c>
      <c r="N81" s="8">
        <f>攻打玩家效率!H81/攻打玩家效率!M81</f>
        <v>7.1395463412552665E-2</v>
      </c>
      <c r="O81" s="8">
        <f>攻打玩家效率!I81/攻打玩家效率!N81</f>
        <v>7.292415144458271E-2</v>
      </c>
      <c r="P81" s="8">
        <f>攻打玩家效率!J81/攻打玩家效率!O81</f>
        <v>7.719527060146561E-2</v>
      </c>
      <c r="Q81" s="8">
        <f>攻打玩家效率!K81/攻打玩家效率!P81</f>
        <v>7.7153422450327816E-2</v>
      </c>
      <c r="R81" s="8">
        <f>攻打玩家效率!L81/攻打玩家效率!L81</f>
        <v>1</v>
      </c>
      <c r="S81" s="8">
        <f>攻打玩家效率!M81/攻打玩家效率!M81</f>
        <v>1</v>
      </c>
      <c r="T81" s="8">
        <f>攻打玩家效率!N81/攻打玩家效率!N81</f>
        <v>1</v>
      </c>
      <c r="U81" s="8">
        <f>攻打玩家效率!O81/攻打玩家效率!O81</f>
        <v>1</v>
      </c>
      <c r="V81" s="8">
        <f>攻打玩家效率!P81/攻打玩家效率!P81</f>
        <v>1</v>
      </c>
      <c r="X81" s="22">
        <f t="shared" si="4"/>
        <v>0.34928715046335868</v>
      </c>
      <c r="Y81" s="22">
        <f t="shared" si="5"/>
        <v>0.92690109851421265</v>
      </c>
      <c r="Z81" s="22">
        <f t="shared" si="6"/>
        <v>6.9857430092671743E-2</v>
      </c>
      <c r="AA81" s="22">
        <f t="shared" si="7"/>
        <v>1</v>
      </c>
    </row>
    <row r="82" spans="2:27" x14ac:dyDescent="0.15">
      <c r="B82" s="10">
        <v>78</v>
      </c>
      <c r="C82" s="8">
        <f>攻城效率!F82/攻打玩家效率!L82</f>
        <v>0.35411382174626632</v>
      </c>
      <c r="D82" s="8">
        <f>攻城效率!G82/攻打玩家效率!M82</f>
        <v>0.36104969968774131</v>
      </c>
      <c r="E82" s="8">
        <f>攻城效率!H82/攻打玩家效率!N82</f>
        <v>0.36849329306022527</v>
      </c>
      <c r="F82" s="8">
        <f>攻城效率!I82/攻打玩家效率!O82</f>
        <v>0.38928082310425444</v>
      </c>
      <c r="G82" s="8">
        <f>攻城效率!J82/攻打玩家效率!P82</f>
        <v>0.3913187778794166</v>
      </c>
      <c r="H82" s="8">
        <f>攻城效率!K82/攻打玩家效率!L82</f>
        <v>0.91793225544562773</v>
      </c>
      <c r="I82" s="8">
        <f>攻城效率!L82/攻打玩家效率!M82</f>
        <v>1.3623922910280197</v>
      </c>
      <c r="J82" s="8">
        <f>攻城效率!M82/攻打玩家效率!N82</f>
        <v>1.350974006780516</v>
      </c>
      <c r="K82" s="8">
        <f>攻城效率!N82/攻打玩家效率!O82</f>
        <v>1.3384744847943573</v>
      </c>
      <c r="L82" s="8">
        <f>攻城效率!O82/攻打玩家效率!P82</f>
        <v>1.3255887633645826</v>
      </c>
      <c r="M82" s="8">
        <f>攻打玩家效率!G82/攻打玩家效率!L82</f>
        <v>7.0822764349253262E-2</v>
      </c>
      <c r="N82" s="8">
        <f>攻打玩家效率!H82/攻打玩家效率!M82</f>
        <v>7.2209939937548262E-2</v>
      </c>
      <c r="O82" s="8">
        <f>攻打玩家效率!I82/攻打玩家效率!N82</f>
        <v>7.3698658612045054E-2</v>
      </c>
      <c r="P82" s="8">
        <f>攻打玩家效率!J82/攻打玩家效率!O82</f>
        <v>7.785616462085089E-2</v>
      </c>
      <c r="Q82" s="8">
        <f>攻打玩家效率!K82/攻打玩家效率!P82</f>
        <v>7.8263755575883318E-2</v>
      </c>
      <c r="R82" s="8">
        <f>攻打玩家效率!L82/攻打玩家效率!L82</f>
        <v>1</v>
      </c>
      <c r="S82" s="8">
        <f>攻打玩家效率!M82/攻打玩家效率!M82</f>
        <v>1</v>
      </c>
      <c r="T82" s="8">
        <f>攻打玩家效率!N82/攻打玩家效率!N82</f>
        <v>1</v>
      </c>
      <c r="U82" s="8">
        <f>攻打玩家效率!O82/攻打玩家效率!O82</f>
        <v>1</v>
      </c>
      <c r="V82" s="8">
        <f>攻打玩家效率!P82/攻打玩家效率!P82</f>
        <v>1</v>
      </c>
      <c r="X82" s="22">
        <f t="shared" si="4"/>
        <v>0.35411382174626632</v>
      </c>
      <c r="Y82" s="22">
        <f t="shared" si="5"/>
        <v>0.91793225544562773</v>
      </c>
      <c r="Z82" s="22">
        <f t="shared" si="6"/>
        <v>7.0822764349253262E-2</v>
      </c>
      <c r="AA82" s="22">
        <f t="shared" si="7"/>
        <v>1</v>
      </c>
    </row>
    <row r="83" spans="2:27" x14ac:dyDescent="0.15">
      <c r="B83" s="10">
        <v>79</v>
      </c>
      <c r="C83" s="8">
        <f>攻城效率!F83/攻打玩家效率!L83</f>
        <v>0.35901424257598591</v>
      </c>
      <c r="D83" s="8">
        <f>攻城效率!G83/攻打玩家效率!M83</f>
        <v>0.36506654808231964</v>
      </c>
      <c r="E83" s="8">
        <f>攻城效率!H83/攻打玩家效率!N83</f>
        <v>0.37208715200927667</v>
      </c>
      <c r="F83" s="8">
        <f>攻城效率!I83/攻打玩家效率!O83</f>
        <v>0.39497530908141354</v>
      </c>
      <c r="G83" s="8">
        <f>攻城效率!J83/攻打玩家效率!P83</f>
        <v>0.39811717569467259</v>
      </c>
      <c r="H83" s="8">
        <f>攻城效率!K83/攻打玩家效率!L83</f>
        <v>0.90883946809763727</v>
      </c>
      <c r="I83" s="8">
        <f>攻城效率!L83/攻打玩家效率!M83</f>
        <v>1.3493162736063875</v>
      </c>
      <c r="J83" s="8">
        <f>攻城效率!M83/攻打玩家效率!N83</f>
        <v>1.3375028289163493</v>
      </c>
      <c r="K83" s="8">
        <f>攻城效率!N83/攻打玩家效率!O83</f>
        <v>1.3262248318412773</v>
      </c>
      <c r="L83" s="8">
        <f>攻城效率!O83/攻打玩家效率!P83</f>
        <v>1.3133799980014436</v>
      </c>
      <c r="M83" s="8">
        <f>攻打玩家效率!G83/攻打玩家效率!L83</f>
        <v>7.1802848515197193E-2</v>
      </c>
      <c r="N83" s="8">
        <f>攻打玩家效率!H83/攻打玩家效率!M83</f>
        <v>7.301330961646392E-2</v>
      </c>
      <c r="O83" s="8">
        <f>攻打玩家效率!I83/攻打玩家效率!N83</f>
        <v>7.4417430401855347E-2</v>
      </c>
      <c r="P83" s="8">
        <f>攻打玩家效率!J83/攻打玩家效率!O83</f>
        <v>7.8995061816282713E-2</v>
      </c>
      <c r="Q83" s="8">
        <f>攻打玩家效率!K83/攻打玩家效率!P83</f>
        <v>7.9623435138934523E-2</v>
      </c>
      <c r="R83" s="8">
        <f>攻打玩家效率!L83/攻打玩家效率!L83</f>
        <v>1</v>
      </c>
      <c r="S83" s="8">
        <f>攻打玩家效率!M83/攻打玩家效率!M83</f>
        <v>1</v>
      </c>
      <c r="T83" s="8">
        <f>攻打玩家效率!N83/攻打玩家效率!N83</f>
        <v>1</v>
      </c>
      <c r="U83" s="8">
        <f>攻打玩家效率!O83/攻打玩家效率!O83</f>
        <v>1</v>
      </c>
      <c r="V83" s="8">
        <f>攻打玩家效率!P83/攻打玩家效率!P83</f>
        <v>1</v>
      </c>
      <c r="X83" s="22">
        <f t="shared" si="4"/>
        <v>0.35901424257598591</v>
      </c>
      <c r="Y83" s="22">
        <f t="shared" si="5"/>
        <v>0.90883946809763727</v>
      </c>
      <c r="Z83" s="22">
        <f t="shared" si="6"/>
        <v>7.1802848515197193E-2</v>
      </c>
      <c r="AA83" s="22">
        <f t="shared" si="7"/>
        <v>1</v>
      </c>
    </row>
    <row r="84" spans="2:27" x14ac:dyDescent="0.15">
      <c r="B84" s="10">
        <v>80</v>
      </c>
      <c r="C84" s="8">
        <f>攻城效率!F84/攻打玩家效率!L84</f>
        <v>0.36401064258541277</v>
      </c>
      <c r="D84" s="8">
        <f>攻城效率!G84/攻打玩家效率!M84</f>
        <v>0.36890885417179048</v>
      </c>
      <c r="E84" s="8">
        <f>攻城效率!H84/攻打玩家效率!N84</f>
        <v>0.37592571497062049</v>
      </c>
      <c r="F84" s="8">
        <f>攻城效率!I84/攻打玩家效率!O84</f>
        <v>0.40054184489906242</v>
      </c>
      <c r="G84" s="8">
        <f>攻城效率!J84/攻打玩家效率!P84</f>
        <v>0.40514810478427798</v>
      </c>
      <c r="H84" s="8">
        <f>攻城效率!K84/攻打玩家效率!L84</f>
        <v>0.9001512576592926</v>
      </c>
      <c r="I84" s="8">
        <f>攻城效率!L84/攻打玩家效率!M84</f>
        <v>1.3360705717359345</v>
      </c>
      <c r="J84" s="8">
        <f>攻城效率!M84/攻打玩家效率!N84</f>
        <v>1.3254944964304622</v>
      </c>
      <c r="K84" s="8">
        <f>攻城效率!N84/攻打玩家效率!O84</f>
        <v>1.3138358161884338</v>
      </c>
      <c r="L84" s="8">
        <f>攻城效率!O84/攻打玩家效率!P84</f>
        <v>1.301492297572665</v>
      </c>
      <c r="M84" s="8">
        <f>攻打玩家效率!G84/攻打玩家效率!L84</f>
        <v>7.2802128517082565E-2</v>
      </c>
      <c r="N84" s="8">
        <f>攻打玩家效率!H84/攻打玩家效率!M84</f>
        <v>7.3781770834358107E-2</v>
      </c>
      <c r="O84" s="8">
        <f>攻打玩家效率!I84/攻打玩家效率!N84</f>
        <v>7.5185142994124113E-2</v>
      </c>
      <c r="P84" s="8">
        <f>攻打玩家效率!J84/攻打玩家效率!O84</f>
        <v>8.0108368979812494E-2</v>
      </c>
      <c r="Q84" s="8">
        <f>攻打玩家效率!K84/攻打玩家效率!P84</f>
        <v>8.1029620956855605E-2</v>
      </c>
      <c r="R84" s="8">
        <f>攻打玩家效率!L84/攻打玩家效率!L84</f>
        <v>1</v>
      </c>
      <c r="S84" s="8">
        <f>攻打玩家效率!M84/攻打玩家效率!M84</f>
        <v>1</v>
      </c>
      <c r="T84" s="8">
        <f>攻打玩家效率!N84/攻打玩家效率!N84</f>
        <v>1</v>
      </c>
      <c r="U84" s="8">
        <f>攻打玩家效率!O84/攻打玩家效率!O84</f>
        <v>1</v>
      </c>
      <c r="V84" s="8">
        <f>攻打玩家效率!P84/攻打玩家效率!P84</f>
        <v>1</v>
      </c>
      <c r="X84" s="22">
        <f t="shared" si="4"/>
        <v>0.36401064258541277</v>
      </c>
      <c r="Y84" s="22">
        <f t="shared" si="5"/>
        <v>0.9001512576592926</v>
      </c>
      <c r="Z84" s="22">
        <f t="shared" si="6"/>
        <v>7.2802128517082565E-2</v>
      </c>
      <c r="AA84" s="22">
        <f t="shared" si="7"/>
        <v>1</v>
      </c>
    </row>
    <row r="85" spans="2:27" x14ac:dyDescent="0.15">
      <c r="B85" s="10">
        <v>81</v>
      </c>
      <c r="C85" s="8">
        <f>攻城效率!F85/攻打玩家效率!L85</f>
        <v>0.36814850329909438</v>
      </c>
      <c r="D85" s="8">
        <f>攻城效率!G85/攻打玩家效率!M85</f>
        <v>0.37372804006708832</v>
      </c>
      <c r="E85" s="8">
        <f>攻城效率!H85/攻打玩家效率!N85</f>
        <v>0.38033906596478939</v>
      </c>
      <c r="F85" s="8">
        <f>攻城效率!I85/攻打玩家效率!O85</f>
        <v>0.40469215399522634</v>
      </c>
      <c r="G85" s="8">
        <f>攻城效率!J85/攻打玩家效率!P85</f>
        <v>0.41154376676404836</v>
      </c>
      <c r="H85" s="8">
        <f>攻城效率!K85/攻打玩家效率!L85</f>
        <v>0.89145812320238416</v>
      </c>
      <c r="I85" s="8">
        <f>攻城效率!L85/攻打玩家效率!M85</f>
        <v>1.3238769522289702</v>
      </c>
      <c r="J85" s="8">
        <f>攻城效率!M85/攻打玩家效率!N85</f>
        <v>1.3131923712293991</v>
      </c>
      <c r="K85" s="8">
        <f>攻城效率!N85/攻打玩家效率!O85</f>
        <v>1.302053348865706</v>
      </c>
      <c r="L85" s="8">
        <f>攻城效率!O85/攻打玩家效率!P85</f>
        <v>1.2896286497984677</v>
      </c>
      <c r="M85" s="8">
        <f>攻打玩家效率!G85/攻打玩家效率!L85</f>
        <v>7.3629700659818872E-2</v>
      </c>
      <c r="N85" s="8">
        <f>攻打玩家效率!H85/攻打玩家效率!M85</f>
        <v>7.4745608013417661E-2</v>
      </c>
      <c r="O85" s="8">
        <f>攻打玩家效率!I85/攻打玩家效率!N85</f>
        <v>7.6067813192957884E-2</v>
      </c>
      <c r="P85" s="8">
        <f>攻打玩家效率!J85/攻打玩家效率!O85</f>
        <v>8.0938430799045266E-2</v>
      </c>
      <c r="Q85" s="8">
        <f>攻打玩家效率!K85/攻打玩家效率!P85</f>
        <v>8.2308753352809683E-2</v>
      </c>
      <c r="R85" s="8">
        <f>攻打玩家效率!L85/攻打玩家效率!L85</f>
        <v>1</v>
      </c>
      <c r="S85" s="8">
        <f>攻打玩家效率!M85/攻打玩家效率!M85</f>
        <v>1</v>
      </c>
      <c r="T85" s="8">
        <f>攻打玩家效率!N85/攻打玩家效率!N85</f>
        <v>1</v>
      </c>
      <c r="U85" s="8">
        <f>攻打玩家效率!O85/攻打玩家效率!O85</f>
        <v>1</v>
      </c>
      <c r="V85" s="8">
        <f>攻打玩家效率!P85/攻打玩家效率!P85</f>
        <v>1</v>
      </c>
      <c r="X85" s="22">
        <f t="shared" si="4"/>
        <v>0.36814850329909438</v>
      </c>
      <c r="Y85" s="22">
        <f t="shared" si="5"/>
        <v>0.89145812320238416</v>
      </c>
      <c r="Z85" s="22">
        <f t="shared" si="6"/>
        <v>7.3629700659818872E-2</v>
      </c>
      <c r="AA85" s="22">
        <f t="shared" si="7"/>
        <v>1</v>
      </c>
    </row>
    <row r="86" spans="2:27" x14ac:dyDescent="0.15">
      <c r="B86" s="10">
        <v>82</v>
      </c>
      <c r="C86" s="8">
        <f>攻城效率!F86/攻打玩家效率!L86</f>
        <v>0.3720369578446216</v>
      </c>
      <c r="D86" s="8">
        <f>攻城效率!G86/攻打玩家效率!M86</f>
        <v>0.37862725382353568</v>
      </c>
      <c r="E86" s="8">
        <f>攻城效率!H86/攻打玩家效率!N86</f>
        <v>0.38550545598960778</v>
      </c>
      <c r="F86" s="8">
        <f>攻城效率!I86/攻打玩家效率!O86</f>
        <v>0.40856426119967276</v>
      </c>
      <c r="G86" s="8">
        <f>攻城效率!J86/攻打玩家效率!P86</f>
        <v>0.41674749113268622</v>
      </c>
      <c r="H86" s="8">
        <f>攻城效率!K86/攻打玩家效率!L86</f>
        <v>0.88303669867456314</v>
      </c>
      <c r="I86" s="8">
        <f>攻城效率!L86/攻打玩家效率!M86</f>
        <v>1.3114290589701083</v>
      </c>
      <c r="J86" s="8">
        <f>攻城效率!M86/攻打玩家效率!N86</f>
        <v>1.3011977329798941</v>
      </c>
      <c r="K86" s="8">
        <f>攻城效率!N86/攻打玩家效率!O86</f>
        <v>1.2897309404326258</v>
      </c>
      <c r="L86" s="8">
        <f>攻城效率!O86/攻打玩家效率!P86</f>
        <v>1.2781915931122394</v>
      </c>
      <c r="M86" s="8">
        <f>攻打玩家效率!G86/攻打玩家效率!L86</f>
        <v>7.4407391568924341E-2</v>
      </c>
      <c r="N86" s="8">
        <f>攻打玩家效率!H86/攻打玩家效率!M86</f>
        <v>7.5725450764707145E-2</v>
      </c>
      <c r="O86" s="8">
        <f>攻打玩家效率!I86/攻打玩家效率!N86</f>
        <v>7.7101091197921579E-2</v>
      </c>
      <c r="P86" s="8">
        <f>攻打玩家效率!J86/攻打玩家效率!O86</f>
        <v>8.1712852239934547E-2</v>
      </c>
      <c r="Q86" s="8">
        <f>攻打玩家效率!K86/攻打玩家效率!P86</f>
        <v>8.3349498226537241E-2</v>
      </c>
      <c r="R86" s="8">
        <f>攻打玩家效率!L86/攻打玩家效率!L86</f>
        <v>1</v>
      </c>
      <c r="S86" s="8">
        <f>攻打玩家效率!M86/攻打玩家效率!M86</f>
        <v>1</v>
      </c>
      <c r="T86" s="8">
        <f>攻打玩家效率!N86/攻打玩家效率!N86</f>
        <v>1</v>
      </c>
      <c r="U86" s="8">
        <f>攻打玩家效率!O86/攻打玩家效率!O86</f>
        <v>1</v>
      </c>
      <c r="V86" s="8">
        <f>攻打玩家效率!P86/攻打玩家效率!P86</f>
        <v>1</v>
      </c>
      <c r="X86" s="22">
        <f t="shared" si="4"/>
        <v>0.3720369578446216</v>
      </c>
      <c r="Y86" s="22">
        <f t="shared" si="5"/>
        <v>0.88303669867456314</v>
      </c>
      <c r="Z86" s="22">
        <f t="shared" si="6"/>
        <v>7.4407391568924341E-2</v>
      </c>
      <c r="AA86" s="22">
        <f t="shared" si="7"/>
        <v>1</v>
      </c>
    </row>
    <row r="87" spans="2:27" x14ac:dyDescent="0.15">
      <c r="B87" s="10">
        <v>83</v>
      </c>
      <c r="C87" s="8">
        <f>攻城效率!F87/攻打玩家效率!L87</f>
        <v>0.37610896729386245</v>
      </c>
      <c r="D87" s="8">
        <f>攻城效率!G87/攻打玩家效率!M87</f>
        <v>0.38255284419501218</v>
      </c>
      <c r="E87" s="8">
        <f>攻城效率!H87/攻打玩家效率!N87</f>
        <v>0.39016377087076765</v>
      </c>
      <c r="F87" s="8">
        <f>攻城效率!I87/攻打玩家效率!O87</f>
        <v>0.41310288286401181</v>
      </c>
      <c r="G87" s="8">
        <f>攻城效率!J87/攻打玩家效率!P87</f>
        <v>0.41977558398937953</v>
      </c>
      <c r="H87" s="8">
        <f>攻城效率!K87/攻打玩家效率!L87</f>
        <v>0.874719098849704</v>
      </c>
      <c r="I87" s="8">
        <f>攻城效率!L87/攻打玩家效率!M87</f>
        <v>1.2991564334708663</v>
      </c>
      <c r="J87" s="8">
        <f>攻城效率!M87/攻打玩家效率!N87</f>
        <v>1.2888346184531771</v>
      </c>
      <c r="K87" s="8">
        <f>攻城效率!N87/攻打玩家效率!O87</f>
        <v>1.278244196507228</v>
      </c>
      <c r="L87" s="8">
        <f>攻城效率!O87/攻打玩家效率!P87</f>
        <v>1.2664287186950474</v>
      </c>
      <c r="M87" s="8">
        <f>攻打玩家效率!G87/攻打玩家效率!L87</f>
        <v>7.5221793458772501E-2</v>
      </c>
      <c r="N87" s="8">
        <f>攻打玩家效率!H87/攻打玩家效率!M87</f>
        <v>7.6510568839002438E-2</v>
      </c>
      <c r="O87" s="8">
        <f>攻打玩家效率!I87/攻打玩家效率!N87</f>
        <v>7.8032754174153521E-2</v>
      </c>
      <c r="P87" s="8">
        <f>攻打玩家效率!J87/攻打玩家效率!O87</f>
        <v>8.2620576572802376E-2</v>
      </c>
      <c r="Q87" s="8">
        <f>攻打玩家效率!K87/攻打玩家效率!P87</f>
        <v>8.3955116797875914E-2</v>
      </c>
      <c r="R87" s="8">
        <f>攻打玩家效率!L87/攻打玩家效率!L87</f>
        <v>1</v>
      </c>
      <c r="S87" s="8">
        <f>攻打玩家效率!M87/攻打玩家效率!M87</f>
        <v>1</v>
      </c>
      <c r="T87" s="8">
        <f>攻打玩家效率!N87/攻打玩家效率!N87</f>
        <v>1</v>
      </c>
      <c r="U87" s="8">
        <f>攻打玩家效率!O87/攻打玩家效率!O87</f>
        <v>1</v>
      </c>
      <c r="V87" s="8">
        <f>攻打玩家效率!P87/攻打玩家效率!P87</f>
        <v>1</v>
      </c>
      <c r="X87" s="22">
        <f t="shared" si="4"/>
        <v>0.37610896729386245</v>
      </c>
      <c r="Y87" s="22">
        <f t="shared" si="5"/>
        <v>0.874719098849704</v>
      </c>
      <c r="Z87" s="22">
        <f t="shared" si="6"/>
        <v>7.5221793458772501E-2</v>
      </c>
      <c r="AA87" s="22">
        <f t="shared" si="7"/>
        <v>1</v>
      </c>
    </row>
    <row r="88" spans="2:27" x14ac:dyDescent="0.15">
      <c r="B88" s="10">
        <v>84</v>
      </c>
      <c r="C88" s="8">
        <f>攻城效率!F88/攻打玩家效率!L88</f>
        <v>0.38027894015808283</v>
      </c>
      <c r="D88" s="8">
        <f>攻城效率!G88/攻打玩家效率!M88</f>
        <v>0.38644215281911976</v>
      </c>
      <c r="E88" s="8">
        <f>攻城效率!H88/攻打玩家效率!N88</f>
        <v>0.39482722917404944</v>
      </c>
      <c r="F88" s="8">
        <f>攻城效率!I88/攻打玩家效率!O88</f>
        <v>0.41595958114563725</v>
      </c>
      <c r="G88" s="8">
        <f>攻城效率!J88/攻打玩家效率!P88</f>
        <v>0.42295073071272277</v>
      </c>
      <c r="H88" s="8">
        <f>攻城效率!K88/攻打玩家效率!L88</f>
        <v>0.86655161305930584</v>
      </c>
      <c r="I88" s="8">
        <f>攻城效率!L88/攻打玩家效率!M88</f>
        <v>1.287052814328751</v>
      </c>
      <c r="J88" s="8">
        <f>攻城效率!M88/攻打玩家效率!N88</f>
        <v>1.2772159445287414</v>
      </c>
      <c r="K88" s="8">
        <f>攻城效率!N88/攻打玩家效率!O88</f>
        <v>1.2665420323344638</v>
      </c>
      <c r="L88" s="8">
        <f>攻城效率!O88/攻打玩家效率!P88</f>
        <v>1.2551174287209603</v>
      </c>
      <c r="M88" s="8">
        <f>攻打玩家效率!G88/攻打玩家效率!L88</f>
        <v>7.605578803161657E-2</v>
      </c>
      <c r="N88" s="8">
        <f>攻打玩家效率!H88/攻打玩家效率!M88</f>
        <v>7.7288430563823951E-2</v>
      </c>
      <c r="O88" s="8">
        <f>攻打玩家效率!I88/攻打玩家效率!N88</f>
        <v>7.8965445834809897E-2</v>
      </c>
      <c r="P88" s="8">
        <f>攻打玩家效率!J88/攻打玩家效率!O88</f>
        <v>8.3191916229127444E-2</v>
      </c>
      <c r="Q88" s="8">
        <f>攻打玩家效率!K88/攻打玩家效率!P88</f>
        <v>8.4590146142544564E-2</v>
      </c>
      <c r="R88" s="8">
        <f>攻打玩家效率!L88/攻打玩家效率!L88</f>
        <v>1</v>
      </c>
      <c r="S88" s="8">
        <f>攻打玩家效率!M88/攻打玩家效率!M88</f>
        <v>1</v>
      </c>
      <c r="T88" s="8">
        <f>攻打玩家效率!N88/攻打玩家效率!N88</f>
        <v>1</v>
      </c>
      <c r="U88" s="8">
        <f>攻打玩家效率!O88/攻打玩家效率!O88</f>
        <v>1</v>
      </c>
      <c r="V88" s="8">
        <f>攻打玩家效率!P88/攻打玩家效率!P88</f>
        <v>1</v>
      </c>
      <c r="X88" s="22">
        <f t="shared" si="4"/>
        <v>0.38027894015808283</v>
      </c>
      <c r="Y88" s="22">
        <f t="shared" si="5"/>
        <v>0.86655161305930584</v>
      </c>
      <c r="Z88" s="22">
        <f t="shared" si="6"/>
        <v>7.605578803161657E-2</v>
      </c>
      <c r="AA88" s="22">
        <f t="shared" si="7"/>
        <v>1</v>
      </c>
    </row>
    <row r="89" spans="2:27" x14ac:dyDescent="0.15">
      <c r="B89" s="10">
        <v>85</v>
      </c>
      <c r="C89" s="8">
        <f>攻城效率!F89/攻打玩家效率!L89</f>
        <v>0.38062378508142231</v>
      </c>
      <c r="D89" s="8">
        <f>攻城效率!G89/攻打玩家效率!M89</f>
        <v>0.38636781224003913</v>
      </c>
      <c r="E89" s="8">
        <f>攻城效率!H89/攻打玩家效率!N89</f>
        <v>0.39530328464417808</v>
      </c>
      <c r="F89" s="8">
        <f>攻城效率!I89/攻打玩家效率!O89</f>
        <v>0.41571082572871909</v>
      </c>
      <c r="G89" s="8">
        <f>攻城效率!J89/攻打玩家效率!P89</f>
        <v>0.42398460106387054</v>
      </c>
      <c r="H89" s="8">
        <f>攻城效率!K89/攻打玩家效率!L89</f>
        <v>0.85858727722684147</v>
      </c>
      <c r="I89" s="8">
        <f>攻城效率!L89/攻打玩家效率!M89</f>
        <v>1.275407101085593</v>
      </c>
      <c r="J89" s="8">
        <f>攻城效率!M89/攻打玩家效率!N89</f>
        <v>1.2657469435909394</v>
      </c>
      <c r="K89" s="8">
        <f>攻城效率!N89/攻打玩家效率!O89</f>
        <v>1.2552102363013879</v>
      </c>
      <c r="L89" s="8">
        <f>攻城效率!O89/攻打玩家效率!P89</f>
        <v>1.2436612454760636</v>
      </c>
      <c r="M89" s="8">
        <f>攻打玩家效率!G89/攻打玩家效率!L89</f>
        <v>7.6124757016284461E-2</v>
      </c>
      <c r="N89" s="8">
        <f>攻打玩家效率!H89/攻打玩家效率!M89</f>
        <v>7.7273562448007829E-2</v>
      </c>
      <c r="O89" s="8">
        <f>攻打玩家效率!I89/攻打玩家效率!N89</f>
        <v>7.9060656928835626E-2</v>
      </c>
      <c r="P89" s="8">
        <f>攻打玩家效率!J89/攻打玩家效率!O89</f>
        <v>8.3142165145743824E-2</v>
      </c>
      <c r="Q89" s="8">
        <f>攻打玩家效率!K89/攻打玩家效率!P89</f>
        <v>8.4796920212774116E-2</v>
      </c>
      <c r="R89" s="8">
        <f>攻打玩家效率!L89/攻打玩家效率!L89</f>
        <v>1</v>
      </c>
      <c r="S89" s="8">
        <f>攻打玩家效率!M89/攻打玩家效率!M89</f>
        <v>1</v>
      </c>
      <c r="T89" s="8">
        <f>攻打玩家效率!N89/攻打玩家效率!N89</f>
        <v>1</v>
      </c>
      <c r="U89" s="8">
        <f>攻打玩家效率!O89/攻打玩家效率!O89</f>
        <v>1</v>
      </c>
      <c r="V89" s="8">
        <f>攻打玩家效率!P89/攻打玩家效率!P89</f>
        <v>1</v>
      </c>
      <c r="X89" s="22">
        <f t="shared" si="4"/>
        <v>0.38062378508142231</v>
      </c>
      <c r="Y89" s="22">
        <f t="shared" si="5"/>
        <v>0.85858727722684147</v>
      </c>
      <c r="Z89" s="22">
        <f t="shared" si="6"/>
        <v>7.6124757016284461E-2</v>
      </c>
      <c r="AA89" s="22">
        <f t="shared" si="7"/>
        <v>1</v>
      </c>
    </row>
    <row r="90" spans="2:27" x14ac:dyDescent="0.15">
      <c r="B90" s="10">
        <v>86</v>
      </c>
      <c r="C90" s="8">
        <f>攻城效率!F90/攻打玩家效率!L90</f>
        <v>0.38033280258319196</v>
      </c>
      <c r="D90" s="8">
        <f>攻城效率!G90/攻打玩家效率!M90</f>
        <v>0.3860796456528221</v>
      </c>
      <c r="E90" s="8">
        <f>攻城效率!H90/攻打玩家效率!N90</f>
        <v>0.3950336930192907</v>
      </c>
      <c r="F90" s="8">
        <f>攻城效率!I90/攻打玩家效率!O90</f>
        <v>0.41530012146232331</v>
      </c>
      <c r="G90" s="8">
        <f>攻城效率!J90/攻打玩家效率!P90</f>
        <v>0.42402904823735815</v>
      </c>
      <c r="H90" s="8">
        <f>攻城效率!K90/攻打玩家效率!L90</f>
        <v>0.85066178129500425</v>
      </c>
      <c r="I90" s="8">
        <f>攻城效率!L90/攻打玩家效率!M90</f>
        <v>1.2639403893021821</v>
      </c>
      <c r="J90" s="8">
        <f>攻城效率!M90/攻打玩家效率!N90</f>
        <v>1.25430923793615</v>
      </c>
      <c r="K90" s="8">
        <f>攻城效率!N90/攻打玩家效率!O90</f>
        <v>1.2435561461720175</v>
      </c>
      <c r="L90" s="8">
        <f>攻城效率!O90/攻打玩家效率!P90</f>
        <v>1.2338282978655362</v>
      </c>
      <c r="M90" s="8">
        <f>攻打玩家效率!G90/攻打玩家效率!L90</f>
        <v>7.6066560516638404E-2</v>
      </c>
      <c r="N90" s="8">
        <f>攻打玩家效率!H90/攻打玩家效率!M90</f>
        <v>7.7215929130564423E-2</v>
      </c>
      <c r="O90" s="8">
        <f>攻打玩家效率!I90/攻打玩家效率!N90</f>
        <v>7.9006738603858151E-2</v>
      </c>
      <c r="P90" s="8">
        <f>攻打玩家效率!J90/攻打玩家效率!O90</f>
        <v>8.3060024292464674E-2</v>
      </c>
      <c r="Q90" s="8">
        <f>攻打玩家效率!K90/攻打玩家效率!P90</f>
        <v>8.4805809647471642E-2</v>
      </c>
      <c r="R90" s="8">
        <f>攻打玩家效率!L90/攻打玩家效率!L90</f>
        <v>1</v>
      </c>
      <c r="S90" s="8">
        <f>攻打玩家效率!M90/攻打玩家效率!M90</f>
        <v>1</v>
      </c>
      <c r="T90" s="8">
        <f>攻打玩家效率!N90/攻打玩家效率!N90</f>
        <v>1</v>
      </c>
      <c r="U90" s="8">
        <f>攻打玩家效率!O90/攻打玩家效率!O90</f>
        <v>1</v>
      </c>
      <c r="V90" s="8">
        <f>攻打玩家效率!P90/攻打玩家效率!P90</f>
        <v>1</v>
      </c>
      <c r="X90" s="22">
        <f t="shared" si="4"/>
        <v>0.38033280258319196</v>
      </c>
      <c r="Y90" s="22">
        <f t="shared" si="5"/>
        <v>0.85066178129500425</v>
      </c>
      <c r="Z90" s="22">
        <f t="shared" si="6"/>
        <v>7.6066560516638404E-2</v>
      </c>
      <c r="AA90" s="22">
        <f t="shared" si="7"/>
        <v>1</v>
      </c>
    </row>
    <row r="91" spans="2:27" x14ac:dyDescent="0.15">
      <c r="B91" s="10">
        <v>87</v>
      </c>
      <c r="C91" s="8">
        <f>攻城效率!F91/攻打玩家效率!L91</f>
        <v>0.38011591753490026</v>
      </c>
      <c r="D91" s="8">
        <f>攻城效率!G91/攻打玩家效率!M91</f>
        <v>0.3857816305422036</v>
      </c>
      <c r="E91" s="8">
        <f>攻城效率!H91/攻打玩家效率!N91</f>
        <v>0.3947563251328251</v>
      </c>
      <c r="F91" s="8">
        <f>攻城效率!I91/攻打玩家效率!O91</f>
        <v>0.41525928427685299</v>
      </c>
      <c r="G91" s="8">
        <f>攻城效率!J91/攻打玩家效率!P91</f>
        <v>0.42391765050631014</v>
      </c>
      <c r="H91" s="8">
        <f>攻城效率!K91/攻打玩家效率!L91</f>
        <v>0.84303011429046182</v>
      </c>
      <c r="I91" s="8">
        <f>攻城效率!L91/攻打玩家效率!M91</f>
        <v>1.2523581350008879</v>
      </c>
      <c r="J91" s="8">
        <f>攻城效率!M91/攻打玩家效率!N91</f>
        <v>1.2428940039778724</v>
      </c>
      <c r="K91" s="8">
        <f>攻城效率!N91/攻打玩家效率!O91</f>
        <v>1.23325138826924</v>
      </c>
      <c r="L91" s="8">
        <f>攻城效率!O91/攻打玩家效率!P91</f>
        <v>1.2237607936013968</v>
      </c>
      <c r="M91" s="8">
        <f>攻打玩家效率!G91/攻打玩家效率!L91</f>
        <v>7.6023183506980063E-2</v>
      </c>
      <c r="N91" s="8">
        <f>攻打玩家效率!H91/攻打玩家效率!M91</f>
        <v>7.7156326108440726E-2</v>
      </c>
      <c r="O91" s="8">
        <f>攻打玩家效率!I91/攻打玩家效率!N91</f>
        <v>7.8951265026565021E-2</v>
      </c>
      <c r="P91" s="8">
        <f>攻打玩家效率!J91/攻打玩家效率!O91</f>
        <v>8.3051856855370615E-2</v>
      </c>
      <c r="Q91" s="8">
        <f>攻打玩家效率!K91/攻打玩家效率!P91</f>
        <v>8.4783530101262036E-2</v>
      </c>
      <c r="R91" s="8">
        <f>攻打玩家效率!L91/攻打玩家效率!L91</f>
        <v>1</v>
      </c>
      <c r="S91" s="8">
        <f>攻打玩家效率!M91/攻打玩家效率!M91</f>
        <v>1</v>
      </c>
      <c r="T91" s="8">
        <f>攻打玩家效率!N91/攻打玩家效率!N91</f>
        <v>1</v>
      </c>
      <c r="U91" s="8">
        <f>攻打玩家效率!O91/攻打玩家效率!O91</f>
        <v>1</v>
      </c>
      <c r="V91" s="8">
        <f>攻打玩家效率!P91/攻打玩家效率!P91</f>
        <v>1</v>
      </c>
      <c r="X91" s="22">
        <f t="shared" si="4"/>
        <v>0.38011591753490026</v>
      </c>
      <c r="Y91" s="22">
        <f t="shared" si="5"/>
        <v>0.84303011429046182</v>
      </c>
      <c r="Z91" s="22">
        <f t="shared" si="6"/>
        <v>7.6023183506980063E-2</v>
      </c>
      <c r="AA91" s="22">
        <f t="shared" si="7"/>
        <v>1</v>
      </c>
    </row>
    <row r="92" spans="2:27" x14ac:dyDescent="0.15">
      <c r="B92" s="10">
        <v>88</v>
      </c>
      <c r="C92" s="8">
        <f>攻城效率!F92/攻打玩家效率!L92</f>
        <v>0.39703258247935358</v>
      </c>
      <c r="D92" s="8">
        <f>攻城效率!G92/攻打玩家效率!M92</f>
        <v>0.40324316233104063</v>
      </c>
      <c r="E92" s="8">
        <f>攻城效率!H92/攻打玩家效率!N92</f>
        <v>0.41305290144310414</v>
      </c>
      <c r="F92" s="8">
        <f>攻城效率!I92/攻打玩家效率!O92</f>
        <v>0.43536945475752176</v>
      </c>
      <c r="G92" s="8">
        <f>攻城效率!J92/攻打玩家效率!P92</f>
        <v>0.44508549601979602</v>
      </c>
      <c r="H92" s="8">
        <f>攻城效率!K92/攻打玩家效率!L92</f>
        <v>0.83533546983125562</v>
      </c>
      <c r="I92" s="8">
        <f>攻城效率!L92/攻打玩家效率!M92</f>
        <v>1.2410982879414454</v>
      </c>
      <c r="J92" s="8">
        <f>攻城效率!M92/攻打玩家效率!N92</f>
        <v>1.2320004315090867</v>
      </c>
      <c r="K92" s="8">
        <f>攻城效率!N92/攻打玩家效率!O92</f>
        <v>1.2232820108087674</v>
      </c>
      <c r="L92" s="8">
        <f>攻城效率!O92/攻打玩家效率!P92</f>
        <v>1.2139748805171078</v>
      </c>
      <c r="M92" s="8">
        <f>攻打玩家效率!G92/攻打玩家效率!L92</f>
        <v>7.9406516495870716E-2</v>
      </c>
      <c r="N92" s="8">
        <f>攻打玩家效率!H92/攻打玩家效率!M92</f>
        <v>8.0648632466208126E-2</v>
      </c>
      <c r="O92" s="8">
        <f>攻打玩家效率!I92/攻打玩家效率!N92</f>
        <v>8.2610580288620825E-2</v>
      </c>
      <c r="P92" s="8">
        <f>攻打玩家效率!J92/攻打玩家效率!O92</f>
        <v>8.7073890951504362E-2</v>
      </c>
      <c r="Q92" s="8">
        <f>攻打玩家效率!K92/攻打玩家效率!P92</f>
        <v>8.9017099203959213E-2</v>
      </c>
      <c r="R92" s="8">
        <f>攻打玩家效率!L92/攻打玩家效率!L92</f>
        <v>1</v>
      </c>
      <c r="S92" s="8">
        <f>攻打玩家效率!M92/攻打玩家效率!M92</f>
        <v>1</v>
      </c>
      <c r="T92" s="8">
        <f>攻打玩家效率!N92/攻打玩家效率!N92</f>
        <v>1</v>
      </c>
      <c r="U92" s="8">
        <f>攻打玩家效率!O92/攻打玩家效率!O92</f>
        <v>1</v>
      </c>
      <c r="V92" s="8">
        <f>攻打玩家效率!P92/攻打玩家效率!P92</f>
        <v>1</v>
      </c>
      <c r="X92" s="22">
        <f t="shared" si="4"/>
        <v>0.39703258247935358</v>
      </c>
      <c r="Y92" s="22">
        <f t="shared" si="5"/>
        <v>0.83533546983125562</v>
      </c>
      <c r="Z92" s="22">
        <f t="shared" si="6"/>
        <v>7.9406516495870716E-2</v>
      </c>
      <c r="AA92" s="22">
        <f t="shared" si="7"/>
        <v>1</v>
      </c>
    </row>
    <row r="93" spans="2:27" x14ac:dyDescent="0.15">
      <c r="B93" s="10">
        <v>89</v>
      </c>
      <c r="C93" s="8">
        <f>攻城效率!F93/攻打玩家效率!L93</f>
        <v>0.39677395789625292</v>
      </c>
      <c r="D93" s="8">
        <f>攻城效率!G93/攻打玩家效率!M93</f>
        <v>0.40283310598240357</v>
      </c>
      <c r="E93" s="8">
        <f>攻城效率!H93/攻打玩家效率!N93</f>
        <v>0.41282268961714774</v>
      </c>
      <c r="F93" s="8">
        <f>攻城效率!I93/攻打玩家效率!O93</f>
        <v>0.43477808854495859</v>
      </c>
      <c r="G93" s="8">
        <f>攻城效率!J93/攻打玩家效率!P93</f>
        <v>0.44371799634400594</v>
      </c>
      <c r="H93" s="8">
        <f>攻城效率!K93/攻打玩家效率!L93</f>
        <v>0.82801739882173075</v>
      </c>
      <c r="I93" s="8">
        <f>攻城效率!L93/攻打玩家效率!M93</f>
        <v>1.2301154465586044</v>
      </c>
      <c r="J93" s="8">
        <f>攻城效率!M93/攻打玩家效率!N93</f>
        <v>1.2221980339532872</v>
      </c>
      <c r="K93" s="8">
        <f>攻城效率!N93/攻打玩家效率!O93</f>
        <v>1.2133790073373474</v>
      </c>
      <c r="L93" s="8">
        <f>攻城效率!O93/攻打玩家效率!P93</f>
        <v>1.2045996501137306</v>
      </c>
      <c r="M93" s="8">
        <f>攻打玩家效率!G93/攻打玩家效率!L93</f>
        <v>7.9354791579250586E-2</v>
      </c>
      <c r="N93" s="8">
        <f>攻打玩家效率!H93/攻打玩家效率!M93</f>
        <v>8.0566621196480712E-2</v>
      </c>
      <c r="O93" s="8">
        <f>攻打玩家效率!I93/攻打玩家效率!N93</f>
        <v>8.2564537923429548E-2</v>
      </c>
      <c r="P93" s="8">
        <f>攻打玩家效率!J93/攻打玩家效率!O93</f>
        <v>8.6955617708991712E-2</v>
      </c>
      <c r="Q93" s="8">
        <f>攻打玩家效率!K93/攻打玩家效率!P93</f>
        <v>8.8743599268801196E-2</v>
      </c>
      <c r="R93" s="8">
        <f>攻打玩家效率!L93/攻打玩家效率!L93</f>
        <v>1</v>
      </c>
      <c r="S93" s="8">
        <f>攻打玩家效率!M93/攻打玩家效率!M93</f>
        <v>1</v>
      </c>
      <c r="T93" s="8">
        <f>攻打玩家效率!N93/攻打玩家效率!N93</f>
        <v>1</v>
      </c>
      <c r="U93" s="8">
        <f>攻打玩家效率!O93/攻打玩家效率!O93</f>
        <v>1</v>
      </c>
      <c r="V93" s="8">
        <f>攻打玩家效率!P93/攻打玩家效率!P93</f>
        <v>1</v>
      </c>
      <c r="X93" s="22">
        <f t="shared" si="4"/>
        <v>0.39677395789625292</v>
      </c>
      <c r="Y93" s="22">
        <f t="shared" si="5"/>
        <v>0.82801739882173075</v>
      </c>
      <c r="Z93" s="22">
        <f t="shared" si="6"/>
        <v>7.9354791579250586E-2</v>
      </c>
      <c r="AA93" s="22">
        <f t="shared" si="7"/>
        <v>1</v>
      </c>
    </row>
    <row r="94" spans="2:27" x14ac:dyDescent="0.15">
      <c r="B94" s="10">
        <v>90</v>
      </c>
      <c r="C94" s="8">
        <f>攻城效率!F94/攻打玩家效率!L94</f>
        <v>0.396298472098772</v>
      </c>
      <c r="D94" s="8">
        <f>攻城效率!G94/攻打玩家效率!M94</f>
        <v>0.40262072344043098</v>
      </c>
      <c r="E94" s="8">
        <f>攻城效率!H94/攻打玩家效率!N94</f>
        <v>0.41231458694521084</v>
      </c>
      <c r="F94" s="8">
        <f>攻城效率!I94/攻打玩家效率!O94</f>
        <v>0.43430804010964841</v>
      </c>
      <c r="G94" s="8">
        <f>攻城效率!J94/攻打玩家效率!P94</f>
        <v>0.44027619218748854</v>
      </c>
      <c r="H94" s="8">
        <f>攻城效率!K94/攻打玩家效率!L94</f>
        <v>0.82054320143696613</v>
      </c>
      <c r="I94" s="8">
        <f>攻城效率!L94/攻打玩家效率!M94</f>
        <v>1.2203218350620966</v>
      </c>
      <c r="J94" s="8">
        <f>攻城效率!M94/攻打玩家效率!N94</f>
        <v>1.2120091475760182</v>
      </c>
      <c r="K94" s="8">
        <f>攻城效率!N94/攻打玩家效率!O94</f>
        <v>1.2041323274795723</v>
      </c>
      <c r="L94" s="8">
        <f>攻城效率!O94/攻打玩家效率!P94</f>
        <v>1.1952558864691147</v>
      </c>
      <c r="M94" s="8">
        <f>攻打玩家效率!G94/攻打玩家效率!L94</f>
        <v>7.9259694419754403E-2</v>
      </c>
      <c r="N94" s="8">
        <f>攻打玩家效率!H94/攻打玩家效率!M94</f>
        <v>8.0524144688086205E-2</v>
      </c>
      <c r="O94" s="8">
        <f>攻打玩家效率!I94/攻打玩家效率!N94</f>
        <v>8.246291738904217E-2</v>
      </c>
      <c r="P94" s="8">
        <f>攻打玩家效率!J94/攻打玩家效率!O94</f>
        <v>8.6861608021929687E-2</v>
      </c>
      <c r="Q94" s="8">
        <f>攻打玩家效率!K94/攻打玩家效率!P94</f>
        <v>8.8055238437497713E-2</v>
      </c>
      <c r="R94" s="8">
        <f>攻打玩家效率!L94/攻打玩家效率!L94</f>
        <v>1</v>
      </c>
      <c r="S94" s="8">
        <f>攻打玩家效率!M94/攻打玩家效率!M94</f>
        <v>1</v>
      </c>
      <c r="T94" s="8">
        <f>攻打玩家效率!N94/攻打玩家效率!N94</f>
        <v>1</v>
      </c>
      <c r="U94" s="8">
        <f>攻打玩家效率!O94/攻打玩家效率!O94</f>
        <v>1</v>
      </c>
      <c r="V94" s="8">
        <f>攻打玩家效率!P94/攻打玩家效率!P94</f>
        <v>1</v>
      </c>
      <c r="X94" s="22">
        <f t="shared" si="4"/>
        <v>0.396298472098772</v>
      </c>
      <c r="Y94" s="22">
        <f t="shared" si="5"/>
        <v>0.82054320143696613</v>
      </c>
      <c r="Z94" s="22">
        <f t="shared" si="6"/>
        <v>7.9259694419754403E-2</v>
      </c>
      <c r="AA94" s="22">
        <f t="shared" si="7"/>
        <v>1</v>
      </c>
    </row>
    <row r="95" spans="2:27" x14ac:dyDescent="0.15">
      <c r="B95" s="10">
        <v>91</v>
      </c>
      <c r="C95" s="8">
        <f>攻城效率!F95/攻打玩家效率!L95</f>
        <v>0.39600022975958271</v>
      </c>
      <c r="D95" s="8">
        <f>攻城效率!G95/攻打玩家效率!M95</f>
        <v>0.4020921484150779</v>
      </c>
      <c r="E95" s="8">
        <f>攻城效率!H95/攻打玩家效率!N95</f>
        <v>0.41203375407893533</v>
      </c>
      <c r="F95" s="8">
        <f>攻城效率!I95/攻打玩家效率!O95</f>
        <v>0.43055797193387851</v>
      </c>
      <c r="G95" s="8">
        <f>攻城效率!J95/攻打玩家效率!P95</f>
        <v>0.43672139025060097</v>
      </c>
      <c r="H95" s="8">
        <f>攻城效率!K95/攻打玩家效率!L95</f>
        <v>0.81352103933906339</v>
      </c>
      <c r="I95" s="8">
        <f>攻城效率!L95/攻打玩家效率!M95</f>
        <v>1.2094269812324299</v>
      </c>
      <c r="J95" s="8">
        <f>攻城效率!M95/攻打玩家效率!N95</f>
        <v>1.2021047954302757</v>
      </c>
      <c r="K95" s="8">
        <f>攻城效率!N95/攻打玩家效率!O95</f>
        <v>1.1937351487408208</v>
      </c>
      <c r="L95" s="8">
        <f>攻城效率!O95/攻打玩家效率!P95</f>
        <v>1.1856053579697512</v>
      </c>
      <c r="M95" s="8">
        <f>攻打玩家效率!G95/攻打玩家效率!L95</f>
        <v>7.9200045951916542E-2</v>
      </c>
      <c r="N95" s="8">
        <f>攻打玩家效率!H95/攻打玩家效率!M95</f>
        <v>8.0418429683015588E-2</v>
      </c>
      <c r="O95" s="8">
        <f>攻打玩家效率!I95/攻打玩家效率!N95</f>
        <v>8.2406750815787064E-2</v>
      </c>
      <c r="P95" s="8">
        <f>攻打玩家效率!J95/攻打玩家效率!O95</f>
        <v>8.6111594386775694E-2</v>
      </c>
      <c r="Q95" s="8">
        <f>攻打玩家效率!K95/攻打玩家效率!P95</f>
        <v>8.7344278050120197E-2</v>
      </c>
      <c r="R95" s="8">
        <f>攻打玩家效率!L95/攻打玩家效率!L95</f>
        <v>1</v>
      </c>
      <c r="S95" s="8">
        <f>攻打玩家效率!M95/攻打玩家效率!M95</f>
        <v>1</v>
      </c>
      <c r="T95" s="8">
        <f>攻打玩家效率!N95/攻打玩家效率!N95</f>
        <v>1</v>
      </c>
      <c r="U95" s="8">
        <f>攻打玩家效率!O95/攻打玩家效率!O95</f>
        <v>1</v>
      </c>
      <c r="V95" s="8">
        <f>攻打玩家效率!P95/攻打玩家效率!P95</f>
        <v>1</v>
      </c>
      <c r="X95" s="22">
        <f t="shared" si="4"/>
        <v>0.39600022975958271</v>
      </c>
      <c r="Y95" s="22">
        <f t="shared" si="5"/>
        <v>0.81352103933906339</v>
      </c>
      <c r="Z95" s="22">
        <f t="shared" si="6"/>
        <v>7.9200045951916542E-2</v>
      </c>
      <c r="AA95" s="22">
        <f t="shared" si="7"/>
        <v>1</v>
      </c>
    </row>
    <row r="96" spans="2:27" x14ac:dyDescent="0.15">
      <c r="B96" s="10">
        <v>92</v>
      </c>
      <c r="C96" s="8">
        <f>攻城效率!F96/攻打玩家效率!L96</f>
        <v>0.39551396543765394</v>
      </c>
      <c r="D96" s="8">
        <f>攻城效率!G96/攻打玩家效率!M96</f>
        <v>0.40170221359954561</v>
      </c>
      <c r="E96" s="8">
        <f>攻城效率!H96/攻打玩家效率!N96</f>
        <v>0.40847338711232467</v>
      </c>
      <c r="F96" s="8">
        <f>攻城效率!I96/攻打玩家效率!O96</f>
        <v>0.42706822990599241</v>
      </c>
      <c r="G96" s="8">
        <f>攻城效率!J96/攻打玩家效率!P96</f>
        <v>0.43313706523960338</v>
      </c>
      <c r="H96" s="8">
        <f>攻城效率!K96/攻打玩家效率!L96</f>
        <v>0.8062768242521795</v>
      </c>
      <c r="I96" s="8">
        <f>攻城效率!L96/攻打玩家效率!M96</f>
        <v>1.1994859568890617</v>
      </c>
      <c r="J96" s="8">
        <f>攻城效率!M96/攻打玩家效率!N96</f>
        <v>1.191717456622023</v>
      </c>
      <c r="K96" s="8">
        <f>攻城效率!N96/攻打玩家效率!O96</f>
        <v>1.1840597322109292</v>
      </c>
      <c r="L96" s="8">
        <f>攻城效率!O96/攻打玩家效率!P96</f>
        <v>1.1758746806257694</v>
      </c>
      <c r="M96" s="8">
        <f>攻打玩家效率!G96/攻打玩家效率!L96</f>
        <v>7.9102793087530793E-2</v>
      </c>
      <c r="N96" s="8">
        <f>攻打玩家效率!H96/攻打玩家效率!M96</f>
        <v>8.0340442719909116E-2</v>
      </c>
      <c r="O96" s="8">
        <f>攻打玩家效率!I96/攻打玩家效率!N96</f>
        <v>8.1694677422464945E-2</v>
      </c>
      <c r="P96" s="8">
        <f>攻打玩家效率!J96/攻打玩家效率!O96</f>
        <v>8.541364598119848E-2</v>
      </c>
      <c r="Q96" s="8">
        <f>攻打玩家效率!K96/攻打玩家效率!P96</f>
        <v>8.6627413047920682E-2</v>
      </c>
      <c r="R96" s="8">
        <f>攻打玩家效率!L96/攻打玩家效率!L96</f>
        <v>1</v>
      </c>
      <c r="S96" s="8">
        <f>攻打玩家效率!M96/攻打玩家效率!M96</f>
        <v>1</v>
      </c>
      <c r="T96" s="8">
        <f>攻打玩家效率!N96/攻打玩家效率!N96</f>
        <v>1</v>
      </c>
      <c r="U96" s="8">
        <f>攻打玩家效率!O96/攻打玩家效率!O96</f>
        <v>1</v>
      </c>
      <c r="V96" s="8">
        <f>攻打玩家效率!P96/攻打玩家效率!P96</f>
        <v>1</v>
      </c>
      <c r="X96" s="22">
        <f t="shared" si="4"/>
        <v>0.39551396543765394</v>
      </c>
      <c r="Y96" s="22">
        <f t="shared" si="5"/>
        <v>0.8062768242521795</v>
      </c>
      <c r="Z96" s="22">
        <f t="shared" si="6"/>
        <v>7.9102793087530793E-2</v>
      </c>
      <c r="AA96" s="22">
        <f t="shared" si="7"/>
        <v>1</v>
      </c>
    </row>
    <row r="97" spans="2:27" x14ac:dyDescent="0.15">
      <c r="B97" s="10">
        <v>93</v>
      </c>
      <c r="C97" s="8">
        <f>攻城效率!F97/攻打玩家效率!L97</f>
        <v>0.39474949870889525</v>
      </c>
      <c r="D97" s="8">
        <f>攻城效率!G97/攻打玩家效率!M97</f>
        <v>0.39820651943245239</v>
      </c>
      <c r="E97" s="8">
        <f>攻城效率!H97/攻打玩家效率!N97</f>
        <v>0.40511074146969511</v>
      </c>
      <c r="F97" s="8">
        <f>攻城效率!I97/攻打玩家效率!O97</f>
        <v>0.42351232819013013</v>
      </c>
      <c r="G97" s="8">
        <f>攻城效率!J97/攻打玩家效率!P97</f>
        <v>0.42972657470338588</v>
      </c>
      <c r="H97" s="8">
        <f>攻城效率!K97/攻打玩家效率!L97</f>
        <v>0.79951487502258434</v>
      </c>
      <c r="I97" s="8">
        <f>攻城效率!L97/攻打玩家效率!M97</f>
        <v>1.1890477867195854</v>
      </c>
      <c r="J97" s="8">
        <f>攻城效率!M97/攻打玩家效率!N97</f>
        <v>1.18190696800957</v>
      </c>
      <c r="K97" s="8">
        <f>攻城效率!N97/攻打玩家效率!O97</f>
        <v>1.174200885922178</v>
      </c>
      <c r="L97" s="8">
        <f>攻城效率!O97/攻打玩家效率!P97</f>
        <v>1.166615926776492</v>
      </c>
      <c r="M97" s="8">
        <f>攻打玩家效率!G97/攻打玩家效率!L97</f>
        <v>7.8949899741779045E-2</v>
      </c>
      <c r="N97" s="8">
        <f>攻打玩家效率!H97/攻打玩家效率!M97</f>
        <v>7.9641303886490475E-2</v>
      </c>
      <c r="O97" s="8">
        <f>攻打玩家效率!I97/攻打玩家效率!N97</f>
        <v>8.1022148293939028E-2</v>
      </c>
      <c r="P97" s="8">
        <f>攻打玩家效率!J97/攻打玩家效率!O97</f>
        <v>8.4702465638026025E-2</v>
      </c>
      <c r="Q97" s="8">
        <f>攻打玩家效率!K97/攻打玩家效率!P97</f>
        <v>8.5945314940677184E-2</v>
      </c>
      <c r="R97" s="8">
        <f>攻打玩家效率!L97/攻打玩家效率!L97</f>
        <v>1</v>
      </c>
      <c r="S97" s="8">
        <f>攻打玩家效率!M97/攻打玩家效率!M97</f>
        <v>1</v>
      </c>
      <c r="T97" s="8">
        <f>攻打玩家效率!N97/攻打玩家效率!N97</f>
        <v>1</v>
      </c>
      <c r="U97" s="8">
        <f>攻打玩家效率!O97/攻打玩家效率!O97</f>
        <v>1</v>
      </c>
      <c r="V97" s="8">
        <f>攻打玩家效率!P97/攻打玩家效率!P97</f>
        <v>1</v>
      </c>
      <c r="X97" s="22">
        <f t="shared" si="4"/>
        <v>0.39474949870889525</v>
      </c>
      <c r="Y97" s="22">
        <f t="shared" si="5"/>
        <v>0.79951487502258434</v>
      </c>
      <c r="Z97" s="22">
        <f t="shared" si="6"/>
        <v>7.8949899741779045E-2</v>
      </c>
      <c r="AA97" s="22">
        <f t="shared" si="7"/>
        <v>1</v>
      </c>
    </row>
    <row r="98" spans="2:27" x14ac:dyDescent="0.15">
      <c r="B98" s="10">
        <v>94</v>
      </c>
      <c r="C98" s="8">
        <f>攻城效率!F98/攻打玩家效率!L98</f>
        <v>0.39131415484170939</v>
      </c>
      <c r="D98" s="8">
        <f>攻城效率!G98/攻打玩家效率!M98</f>
        <v>0.3949261181045558</v>
      </c>
      <c r="E98" s="8">
        <f>攻城效率!H98/攻打玩家效率!N98</f>
        <v>0.40171004105641572</v>
      </c>
      <c r="F98" s="8">
        <f>攻城效率!I98/攻打玩家效率!O98</f>
        <v>0.42014399334832303</v>
      </c>
      <c r="G98" s="8">
        <f>攻城效率!J98/攻打玩家效率!P98</f>
        <v>0.42625602456774914</v>
      </c>
      <c r="H98" s="8">
        <f>攻城效率!K98/攻打玩家效率!L98</f>
        <v>0.79255702319093924</v>
      </c>
      <c r="I98" s="8">
        <f>攻城效率!L98/攻打玩家效率!M98</f>
        <v>1.1792524826546327</v>
      </c>
      <c r="J98" s="8">
        <f>攻城效率!M98/攻打玩家效率!N98</f>
        <v>1.1719854549438182</v>
      </c>
      <c r="K98" s="8">
        <f>攻城效率!N98/攻打玩家效率!O98</f>
        <v>1.1648620745297578</v>
      </c>
      <c r="L98" s="8">
        <f>攻城效率!O98/攻打玩家效率!P98</f>
        <v>1.1571941239342896</v>
      </c>
      <c r="M98" s="8">
        <f>攻打玩家效率!G98/攻打玩家效率!L98</f>
        <v>7.8262830968341884E-2</v>
      </c>
      <c r="N98" s="8">
        <f>攻打玩家效率!H98/攻打玩家效率!M98</f>
        <v>7.8985223620911163E-2</v>
      </c>
      <c r="O98" s="8">
        <f>攻打玩家效率!I98/攻打玩家效率!N98</f>
        <v>8.034200821128315E-2</v>
      </c>
      <c r="P98" s="8">
        <f>攻打玩家效率!J98/攻打玩家效率!O98</f>
        <v>8.4028798669664617E-2</v>
      </c>
      <c r="Q98" s="8">
        <f>攻打玩家效率!K98/攻打玩家效率!P98</f>
        <v>8.525120491354983E-2</v>
      </c>
      <c r="R98" s="8">
        <f>攻打玩家效率!L98/攻打玩家效率!L98</f>
        <v>1</v>
      </c>
      <c r="S98" s="8">
        <f>攻打玩家效率!M98/攻打玩家效率!M98</f>
        <v>1</v>
      </c>
      <c r="T98" s="8">
        <f>攻打玩家效率!N98/攻打玩家效率!N98</f>
        <v>1</v>
      </c>
      <c r="U98" s="8">
        <f>攻打玩家效率!O98/攻打玩家效率!O98</f>
        <v>1</v>
      </c>
      <c r="V98" s="8">
        <f>攻打玩家效率!P98/攻打玩家效率!P98</f>
        <v>1</v>
      </c>
      <c r="X98" s="22">
        <f t="shared" si="4"/>
        <v>0.39131415484170939</v>
      </c>
      <c r="Y98" s="22">
        <f t="shared" si="5"/>
        <v>0.79255702319093924</v>
      </c>
      <c r="Z98" s="22">
        <f t="shared" si="6"/>
        <v>7.8262830968341884E-2</v>
      </c>
      <c r="AA98" s="22">
        <f t="shared" si="7"/>
        <v>1</v>
      </c>
    </row>
    <row r="99" spans="2:27" x14ac:dyDescent="0.15">
      <c r="B99" s="10">
        <v>95</v>
      </c>
      <c r="C99" s="8">
        <f>攻城效率!F99/攻打玩家效率!L99</f>
        <v>0.38806412800249451</v>
      </c>
      <c r="D99" s="8">
        <f>攻城效率!G99/攻打玩家效率!M99</f>
        <v>0.39154061445602728</v>
      </c>
      <c r="E99" s="8">
        <f>攻城效率!H99/攻打玩家效率!N99</f>
        <v>0.39847807398945034</v>
      </c>
      <c r="F99" s="8">
        <f>攻城效率!I99/攻打玩家效率!O99</f>
        <v>0.4167455703069961</v>
      </c>
      <c r="G99" s="8">
        <f>攻城效率!J99/攻打玩家效率!P99</f>
        <v>0.42272257757803244</v>
      </c>
      <c r="H99" s="8">
        <f>攻城效率!K99/攻打玩家效率!L99</f>
        <v>0.78597450741657182</v>
      </c>
      <c r="I99" s="8">
        <f>攻城效率!L99/攻打玩家效率!M99</f>
        <v>1.1691433422368631</v>
      </c>
      <c r="J99" s="8">
        <f>攻城效率!M99/攻打玩家效率!N99</f>
        <v>1.1625562199080703</v>
      </c>
      <c r="K99" s="8">
        <f>攻城效率!N99/攻打玩家效率!O99</f>
        <v>1.1554398426837156</v>
      </c>
      <c r="L99" s="8">
        <f>攻城效率!O99/攻打玩家效率!P99</f>
        <v>1.1476015695583606</v>
      </c>
      <c r="M99" s="8">
        <f>攻打玩家效率!G99/攻打玩家效率!L99</f>
        <v>7.7612825600498911E-2</v>
      </c>
      <c r="N99" s="8">
        <f>攻打玩家效率!H99/攻打玩家效率!M99</f>
        <v>7.8308122891205464E-2</v>
      </c>
      <c r="O99" s="8">
        <f>攻打玩家效率!I99/攻打玩家效率!N99</f>
        <v>7.9695614797890071E-2</v>
      </c>
      <c r="P99" s="8">
        <f>攻打玩家效率!J99/攻打玩家效率!O99</f>
        <v>8.3349114061399221E-2</v>
      </c>
      <c r="Q99" s="8">
        <f>攻打玩家效率!K99/攻打玩家效率!P99</f>
        <v>8.4544515515606489E-2</v>
      </c>
      <c r="R99" s="8">
        <f>攻打玩家效率!L99/攻打玩家效率!L99</f>
        <v>1</v>
      </c>
      <c r="S99" s="8">
        <f>攻打玩家效率!M99/攻打玩家效率!M99</f>
        <v>1</v>
      </c>
      <c r="T99" s="8">
        <f>攻打玩家效率!N99/攻打玩家效率!N99</f>
        <v>1</v>
      </c>
      <c r="U99" s="8">
        <f>攻打玩家效率!O99/攻打玩家效率!O99</f>
        <v>1</v>
      </c>
      <c r="V99" s="8">
        <f>攻打玩家效率!P99/攻打玩家效率!P99</f>
        <v>1</v>
      </c>
      <c r="X99" s="22">
        <f t="shared" si="4"/>
        <v>0.38806412800249451</v>
      </c>
      <c r="Y99" s="22">
        <f t="shared" si="5"/>
        <v>0.78597450741657182</v>
      </c>
      <c r="Z99" s="22">
        <f t="shared" si="6"/>
        <v>7.7612825600498911E-2</v>
      </c>
      <c r="AA99" s="22">
        <f t="shared" si="7"/>
        <v>1</v>
      </c>
    </row>
    <row r="100" spans="2:27" x14ac:dyDescent="0.15">
      <c r="B100" s="10">
        <v>96</v>
      </c>
      <c r="C100" s="8">
        <f>攻城效率!F100/攻打玩家效率!L100</f>
        <v>0.38476251774145048</v>
      </c>
      <c r="D100" s="8">
        <f>攻城效率!G100/攻打玩家效率!M100</f>
        <v>0.38837765116436013</v>
      </c>
      <c r="E100" s="8">
        <f>攻城效率!H100/攻打玩家效率!N100</f>
        <v>0.39526189403948431</v>
      </c>
      <c r="F100" s="8">
        <f>攻城效率!I100/攻打玩家效率!O100</f>
        <v>0.41333805040926619</v>
      </c>
      <c r="G100" s="8">
        <f>攻城效率!J100/攻打玩家效率!P100</f>
        <v>0.41919808866070729</v>
      </c>
      <c r="H100" s="8">
        <f>攻城效率!K100/攻打玩家效率!L100</f>
        <v>0.77928751598563772</v>
      </c>
      <c r="I100" s="8">
        <f>攻城效率!L100/攻打玩家效率!M100</f>
        <v>1.1596987090681434</v>
      </c>
      <c r="J100" s="8">
        <f>攻城效率!M100/攻打玩家效率!N100</f>
        <v>1.1531730436450882</v>
      </c>
      <c r="K100" s="8">
        <f>攻城效率!N100/攻打玩家效率!O100</f>
        <v>1.145992389525007</v>
      </c>
      <c r="L100" s="8">
        <f>攻城效率!O100/攻打玩家效率!P100</f>
        <v>1.1380333344369074</v>
      </c>
      <c r="M100" s="8">
        <f>攻打玩家效率!G100/攻打玩家效率!L100</f>
        <v>7.6952503548290099E-2</v>
      </c>
      <c r="N100" s="8">
        <f>攻打玩家效率!H100/攻打玩家效率!M100</f>
        <v>7.767553023287202E-2</v>
      </c>
      <c r="O100" s="8">
        <f>攻打玩家效率!I100/攻打玩家效率!N100</f>
        <v>7.9052378807896867E-2</v>
      </c>
      <c r="P100" s="8">
        <f>攻打玩家效率!J100/攻打玩家效率!O100</f>
        <v>8.2667610081853249E-2</v>
      </c>
      <c r="Q100" s="8">
        <f>攻打玩家效率!K100/攻打玩家效率!P100</f>
        <v>8.3839617732141464E-2</v>
      </c>
      <c r="R100" s="8">
        <f>攻打玩家效率!L100/攻打玩家效率!L100</f>
        <v>1</v>
      </c>
      <c r="S100" s="8">
        <f>攻打玩家效率!M100/攻打玩家效率!M100</f>
        <v>1</v>
      </c>
      <c r="T100" s="8">
        <f>攻打玩家效率!N100/攻打玩家效率!N100</f>
        <v>1</v>
      </c>
      <c r="U100" s="8">
        <f>攻打玩家效率!O100/攻打玩家效率!O100</f>
        <v>1</v>
      </c>
      <c r="V100" s="8">
        <f>攻打玩家效率!P100/攻打玩家效率!P100</f>
        <v>1</v>
      </c>
      <c r="X100" s="22">
        <f t="shared" si="4"/>
        <v>0.38476251774145048</v>
      </c>
      <c r="Y100" s="22">
        <f t="shared" si="5"/>
        <v>0.77928751598563772</v>
      </c>
      <c r="Z100" s="22">
        <f t="shared" si="6"/>
        <v>7.6952503548290099E-2</v>
      </c>
      <c r="AA100" s="22">
        <f t="shared" si="7"/>
        <v>1</v>
      </c>
    </row>
    <row r="101" spans="2:27" x14ac:dyDescent="0.15">
      <c r="B101" s="10">
        <v>97</v>
      </c>
      <c r="C101" s="8">
        <f>攻城效率!F101/攻打玩家效率!L101</f>
        <v>0.38159748758681916</v>
      </c>
      <c r="D101" s="8">
        <f>攻城效率!G101/攻打玩家效率!M101</f>
        <v>0.38518815497665376</v>
      </c>
      <c r="E101" s="8">
        <f>攻城效率!H101/攻打玩家效率!N101</f>
        <v>0.39193362956770017</v>
      </c>
      <c r="F101" s="8">
        <f>攻城效率!I101/攻打玩家效率!O101</f>
        <v>0.40980417763831273</v>
      </c>
      <c r="G101" s="8">
        <f>攻城效率!J101/攻打玩家效率!P101</f>
        <v>0.41557681680030489</v>
      </c>
      <c r="H101" s="8">
        <f>攻城效率!K101/攻打玩家效率!L101</f>
        <v>0.77287715017947656</v>
      </c>
      <c r="I101" s="8">
        <f>攻城效率!L101/攻打玩家效率!M101</f>
        <v>1.1501748484639824</v>
      </c>
      <c r="J101" s="8">
        <f>攻城效率!M101/攻打玩家效率!N101</f>
        <v>1.1434628617913332</v>
      </c>
      <c r="K101" s="8">
        <f>攻城效率!N101/攻打玩家效率!O101</f>
        <v>1.1361946191599208</v>
      </c>
      <c r="L101" s="8">
        <f>攻城效率!O101/攻打玩家效率!P101</f>
        <v>1.1282023542829596</v>
      </c>
      <c r="M101" s="8">
        <f>攻打玩家效率!G101/攻打玩家效率!L101</f>
        <v>7.6319497517363832E-2</v>
      </c>
      <c r="N101" s="8">
        <f>攻打玩家效率!H101/攻打玩家效率!M101</f>
        <v>7.7037630995330744E-2</v>
      </c>
      <c r="O101" s="8">
        <f>攻打玩家效率!I101/攻打玩家效率!N101</f>
        <v>7.838672591354004E-2</v>
      </c>
      <c r="P101" s="8">
        <f>攻打玩家效率!J101/攻打玩家效率!O101</f>
        <v>8.1960835527662548E-2</v>
      </c>
      <c r="Q101" s="8">
        <f>攻打玩家效率!K101/攻打玩家效率!P101</f>
        <v>8.3115363360060979E-2</v>
      </c>
      <c r="R101" s="8">
        <f>攻打玩家效率!L101/攻打玩家效率!L101</f>
        <v>1</v>
      </c>
      <c r="S101" s="8">
        <f>攻打玩家效率!M101/攻打玩家效率!M101</f>
        <v>1</v>
      </c>
      <c r="T101" s="8">
        <f>攻打玩家效率!N101/攻打玩家效率!N101</f>
        <v>1</v>
      </c>
      <c r="U101" s="8">
        <f>攻打玩家效率!O101/攻打玩家效率!O101</f>
        <v>1</v>
      </c>
      <c r="V101" s="8">
        <f>攻打玩家效率!P101/攻打玩家效率!P101</f>
        <v>1</v>
      </c>
      <c r="X101" s="22">
        <f t="shared" si="4"/>
        <v>0.38159748758681916</v>
      </c>
      <c r="Y101" s="22">
        <f t="shared" si="5"/>
        <v>0.77287715017947656</v>
      </c>
      <c r="Z101" s="22">
        <f t="shared" si="6"/>
        <v>7.6319497517363832E-2</v>
      </c>
      <c r="AA101" s="22">
        <f t="shared" si="7"/>
        <v>1</v>
      </c>
    </row>
    <row r="102" spans="2:27" x14ac:dyDescent="0.15">
      <c r="B102" s="10">
        <v>98</v>
      </c>
      <c r="C102" s="8">
        <f>攻城效率!F102/攻打玩家效率!L102</f>
        <v>0.37842248050911559</v>
      </c>
      <c r="D102" s="8">
        <f>攻城效率!G102/攻打玩家效率!M102</f>
        <v>0.38195217796890218</v>
      </c>
      <c r="E102" s="8">
        <f>攻城效率!H102/攻打玩家效率!N102</f>
        <v>0.38858929356511696</v>
      </c>
      <c r="F102" s="8">
        <f>攻城效率!I102/攻打玩家效率!O102</f>
        <v>0.40628080504870095</v>
      </c>
      <c r="G102" s="8">
        <f>攻城效率!J102/攻打玩家效率!P102</f>
        <v>0.41198691576525465</v>
      </c>
      <c r="H102" s="8">
        <f>攻城效率!K102/攻打玩家效率!L102</f>
        <v>0.76644657738526523</v>
      </c>
      <c r="I102" s="8">
        <f>攻城效率!L102/攻打玩家效率!M102</f>
        <v>1.1405121957670188</v>
      </c>
      <c r="J102" s="8">
        <f>攻城效率!M102/攻打玩家效率!N102</f>
        <v>1.133705791390093</v>
      </c>
      <c r="K102" s="8">
        <f>攻城效率!N102/攻打玩家效率!O102</f>
        <v>1.1264259608688245</v>
      </c>
      <c r="L102" s="8">
        <f>攻城效率!O102/攻打玩家效率!P102</f>
        <v>1.1184565392238566</v>
      </c>
      <c r="M102" s="8">
        <f>攻打玩家效率!G102/攻打玩家效率!L102</f>
        <v>7.5684496101823123E-2</v>
      </c>
      <c r="N102" s="8">
        <f>攻打玩家效率!H102/攻打玩家效率!M102</f>
        <v>7.6390435593780434E-2</v>
      </c>
      <c r="O102" s="8">
        <f>攻打玩家效率!I102/攻打玩家效率!N102</f>
        <v>7.7717858713023391E-2</v>
      </c>
      <c r="P102" s="8">
        <f>攻打玩家效率!J102/攻打玩家效率!O102</f>
        <v>8.1256161009740188E-2</v>
      </c>
      <c r="Q102" s="8">
        <f>攻打玩家效率!K102/攻打玩家效率!P102</f>
        <v>8.2397383153050938E-2</v>
      </c>
      <c r="R102" s="8">
        <f>攻打玩家效率!L102/攻打玩家效率!L102</f>
        <v>1</v>
      </c>
      <c r="S102" s="8">
        <f>攻打玩家效率!M102/攻打玩家效率!M102</f>
        <v>1</v>
      </c>
      <c r="T102" s="8">
        <f>攻打玩家效率!N102/攻打玩家效率!N102</f>
        <v>1</v>
      </c>
      <c r="U102" s="8">
        <f>攻打玩家效率!O102/攻打玩家效率!O102</f>
        <v>1</v>
      </c>
      <c r="V102" s="8">
        <f>攻打玩家效率!P102/攻打玩家效率!P102</f>
        <v>1</v>
      </c>
      <c r="X102" s="22">
        <f t="shared" si="4"/>
        <v>0.37842248050911559</v>
      </c>
      <c r="Y102" s="22">
        <f t="shared" si="5"/>
        <v>0.76644657738526523</v>
      </c>
      <c r="Z102" s="22">
        <f t="shared" si="6"/>
        <v>7.5684496101823123E-2</v>
      </c>
      <c r="AA102" s="22">
        <f t="shared" si="7"/>
        <v>1</v>
      </c>
    </row>
    <row r="103" spans="2:27" x14ac:dyDescent="0.15">
      <c r="B103" s="10">
        <v>99</v>
      </c>
      <c r="C103" s="8">
        <f>攻城效率!F103/攻打玩家效率!L103</f>
        <v>0.37533905656159067</v>
      </c>
      <c r="D103" s="8">
        <f>攻城效率!G103/攻打玩家效率!M103</f>
        <v>0.37878315944856111</v>
      </c>
      <c r="E103" s="8">
        <f>攻城效率!H103/攻打玩家效率!N103</f>
        <v>0.38535880192536232</v>
      </c>
      <c r="F103" s="8">
        <f>攻城效率!I103/攻打玩家效率!O103</f>
        <v>0.40288229629256944</v>
      </c>
      <c r="G103" s="8">
        <f>攻城效率!J103/攻打玩家效率!P103</f>
        <v>0.40878812708931384</v>
      </c>
      <c r="H103" s="8">
        <f>攻城效率!K103/攻打玩家效率!L103</f>
        <v>0.7602014945666421</v>
      </c>
      <c r="I103" s="8">
        <f>攻城效率!L103/攻打玩家效率!M103</f>
        <v>1.1310494816380403</v>
      </c>
      <c r="J103" s="8">
        <f>攻城效率!M103/攻打玩家效率!N103</f>
        <v>1.1242808609000474</v>
      </c>
      <c r="K103" s="8">
        <f>攻城效率!N103/攻打玩家效率!O103</f>
        <v>1.1170034913758646</v>
      </c>
      <c r="L103" s="8">
        <f>攻城效率!O103/攻打玩家效率!P103</f>
        <v>1.1097725107382534</v>
      </c>
      <c r="M103" s="8">
        <f>攻打玩家效率!G103/攻打玩家效率!L103</f>
        <v>7.5067811312318142E-2</v>
      </c>
      <c r="N103" s="8">
        <f>攻打玩家效率!H103/攻打玩家效率!M103</f>
        <v>7.5756631889712225E-2</v>
      </c>
      <c r="O103" s="8">
        <f>攻打玩家效率!I103/攻打玩家效率!N103</f>
        <v>7.7071760385072463E-2</v>
      </c>
      <c r="P103" s="8">
        <f>攻打玩家效率!J103/攻打玩家效率!O103</f>
        <v>8.0576459258513894E-2</v>
      </c>
      <c r="Q103" s="8">
        <f>攻打玩家效率!K103/攻打玩家效率!P103</f>
        <v>8.1757625417862773E-2</v>
      </c>
      <c r="R103" s="8">
        <f>攻打玩家效率!L103/攻打玩家效率!L103</f>
        <v>1</v>
      </c>
      <c r="S103" s="8">
        <f>攻打玩家效率!M103/攻打玩家效率!M103</f>
        <v>1</v>
      </c>
      <c r="T103" s="8">
        <f>攻打玩家效率!N103/攻打玩家效率!N103</f>
        <v>1</v>
      </c>
      <c r="U103" s="8">
        <f>攻打玩家效率!O103/攻打玩家效率!O103</f>
        <v>1</v>
      </c>
      <c r="V103" s="8">
        <f>攻打玩家效率!P103/攻打玩家效率!P103</f>
        <v>1</v>
      </c>
      <c r="X103" s="22">
        <f t="shared" si="4"/>
        <v>0.37533905656159067</v>
      </c>
      <c r="Y103" s="22">
        <f t="shared" si="5"/>
        <v>0.7602014945666421</v>
      </c>
      <c r="Z103" s="22">
        <f t="shared" si="6"/>
        <v>7.5067811312318142E-2</v>
      </c>
      <c r="AA103" s="22">
        <f t="shared" si="7"/>
        <v>1</v>
      </c>
    </row>
    <row r="104" spans="2:27" x14ac:dyDescent="0.15">
      <c r="B104" s="78">
        <v>100</v>
      </c>
      <c r="C104" s="8">
        <f>攻城效率!F104/攻打玩家效率!L104</f>
        <v>0.37228400277596269</v>
      </c>
      <c r="D104" s="8">
        <f>攻城效率!G104/攻打玩家效率!M104</f>
        <v>0.37570523638811737</v>
      </c>
      <c r="E104" s="8">
        <f>攻城效率!H104/攻打玩家效率!N104</f>
        <v>0.38223977315093954</v>
      </c>
      <c r="F104" s="8">
        <f>攻城效率!I104/攻打玩家效率!O104</f>
        <v>0.39974903425021879</v>
      </c>
      <c r="G104" s="8">
        <f>攻城效率!J104/攻打玩家效率!P104</f>
        <v>0.4056894640812701</v>
      </c>
      <c r="H104" s="8">
        <f>攻城效率!K104/攻打玩家效率!L104</f>
        <v>0.75401387190064117</v>
      </c>
      <c r="I104" s="8">
        <f>攻城效率!L104/攻打玩家效率!M104</f>
        <v>1.1218587792659898</v>
      </c>
      <c r="J104" s="8">
        <f>攻城效率!M104/攻打玩家效率!N104</f>
        <v>1.1151811223235319</v>
      </c>
      <c r="K104" s="8">
        <f>攻城效率!N104/攻打玩家效率!O104</f>
        <v>1.1083164265112433</v>
      </c>
      <c r="L104" s="8">
        <f>攻城效率!O104/攻打玩家效率!P104</f>
        <v>1.1013603020695386</v>
      </c>
      <c r="M104" s="8">
        <f>攻打玩家效率!G104/攻打玩家效率!L104</f>
        <v>7.4456800555192548E-2</v>
      </c>
      <c r="N104" s="8">
        <f>攻打玩家效率!H104/攻打玩家效率!M104</f>
        <v>7.5141047277623482E-2</v>
      </c>
      <c r="O104" s="8">
        <f>攻打玩家效率!I104/攻打玩家效率!N104</f>
        <v>7.6447954630187914E-2</v>
      </c>
      <c r="P104" s="8">
        <f>攻打玩家效率!J104/攻打玩家效率!O104</f>
        <v>7.9949806850043756E-2</v>
      </c>
      <c r="Q104" s="8">
        <f>攻打玩家效率!K104/攻打玩家效率!P104</f>
        <v>8.1137892816254026E-2</v>
      </c>
      <c r="R104" s="8">
        <f>攻打玩家效率!L104/攻打玩家效率!L104</f>
        <v>1</v>
      </c>
      <c r="S104" s="8">
        <f>攻打玩家效率!M104/攻打玩家效率!M104</f>
        <v>1</v>
      </c>
      <c r="T104" s="8">
        <f>攻打玩家效率!N104/攻打玩家效率!N104</f>
        <v>1</v>
      </c>
      <c r="U104" s="8">
        <f>攻打玩家效率!O104/攻打玩家效率!O104</f>
        <v>1</v>
      </c>
      <c r="V104" s="8">
        <f>攻打玩家效率!P104/攻打玩家效率!P104</f>
        <v>1</v>
      </c>
      <c r="X104" s="22">
        <f t="shared" ref="X104:X164" si="8">C104</f>
        <v>0.37228400277596269</v>
      </c>
      <c r="Y104" s="22">
        <f t="shared" ref="Y104:Y164" si="9">H104</f>
        <v>0.75401387190064117</v>
      </c>
      <c r="Z104" s="22">
        <f t="shared" ref="Z104:Z164" si="10">M104</f>
        <v>7.4456800555192548E-2</v>
      </c>
      <c r="AA104" s="22">
        <f t="shared" ref="AA104:AA164" si="11">R104</f>
        <v>1</v>
      </c>
    </row>
    <row r="105" spans="2:27" x14ac:dyDescent="0.15">
      <c r="B105" s="78">
        <v>101</v>
      </c>
      <c r="C105" s="8">
        <f>攻城效率!F105/攻打玩家效率!L105</f>
        <v>0</v>
      </c>
      <c r="D105" s="8">
        <f>攻城效率!G105/攻打玩家效率!M105</f>
        <v>0</v>
      </c>
      <c r="E105" s="8">
        <f>攻城效率!H105/攻打玩家效率!N105</f>
        <v>0</v>
      </c>
      <c r="F105" s="8">
        <f>攻城效率!I105/攻打玩家效率!O105</f>
        <v>0</v>
      </c>
      <c r="G105" s="8">
        <f>攻城效率!J105/攻打玩家效率!P105</f>
        <v>0</v>
      </c>
      <c r="H105" s="8">
        <f>攻城效率!K105/攻打玩家效率!L105</f>
        <v>0.74792758867534537</v>
      </c>
      <c r="I105" s="8">
        <f>攻城效率!L105/攻打玩家效率!M105</f>
        <v>1.1128261672298232</v>
      </c>
      <c r="J105" s="8">
        <f>攻城效率!M105/攻打玩家效率!N105</f>
        <v>1.1063719287051852</v>
      </c>
      <c r="K105" s="8">
        <f>攻城效率!N105/攻打玩家效率!O105</f>
        <v>1.100023788100404</v>
      </c>
      <c r="L105" s="8">
        <f>攻城效率!O105/攻打玩家效率!P105</f>
        <v>1.0929904031711868</v>
      </c>
      <c r="M105" s="8">
        <f>攻打玩家效率!G105/攻打玩家效率!L105</f>
        <v>0</v>
      </c>
      <c r="N105" s="8">
        <f>攻打玩家效率!H105/攻打玩家效率!M105</f>
        <v>0</v>
      </c>
      <c r="O105" s="8">
        <f>攻打玩家效率!I105/攻打玩家效率!N105</f>
        <v>0</v>
      </c>
      <c r="P105" s="8">
        <f>攻打玩家效率!J105/攻打玩家效率!O105</f>
        <v>0</v>
      </c>
      <c r="Q105" s="8">
        <f>攻打玩家效率!K105/攻打玩家效率!P105</f>
        <v>0</v>
      </c>
      <c r="R105" s="8">
        <f>攻打玩家效率!L105/攻打玩家效率!L105</f>
        <v>1</v>
      </c>
      <c r="S105" s="8">
        <f>攻打玩家效率!M105/攻打玩家效率!M105</f>
        <v>1</v>
      </c>
      <c r="T105" s="8">
        <f>攻打玩家效率!N105/攻打玩家效率!N105</f>
        <v>1</v>
      </c>
      <c r="U105" s="8">
        <f>攻打玩家效率!O105/攻打玩家效率!O105</f>
        <v>1</v>
      </c>
      <c r="V105" s="8">
        <f>攻打玩家效率!P105/攻打玩家效率!P105</f>
        <v>1</v>
      </c>
      <c r="X105" s="22">
        <f t="shared" si="8"/>
        <v>0</v>
      </c>
      <c r="Y105" s="22">
        <f t="shared" si="9"/>
        <v>0.74792758867534537</v>
      </c>
      <c r="Z105" s="22">
        <f t="shared" si="10"/>
        <v>0</v>
      </c>
      <c r="AA105" s="22">
        <f t="shared" si="11"/>
        <v>1</v>
      </c>
    </row>
    <row r="106" spans="2:27" x14ac:dyDescent="0.15">
      <c r="B106" s="78">
        <v>102</v>
      </c>
      <c r="C106" s="8">
        <f>攻城效率!F106/攻打玩家效率!L106</f>
        <v>0</v>
      </c>
      <c r="D106" s="8">
        <f>攻城效率!G106/攻打玩家效率!M106</f>
        <v>0</v>
      </c>
      <c r="E106" s="8">
        <f>攻城效率!H106/攻打玩家效率!N106</f>
        <v>0</v>
      </c>
      <c r="F106" s="8">
        <f>攻城效率!I106/攻打玩家效率!O106</f>
        <v>0</v>
      </c>
      <c r="G106" s="8">
        <f>攻城效率!J106/攻打玩家效率!P106</f>
        <v>0</v>
      </c>
      <c r="H106" s="8">
        <f>攻城效率!K106/攻打玩家效率!L106</f>
        <v>0.74197034160627595</v>
      </c>
      <c r="I106" s="8">
        <f>攻城效率!L106/攻打玩家效率!M106</f>
        <v>1.1040943481319392</v>
      </c>
      <c r="J106" s="8">
        <f>攻城效率!M106/攻打玩家效率!N106</f>
        <v>1.0981833511462744</v>
      </c>
      <c r="K106" s="8">
        <f>攻城效率!N106/攻打玩家效率!O106</f>
        <v>1.0916881499886126</v>
      </c>
      <c r="L106" s="8">
        <f>攻城效率!O106/攻打玩家效率!P106</f>
        <v>1.0847591996076653</v>
      </c>
      <c r="M106" s="8">
        <f>攻打玩家效率!G106/攻打玩家效率!L106</f>
        <v>0</v>
      </c>
      <c r="N106" s="8">
        <f>攻打玩家效率!H106/攻打玩家效率!M106</f>
        <v>0</v>
      </c>
      <c r="O106" s="8">
        <f>攻打玩家效率!I106/攻打玩家效率!N106</f>
        <v>0</v>
      </c>
      <c r="P106" s="8">
        <f>攻打玩家效率!J106/攻打玩家效率!O106</f>
        <v>0</v>
      </c>
      <c r="Q106" s="8">
        <f>攻打玩家效率!K106/攻打玩家效率!P106</f>
        <v>0</v>
      </c>
      <c r="R106" s="8">
        <f>攻打玩家效率!L106/攻打玩家效率!L106</f>
        <v>1</v>
      </c>
      <c r="S106" s="8">
        <f>攻打玩家效率!M106/攻打玩家效率!M106</f>
        <v>1</v>
      </c>
      <c r="T106" s="8">
        <f>攻打玩家效率!N106/攻打玩家效率!N106</f>
        <v>1</v>
      </c>
      <c r="U106" s="8">
        <f>攻打玩家效率!O106/攻打玩家效率!O106</f>
        <v>1</v>
      </c>
      <c r="V106" s="8">
        <f>攻打玩家效率!P106/攻打玩家效率!P106</f>
        <v>1</v>
      </c>
      <c r="X106" s="22">
        <f t="shared" si="8"/>
        <v>0</v>
      </c>
      <c r="Y106" s="22">
        <f t="shared" si="9"/>
        <v>0.74197034160627595</v>
      </c>
      <c r="Z106" s="22">
        <f t="shared" si="10"/>
        <v>0</v>
      </c>
      <c r="AA106" s="22">
        <f t="shared" si="11"/>
        <v>1</v>
      </c>
    </row>
    <row r="107" spans="2:27" x14ac:dyDescent="0.15">
      <c r="B107" s="78">
        <v>103</v>
      </c>
      <c r="C107" s="8">
        <f>攻城效率!F107/攻打玩家效率!L107</f>
        <v>0</v>
      </c>
      <c r="D107" s="8">
        <f>攻城效率!G107/攻打玩家效率!M107</f>
        <v>0</v>
      </c>
      <c r="E107" s="8">
        <f>攻城效率!H107/攻打玩家效率!N107</f>
        <v>0</v>
      </c>
      <c r="F107" s="8">
        <f>攻城效率!I107/攻打玩家效率!O107</f>
        <v>0</v>
      </c>
      <c r="G107" s="8">
        <f>攻城效率!J107/攻打玩家效率!P107</f>
        <v>0</v>
      </c>
      <c r="H107" s="8">
        <f>攻城效率!K107/攻打玩家效率!L107</f>
        <v>0.73603672876854309</v>
      </c>
      <c r="I107" s="8">
        <f>攻城效率!L107/攻打玩家效率!M107</f>
        <v>1.095734188947993</v>
      </c>
      <c r="J107" s="8">
        <f>攻城效率!M107/攻打玩家效率!N107</f>
        <v>1.0896549093685957</v>
      </c>
      <c r="K107" s="8">
        <f>攻城效率!N107/攻打玩家效率!O107</f>
        <v>1.0833732492073038</v>
      </c>
      <c r="L107" s="8">
        <f>攻城效率!O107/攻打玩家效率!P107</f>
        <v>1.0762977054905571</v>
      </c>
      <c r="M107" s="8">
        <f>攻打玩家效率!G107/攻打玩家效率!L107</f>
        <v>0</v>
      </c>
      <c r="N107" s="8">
        <f>攻打玩家效率!H107/攻打玩家效率!M107</f>
        <v>0</v>
      </c>
      <c r="O107" s="8">
        <f>攻打玩家效率!I107/攻打玩家效率!N107</f>
        <v>0</v>
      </c>
      <c r="P107" s="8">
        <f>攻打玩家效率!J107/攻打玩家效率!O107</f>
        <v>0</v>
      </c>
      <c r="Q107" s="8">
        <f>攻打玩家效率!K107/攻打玩家效率!P107</f>
        <v>0</v>
      </c>
      <c r="R107" s="8">
        <f>攻打玩家效率!L107/攻打玩家效率!L107</f>
        <v>1</v>
      </c>
      <c r="S107" s="8">
        <f>攻打玩家效率!M107/攻打玩家效率!M107</f>
        <v>1</v>
      </c>
      <c r="T107" s="8">
        <f>攻打玩家效率!N107/攻打玩家效率!N107</f>
        <v>1</v>
      </c>
      <c r="U107" s="8">
        <f>攻打玩家效率!O107/攻打玩家效率!O107</f>
        <v>1</v>
      </c>
      <c r="V107" s="8">
        <f>攻打玩家效率!P107/攻打玩家效率!P107</f>
        <v>1</v>
      </c>
      <c r="X107" s="22">
        <f t="shared" si="8"/>
        <v>0</v>
      </c>
      <c r="Y107" s="22">
        <f t="shared" si="9"/>
        <v>0.73603672876854309</v>
      </c>
      <c r="Z107" s="22">
        <f t="shared" si="10"/>
        <v>0</v>
      </c>
      <c r="AA107" s="22">
        <f t="shared" si="11"/>
        <v>1</v>
      </c>
    </row>
    <row r="108" spans="2:27" x14ac:dyDescent="0.15">
      <c r="B108" s="78">
        <v>104</v>
      </c>
      <c r="C108" s="8">
        <f>攻城效率!F108/攻打玩家效率!L108</f>
        <v>0</v>
      </c>
      <c r="D108" s="8">
        <f>攻城效率!G108/攻打玩家效率!M108</f>
        <v>0</v>
      </c>
      <c r="E108" s="8">
        <f>攻城效率!H108/攻打玩家效率!N108</f>
        <v>0</v>
      </c>
      <c r="F108" s="8">
        <f>攻城效率!I108/攻打玩家效率!O108</f>
        <v>0</v>
      </c>
      <c r="G108" s="8">
        <f>攻城效率!J108/攻打玩家效率!P108</f>
        <v>0</v>
      </c>
      <c r="H108" s="8">
        <f>攻城效率!K108/攻打玩家效率!L108</f>
        <v>0.73029810505733994</v>
      </c>
      <c r="I108" s="8">
        <f>攻城效率!L108/攻打玩家效率!M108</f>
        <v>1.0869670369203099</v>
      </c>
      <c r="J108" s="8">
        <f>攻城效率!M108/攻打玩家效率!N108</f>
        <v>1.0811496107746985</v>
      </c>
      <c r="K108" s="8">
        <f>攻城效率!N108/攻打玩家效率!O108</f>
        <v>1.0745984541476723</v>
      </c>
      <c r="L108" s="8">
        <f>攻城效率!O108/攻打玩家效率!P108</f>
        <v>1.067998179047785</v>
      </c>
      <c r="M108" s="8">
        <f>攻打玩家效率!G108/攻打玩家效率!L108</f>
        <v>0</v>
      </c>
      <c r="N108" s="8">
        <f>攻打玩家效率!H108/攻打玩家效率!M108</f>
        <v>0</v>
      </c>
      <c r="O108" s="8">
        <f>攻打玩家效率!I108/攻打玩家效率!N108</f>
        <v>0</v>
      </c>
      <c r="P108" s="8">
        <f>攻打玩家效率!J108/攻打玩家效率!O108</f>
        <v>0</v>
      </c>
      <c r="Q108" s="8">
        <f>攻打玩家效率!K108/攻打玩家效率!P108</f>
        <v>0</v>
      </c>
      <c r="R108" s="8">
        <f>攻打玩家效率!L108/攻打玩家效率!L108</f>
        <v>1</v>
      </c>
      <c r="S108" s="8">
        <f>攻打玩家效率!M108/攻打玩家效率!M108</f>
        <v>1</v>
      </c>
      <c r="T108" s="8">
        <f>攻打玩家效率!N108/攻打玩家效率!N108</f>
        <v>1</v>
      </c>
      <c r="U108" s="8">
        <f>攻打玩家效率!O108/攻打玩家效率!O108</f>
        <v>1</v>
      </c>
      <c r="V108" s="8">
        <f>攻打玩家效率!P108/攻打玩家效率!P108</f>
        <v>1</v>
      </c>
      <c r="X108" s="22">
        <f t="shared" si="8"/>
        <v>0</v>
      </c>
      <c r="Y108" s="22">
        <f t="shared" si="9"/>
        <v>0.73029810505733994</v>
      </c>
      <c r="Z108" s="22">
        <f t="shared" si="10"/>
        <v>0</v>
      </c>
      <c r="AA108" s="22">
        <f t="shared" si="11"/>
        <v>1</v>
      </c>
    </row>
    <row r="109" spans="2:27" x14ac:dyDescent="0.15">
      <c r="B109" s="78">
        <v>105</v>
      </c>
      <c r="C109" s="8">
        <f>攻城效率!F109/攻打玩家效率!L109</f>
        <v>0</v>
      </c>
      <c r="D109" s="8">
        <f>攻城效率!G109/攻打玩家效率!M109</f>
        <v>0</v>
      </c>
      <c r="E109" s="8">
        <f>攻城效率!H109/攻打玩家效率!N109</f>
        <v>0</v>
      </c>
      <c r="F109" s="8">
        <f>攻城效率!I109/攻打玩家效率!O109</f>
        <v>0</v>
      </c>
      <c r="G109" s="8">
        <f>攻城效率!J109/攻打玩家效率!P109</f>
        <v>0</v>
      </c>
      <c r="H109" s="8">
        <f>攻城效率!K109/攻打玩家效率!L109</f>
        <v>0.72451136123337501</v>
      </c>
      <c r="I109" s="8">
        <f>攻城效率!L109/攻打玩家效率!M109</f>
        <v>1.0785802315180653</v>
      </c>
      <c r="J109" s="8">
        <f>攻城效率!M109/攻打玩家效率!N109</f>
        <v>1.0724788725475671</v>
      </c>
      <c r="K109" s="8">
        <f>攻城效率!N109/攻打玩家效率!O109</f>
        <v>1.0664222484623569</v>
      </c>
      <c r="L109" s="8">
        <f>攻城效率!O109/攻打玩家效率!P109</f>
        <v>1.0596891760197311</v>
      </c>
      <c r="M109" s="8">
        <f>攻打玩家效率!G109/攻打玩家效率!L109</f>
        <v>0</v>
      </c>
      <c r="N109" s="8">
        <f>攻打玩家效率!H109/攻打玩家效率!M109</f>
        <v>0</v>
      </c>
      <c r="O109" s="8">
        <f>攻打玩家效率!I109/攻打玩家效率!N109</f>
        <v>0</v>
      </c>
      <c r="P109" s="8">
        <f>攻打玩家效率!J109/攻打玩家效率!O109</f>
        <v>0</v>
      </c>
      <c r="Q109" s="8">
        <f>攻打玩家效率!K109/攻打玩家效率!P109</f>
        <v>0</v>
      </c>
      <c r="R109" s="8">
        <f>攻打玩家效率!L109/攻打玩家效率!L109</f>
        <v>1</v>
      </c>
      <c r="S109" s="8">
        <f>攻打玩家效率!M109/攻打玩家效率!M109</f>
        <v>1</v>
      </c>
      <c r="T109" s="8">
        <f>攻打玩家效率!N109/攻打玩家效率!N109</f>
        <v>1</v>
      </c>
      <c r="U109" s="8">
        <f>攻打玩家效率!O109/攻打玩家效率!O109</f>
        <v>1</v>
      </c>
      <c r="V109" s="8">
        <f>攻打玩家效率!P109/攻打玩家效率!P109</f>
        <v>1</v>
      </c>
      <c r="X109" s="22">
        <f t="shared" si="8"/>
        <v>0</v>
      </c>
      <c r="Y109" s="22">
        <f t="shared" si="9"/>
        <v>0.72451136123337501</v>
      </c>
      <c r="Z109" s="22">
        <f t="shared" si="10"/>
        <v>0</v>
      </c>
      <c r="AA109" s="22">
        <f t="shared" si="11"/>
        <v>1</v>
      </c>
    </row>
    <row r="110" spans="2:27" x14ac:dyDescent="0.15">
      <c r="B110" s="78">
        <v>106</v>
      </c>
      <c r="C110" s="8">
        <f>攻城效率!F110/攻打玩家效率!L110</f>
        <v>0</v>
      </c>
      <c r="D110" s="8">
        <f>攻城效率!G110/攻打玩家效率!M110</f>
        <v>0</v>
      </c>
      <c r="E110" s="8">
        <f>攻城效率!H110/攻打玩家效率!N110</f>
        <v>0</v>
      </c>
      <c r="F110" s="8">
        <f>攻城效率!I110/攻打玩家效率!O110</f>
        <v>0</v>
      </c>
      <c r="G110" s="8">
        <f>攻城效率!J110/攻打玩家效率!P110</f>
        <v>0</v>
      </c>
      <c r="H110" s="8">
        <f>攻城效率!K110/攻打玩家效率!L110</f>
        <v>0.71898036600158632</v>
      </c>
      <c r="I110" s="8">
        <f>攻城效率!L110/攻打玩家效率!M110</f>
        <v>1.0700031486345718</v>
      </c>
      <c r="J110" s="8">
        <f>攻城效率!M110/攻打玩家效率!N110</f>
        <v>1.0644322383810743</v>
      </c>
      <c r="K110" s="8">
        <f>攻城效率!N110/攻打玩家效率!O110</f>
        <v>1.0581210638684544</v>
      </c>
      <c r="L110" s="8">
        <f>攻城效率!O110/攻打玩家效率!P110</f>
        <v>1.0521047441104998</v>
      </c>
      <c r="M110" s="8">
        <f>攻打玩家效率!G110/攻打玩家效率!L110</f>
        <v>0</v>
      </c>
      <c r="N110" s="8">
        <f>攻打玩家效率!H110/攻打玩家效率!M110</f>
        <v>0</v>
      </c>
      <c r="O110" s="8">
        <f>攻打玩家效率!I110/攻打玩家效率!N110</f>
        <v>0</v>
      </c>
      <c r="P110" s="8">
        <f>攻打玩家效率!J110/攻打玩家效率!O110</f>
        <v>0</v>
      </c>
      <c r="Q110" s="8">
        <f>攻打玩家效率!K110/攻打玩家效率!P110</f>
        <v>0</v>
      </c>
      <c r="R110" s="8">
        <f>攻打玩家效率!L110/攻打玩家效率!L110</f>
        <v>1</v>
      </c>
      <c r="S110" s="8">
        <f>攻打玩家效率!M110/攻打玩家效率!M110</f>
        <v>1</v>
      </c>
      <c r="T110" s="8">
        <f>攻打玩家效率!N110/攻打玩家效率!N110</f>
        <v>1</v>
      </c>
      <c r="U110" s="8">
        <f>攻打玩家效率!O110/攻打玩家效率!O110</f>
        <v>1</v>
      </c>
      <c r="V110" s="8">
        <f>攻打玩家效率!P110/攻打玩家效率!P110</f>
        <v>1</v>
      </c>
      <c r="X110" s="22">
        <f t="shared" si="8"/>
        <v>0</v>
      </c>
      <c r="Y110" s="22">
        <f t="shared" si="9"/>
        <v>0.71898036600158632</v>
      </c>
      <c r="Z110" s="22">
        <f t="shared" si="10"/>
        <v>0</v>
      </c>
      <c r="AA110" s="22">
        <f t="shared" si="11"/>
        <v>1</v>
      </c>
    </row>
    <row r="111" spans="2:27" x14ac:dyDescent="0.15">
      <c r="B111" s="78">
        <v>107</v>
      </c>
      <c r="C111" s="8">
        <f>攻城效率!F111/攻打玩家效率!L111</f>
        <v>0</v>
      </c>
      <c r="D111" s="8">
        <f>攻城效率!G111/攻打玩家效率!M111</f>
        <v>0</v>
      </c>
      <c r="E111" s="8">
        <f>攻城效率!H111/攻打玩家效率!N111</f>
        <v>0</v>
      </c>
      <c r="F111" s="8">
        <f>攻城效率!I111/攻打玩家效率!O111</f>
        <v>0</v>
      </c>
      <c r="G111" s="8">
        <f>攻城效率!J111/攻打玩家效率!P111</f>
        <v>0</v>
      </c>
      <c r="H111" s="8">
        <f>攻城效率!K111/攻打玩家效率!L111</f>
        <v>0.71333499393154276</v>
      </c>
      <c r="I111" s="8">
        <f>攻城效率!L111/攻打玩家效率!M111</f>
        <v>1.0620433385773826</v>
      </c>
      <c r="J111" s="8">
        <f>攻城效率!M111/攻打玩家效率!N111</f>
        <v>1.0560864746191512</v>
      </c>
      <c r="K111" s="8">
        <f>攻城效率!N111/攻打玩家效率!O111</f>
        <v>1.0506239765811214</v>
      </c>
      <c r="L111" s="8">
        <f>攻城效率!O111/攻打玩家效率!P111</f>
        <v>1.0443495159830816</v>
      </c>
      <c r="M111" s="8">
        <f>攻打玩家效率!G111/攻打玩家效率!L111</f>
        <v>0</v>
      </c>
      <c r="N111" s="8">
        <f>攻打玩家效率!H111/攻打玩家效率!M111</f>
        <v>0</v>
      </c>
      <c r="O111" s="8">
        <f>攻打玩家效率!I111/攻打玩家效率!N111</f>
        <v>0</v>
      </c>
      <c r="P111" s="8">
        <f>攻打玩家效率!J111/攻打玩家效率!O111</f>
        <v>0</v>
      </c>
      <c r="Q111" s="8">
        <f>攻打玩家效率!K111/攻打玩家效率!P111</f>
        <v>0</v>
      </c>
      <c r="R111" s="8">
        <f>攻打玩家效率!L111/攻打玩家效率!L111</f>
        <v>1</v>
      </c>
      <c r="S111" s="8">
        <f>攻打玩家效率!M111/攻打玩家效率!M111</f>
        <v>1</v>
      </c>
      <c r="T111" s="8">
        <f>攻打玩家效率!N111/攻打玩家效率!N111</f>
        <v>1</v>
      </c>
      <c r="U111" s="8">
        <f>攻打玩家效率!O111/攻打玩家效率!O111</f>
        <v>1</v>
      </c>
      <c r="V111" s="8">
        <f>攻打玩家效率!P111/攻打玩家效率!P111</f>
        <v>1</v>
      </c>
      <c r="X111" s="22">
        <f t="shared" si="8"/>
        <v>0</v>
      </c>
      <c r="Y111" s="22">
        <f t="shared" si="9"/>
        <v>0.71333499393154276</v>
      </c>
      <c r="Z111" s="22">
        <f t="shared" si="10"/>
        <v>0</v>
      </c>
      <c r="AA111" s="22">
        <f t="shared" si="11"/>
        <v>1</v>
      </c>
    </row>
    <row r="112" spans="2:27" x14ac:dyDescent="0.15">
      <c r="B112" s="78">
        <v>108</v>
      </c>
      <c r="C112" s="8">
        <f>攻城效率!F112/攻打玩家效率!L112</f>
        <v>0</v>
      </c>
      <c r="D112" s="8">
        <f>攻城效率!G112/攻打玩家效率!M112</f>
        <v>0</v>
      </c>
      <c r="E112" s="8">
        <f>攻城效率!H112/攻打玩家效率!N112</f>
        <v>0</v>
      </c>
      <c r="F112" s="8">
        <f>攻城效率!I112/攻打玩家效率!O112</f>
        <v>0</v>
      </c>
      <c r="G112" s="8">
        <f>攻城效率!J112/攻打玩家效率!P112</f>
        <v>0</v>
      </c>
      <c r="H112" s="8">
        <f>攻城效率!K112/攻打玩家效率!L112</f>
        <v>0.70800133074919325</v>
      </c>
      <c r="I112" s="8">
        <f>攻城效率!L112/攻打玩家效率!M112</f>
        <v>1.0537756417760975</v>
      </c>
      <c r="J112" s="8">
        <f>攻城效率!M112/攻打玩家效率!N112</f>
        <v>1.0486572711004378</v>
      </c>
      <c r="K112" s="8">
        <f>攻城效率!N112/攻打玩家效率!O112</f>
        <v>1.0428607808118653</v>
      </c>
      <c r="L112" s="8">
        <f>攻城效率!O112/攻打玩家效率!P112</f>
        <v>1.0368402831937866</v>
      </c>
      <c r="M112" s="8">
        <f>攻打玩家效率!G112/攻打玩家效率!L112</f>
        <v>0</v>
      </c>
      <c r="N112" s="8">
        <f>攻打玩家效率!H112/攻打玩家效率!M112</f>
        <v>0</v>
      </c>
      <c r="O112" s="8">
        <f>攻打玩家效率!I112/攻打玩家效率!N112</f>
        <v>0</v>
      </c>
      <c r="P112" s="8">
        <f>攻打玩家效率!J112/攻打玩家效率!O112</f>
        <v>0</v>
      </c>
      <c r="Q112" s="8">
        <f>攻打玩家效率!K112/攻打玩家效率!P112</f>
        <v>0</v>
      </c>
      <c r="R112" s="8">
        <f>攻打玩家效率!L112/攻打玩家效率!L112</f>
        <v>1</v>
      </c>
      <c r="S112" s="8">
        <f>攻打玩家效率!M112/攻打玩家效率!M112</f>
        <v>1</v>
      </c>
      <c r="T112" s="8">
        <f>攻打玩家效率!N112/攻打玩家效率!N112</f>
        <v>1</v>
      </c>
      <c r="U112" s="8">
        <f>攻打玩家效率!O112/攻打玩家效率!O112</f>
        <v>1</v>
      </c>
      <c r="V112" s="8">
        <f>攻打玩家效率!P112/攻打玩家效率!P112</f>
        <v>1</v>
      </c>
      <c r="X112" s="22">
        <f t="shared" si="8"/>
        <v>0</v>
      </c>
      <c r="Y112" s="22">
        <f t="shared" si="9"/>
        <v>0.70800133074919325</v>
      </c>
      <c r="Z112" s="22">
        <f t="shared" si="10"/>
        <v>0</v>
      </c>
      <c r="AA112" s="22">
        <f t="shared" si="11"/>
        <v>1</v>
      </c>
    </row>
    <row r="113" spans="2:27" x14ac:dyDescent="0.15">
      <c r="B113" s="78">
        <v>109</v>
      </c>
      <c r="C113" s="8">
        <f>攻城效率!F113/攻打玩家效率!L113</f>
        <v>0</v>
      </c>
      <c r="D113" s="8">
        <f>攻城效率!G113/攻打玩家效率!M113</f>
        <v>0</v>
      </c>
      <c r="E113" s="8">
        <f>攻城效率!H113/攻打玩家效率!N113</f>
        <v>0</v>
      </c>
      <c r="F113" s="8">
        <f>攻城效率!I113/攻打玩家效率!O113</f>
        <v>0</v>
      </c>
      <c r="G113" s="8">
        <f>攻城效率!J113/攻打玩家效率!P113</f>
        <v>0</v>
      </c>
      <c r="H113" s="8">
        <f>攻城效率!K113/攻打玩家效率!L113</f>
        <v>0.70249211586801319</v>
      </c>
      <c r="I113" s="8">
        <f>攻城效率!L113/攻打玩家效率!M113</f>
        <v>1.0462752736727474</v>
      </c>
      <c r="J113" s="8">
        <f>攻城效率!M113/攻打玩家效率!N113</f>
        <v>1.0409170298103603</v>
      </c>
      <c r="K113" s="8">
        <f>攻城效率!N113/攻打玩家效率!O113</f>
        <v>1.0353983515267853</v>
      </c>
      <c r="L113" s="8">
        <f>攻城效率!O113/攻打玩家效率!P113</f>
        <v>1.0290698211674831</v>
      </c>
      <c r="M113" s="8">
        <f>攻打玩家效率!G113/攻打玩家效率!L113</f>
        <v>0</v>
      </c>
      <c r="N113" s="8">
        <f>攻打玩家效率!H113/攻打玩家效率!M113</f>
        <v>0</v>
      </c>
      <c r="O113" s="8">
        <f>攻打玩家效率!I113/攻打玩家效率!N113</f>
        <v>0</v>
      </c>
      <c r="P113" s="8">
        <f>攻打玩家效率!J113/攻打玩家效率!O113</f>
        <v>0</v>
      </c>
      <c r="Q113" s="8">
        <f>攻打玩家效率!K113/攻打玩家效率!P113</f>
        <v>0</v>
      </c>
      <c r="R113" s="8">
        <f>攻打玩家效率!L113/攻打玩家效率!L113</f>
        <v>1</v>
      </c>
      <c r="S113" s="8">
        <f>攻打玩家效率!M113/攻打玩家效率!M113</f>
        <v>1</v>
      </c>
      <c r="T113" s="8">
        <f>攻打玩家效率!N113/攻打玩家效率!N113</f>
        <v>1</v>
      </c>
      <c r="U113" s="8">
        <f>攻打玩家效率!O113/攻打玩家效率!O113</f>
        <v>1</v>
      </c>
      <c r="V113" s="8">
        <f>攻打玩家效率!P113/攻打玩家效率!P113</f>
        <v>1</v>
      </c>
      <c r="X113" s="22">
        <f t="shared" si="8"/>
        <v>0</v>
      </c>
      <c r="Y113" s="22">
        <f t="shared" si="9"/>
        <v>0.70249211586801319</v>
      </c>
      <c r="Z113" s="22">
        <f t="shared" si="10"/>
        <v>0</v>
      </c>
      <c r="AA113" s="22">
        <f t="shared" si="11"/>
        <v>1</v>
      </c>
    </row>
    <row r="114" spans="2:27" x14ac:dyDescent="0.15">
      <c r="B114" s="78">
        <v>110</v>
      </c>
      <c r="C114" s="8">
        <f>攻城效率!F114/攻打玩家效率!L114</f>
        <v>0</v>
      </c>
      <c r="D114" s="8">
        <f>攻城效率!G114/攻打玩家效率!M114</f>
        <v>0</v>
      </c>
      <c r="E114" s="8">
        <f>攻城效率!H114/攻打玩家效率!N114</f>
        <v>0</v>
      </c>
      <c r="F114" s="8">
        <f>攻城效率!I114/攻打玩家效率!O114</f>
        <v>0</v>
      </c>
      <c r="G114" s="8">
        <f>攻城效率!J114/攻打玩家效率!P114</f>
        <v>0</v>
      </c>
      <c r="H114" s="8">
        <f>攻城效率!K114/攻打玩家效率!L114</f>
        <v>0.6973461332178057</v>
      </c>
      <c r="I114" s="8">
        <f>攻城效率!L114/攻打玩家效率!M114</f>
        <v>1.0383119685886024</v>
      </c>
      <c r="J114" s="8">
        <f>攻城效率!M114/攻打玩家效率!N114</f>
        <v>1.0331278198482872</v>
      </c>
      <c r="K114" s="8">
        <f>攻城效率!N114/攻打玩家效率!O114</f>
        <v>1.027432738667724</v>
      </c>
      <c r="L114" s="8">
        <f>攻城效率!O114/攻打玩家效率!P114</f>
        <v>1.0214297683200428</v>
      </c>
      <c r="M114" s="8">
        <f>攻打玩家效率!G114/攻打玩家效率!L114</f>
        <v>0</v>
      </c>
      <c r="N114" s="8">
        <f>攻打玩家效率!H114/攻打玩家效率!M114</f>
        <v>0</v>
      </c>
      <c r="O114" s="8">
        <f>攻打玩家效率!I114/攻打玩家效率!N114</f>
        <v>0</v>
      </c>
      <c r="P114" s="8">
        <f>攻打玩家效率!J114/攻打玩家效率!O114</f>
        <v>0</v>
      </c>
      <c r="Q114" s="8">
        <f>攻打玩家效率!K114/攻打玩家效率!P114</f>
        <v>0</v>
      </c>
      <c r="R114" s="8">
        <f>攻打玩家效率!L114/攻打玩家效率!L114</f>
        <v>1</v>
      </c>
      <c r="S114" s="8">
        <f>攻打玩家效率!M114/攻打玩家效率!M114</f>
        <v>1</v>
      </c>
      <c r="T114" s="8">
        <f>攻打玩家效率!N114/攻打玩家效率!N114</f>
        <v>1</v>
      </c>
      <c r="U114" s="8">
        <f>攻打玩家效率!O114/攻打玩家效率!O114</f>
        <v>1</v>
      </c>
      <c r="V114" s="8">
        <f>攻打玩家效率!P114/攻打玩家效率!P114</f>
        <v>1</v>
      </c>
      <c r="X114" s="22">
        <f t="shared" si="8"/>
        <v>0</v>
      </c>
      <c r="Y114" s="22">
        <f t="shared" si="9"/>
        <v>0.6973461332178057</v>
      </c>
      <c r="Z114" s="22">
        <f t="shared" si="10"/>
        <v>0</v>
      </c>
      <c r="AA114" s="22">
        <f t="shared" si="11"/>
        <v>1</v>
      </c>
    </row>
    <row r="115" spans="2:27" x14ac:dyDescent="0.15">
      <c r="B115" s="78">
        <v>111</v>
      </c>
      <c r="C115" s="8">
        <f>攻城效率!F115/攻打玩家效率!L115</f>
        <v>0</v>
      </c>
      <c r="D115" s="8">
        <f>攻城效率!G115/攻打玩家效率!M115</f>
        <v>0</v>
      </c>
      <c r="E115" s="8">
        <f>攻城效率!H115/攻打玩家效率!N115</f>
        <v>0</v>
      </c>
      <c r="F115" s="8">
        <f>攻城效率!I115/攻打玩家效率!O115</f>
        <v>0</v>
      </c>
      <c r="G115" s="8">
        <f>攻城效率!J115/攻打玩家效率!P115</f>
        <v>0</v>
      </c>
      <c r="H115" s="8">
        <f>攻城效率!K115/攻打玩家效率!L115</f>
        <v>0</v>
      </c>
      <c r="I115" s="8">
        <f>攻城效率!L115/攻打玩家效率!M115</f>
        <v>0</v>
      </c>
      <c r="J115" s="8">
        <f>攻城效率!M115/攻打玩家效率!N115</f>
        <v>0</v>
      </c>
      <c r="K115" s="8">
        <f>攻城效率!N115/攻打玩家效率!O115</f>
        <v>0</v>
      </c>
      <c r="L115" s="8">
        <f>攻城效率!O115/攻打玩家效率!P115</f>
        <v>0</v>
      </c>
      <c r="M115" s="8">
        <f>攻打玩家效率!G115/攻打玩家效率!L115</f>
        <v>0</v>
      </c>
      <c r="N115" s="8">
        <f>攻打玩家效率!H115/攻打玩家效率!M115</f>
        <v>0</v>
      </c>
      <c r="O115" s="8">
        <f>攻打玩家效率!I115/攻打玩家效率!N115</f>
        <v>0</v>
      </c>
      <c r="P115" s="8">
        <f>攻打玩家效率!J115/攻打玩家效率!O115</f>
        <v>0</v>
      </c>
      <c r="Q115" s="8">
        <f>攻打玩家效率!K115/攻打玩家效率!P115</f>
        <v>0</v>
      </c>
      <c r="R115" s="8">
        <f>攻打玩家效率!L115/攻打玩家效率!L115</f>
        <v>1</v>
      </c>
      <c r="S115" s="8">
        <f>攻打玩家效率!M115/攻打玩家效率!M115</f>
        <v>1</v>
      </c>
      <c r="T115" s="8">
        <f>攻打玩家效率!N115/攻打玩家效率!N115</f>
        <v>1</v>
      </c>
      <c r="U115" s="8">
        <f>攻打玩家效率!O115/攻打玩家效率!O115</f>
        <v>1</v>
      </c>
      <c r="V115" s="8">
        <f>攻打玩家效率!P115/攻打玩家效率!P115</f>
        <v>1</v>
      </c>
      <c r="X115" s="22">
        <f t="shared" si="8"/>
        <v>0</v>
      </c>
      <c r="Y115" s="22">
        <f t="shared" si="9"/>
        <v>0</v>
      </c>
      <c r="Z115" s="22">
        <f t="shared" si="10"/>
        <v>0</v>
      </c>
      <c r="AA115" s="22">
        <f t="shared" si="11"/>
        <v>1</v>
      </c>
    </row>
    <row r="116" spans="2:27" x14ac:dyDescent="0.15">
      <c r="B116" s="78">
        <v>112</v>
      </c>
      <c r="C116" s="8">
        <f>攻城效率!F116/攻打玩家效率!L116</f>
        <v>0</v>
      </c>
      <c r="D116" s="8">
        <f>攻城效率!G116/攻打玩家效率!M116</f>
        <v>0</v>
      </c>
      <c r="E116" s="8">
        <f>攻城效率!H116/攻打玩家效率!N116</f>
        <v>0</v>
      </c>
      <c r="F116" s="8">
        <f>攻城效率!I116/攻打玩家效率!O116</f>
        <v>0</v>
      </c>
      <c r="G116" s="8">
        <f>攻城效率!J116/攻打玩家效率!P116</f>
        <v>0</v>
      </c>
      <c r="H116" s="8">
        <f>攻城效率!K116/攻打玩家效率!L116</f>
        <v>0</v>
      </c>
      <c r="I116" s="8">
        <f>攻城效率!L116/攻打玩家效率!M116</f>
        <v>0</v>
      </c>
      <c r="J116" s="8">
        <f>攻城效率!M116/攻打玩家效率!N116</f>
        <v>0</v>
      </c>
      <c r="K116" s="8">
        <f>攻城效率!N116/攻打玩家效率!O116</f>
        <v>0</v>
      </c>
      <c r="L116" s="8">
        <f>攻城效率!O116/攻打玩家效率!P116</f>
        <v>0</v>
      </c>
      <c r="M116" s="8">
        <f>攻打玩家效率!G116/攻打玩家效率!L116</f>
        <v>0</v>
      </c>
      <c r="N116" s="8">
        <f>攻打玩家效率!H116/攻打玩家效率!M116</f>
        <v>0</v>
      </c>
      <c r="O116" s="8">
        <f>攻打玩家效率!I116/攻打玩家效率!N116</f>
        <v>0</v>
      </c>
      <c r="P116" s="8">
        <f>攻打玩家效率!J116/攻打玩家效率!O116</f>
        <v>0</v>
      </c>
      <c r="Q116" s="8">
        <f>攻打玩家效率!K116/攻打玩家效率!P116</f>
        <v>0</v>
      </c>
      <c r="R116" s="8">
        <f>攻打玩家效率!L116/攻打玩家效率!L116</f>
        <v>1</v>
      </c>
      <c r="S116" s="8">
        <f>攻打玩家效率!M116/攻打玩家效率!M116</f>
        <v>1</v>
      </c>
      <c r="T116" s="8">
        <f>攻打玩家效率!N116/攻打玩家效率!N116</f>
        <v>1</v>
      </c>
      <c r="U116" s="8">
        <f>攻打玩家效率!O116/攻打玩家效率!O116</f>
        <v>1</v>
      </c>
      <c r="V116" s="8">
        <f>攻打玩家效率!P116/攻打玩家效率!P116</f>
        <v>1</v>
      </c>
      <c r="X116" s="22">
        <f t="shared" si="8"/>
        <v>0</v>
      </c>
      <c r="Y116" s="22">
        <f t="shared" si="9"/>
        <v>0</v>
      </c>
      <c r="Z116" s="22">
        <f t="shared" si="10"/>
        <v>0</v>
      </c>
      <c r="AA116" s="22">
        <f t="shared" si="11"/>
        <v>1</v>
      </c>
    </row>
    <row r="117" spans="2:27" x14ac:dyDescent="0.15">
      <c r="B117" s="78">
        <v>113</v>
      </c>
      <c r="C117" s="8">
        <f>攻城效率!F117/攻打玩家效率!L117</f>
        <v>0</v>
      </c>
      <c r="D117" s="8">
        <f>攻城效率!G117/攻打玩家效率!M117</f>
        <v>0</v>
      </c>
      <c r="E117" s="8">
        <f>攻城效率!H117/攻打玩家效率!N117</f>
        <v>0</v>
      </c>
      <c r="F117" s="8">
        <f>攻城效率!I117/攻打玩家效率!O117</f>
        <v>0</v>
      </c>
      <c r="G117" s="8">
        <f>攻城效率!J117/攻打玩家效率!P117</f>
        <v>0</v>
      </c>
      <c r="H117" s="8">
        <f>攻城效率!K117/攻打玩家效率!L117</f>
        <v>0</v>
      </c>
      <c r="I117" s="8">
        <f>攻城效率!L117/攻打玩家效率!M117</f>
        <v>0</v>
      </c>
      <c r="J117" s="8">
        <f>攻城效率!M117/攻打玩家效率!N117</f>
        <v>0</v>
      </c>
      <c r="K117" s="8">
        <f>攻城效率!N117/攻打玩家效率!O117</f>
        <v>0</v>
      </c>
      <c r="L117" s="8">
        <f>攻城效率!O117/攻打玩家效率!P117</f>
        <v>0</v>
      </c>
      <c r="M117" s="8">
        <f>攻打玩家效率!G117/攻打玩家效率!L117</f>
        <v>0</v>
      </c>
      <c r="N117" s="8">
        <f>攻打玩家效率!H117/攻打玩家效率!M117</f>
        <v>0</v>
      </c>
      <c r="O117" s="8">
        <f>攻打玩家效率!I117/攻打玩家效率!N117</f>
        <v>0</v>
      </c>
      <c r="P117" s="8">
        <f>攻打玩家效率!J117/攻打玩家效率!O117</f>
        <v>0</v>
      </c>
      <c r="Q117" s="8">
        <f>攻打玩家效率!K117/攻打玩家效率!P117</f>
        <v>0</v>
      </c>
      <c r="R117" s="8">
        <f>攻打玩家效率!L117/攻打玩家效率!L117</f>
        <v>1</v>
      </c>
      <c r="S117" s="8">
        <f>攻打玩家效率!M117/攻打玩家效率!M117</f>
        <v>1</v>
      </c>
      <c r="T117" s="8">
        <f>攻打玩家效率!N117/攻打玩家效率!N117</f>
        <v>1</v>
      </c>
      <c r="U117" s="8">
        <f>攻打玩家效率!O117/攻打玩家效率!O117</f>
        <v>1</v>
      </c>
      <c r="V117" s="8">
        <f>攻打玩家效率!P117/攻打玩家效率!P117</f>
        <v>1</v>
      </c>
      <c r="X117" s="22">
        <f t="shared" si="8"/>
        <v>0</v>
      </c>
      <c r="Y117" s="22">
        <f t="shared" si="9"/>
        <v>0</v>
      </c>
      <c r="Z117" s="22">
        <f t="shared" si="10"/>
        <v>0</v>
      </c>
      <c r="AA117" s="22">
        <f t="shared" si="11"/>
        <v>1</v>
      </c>
    </row>
    <row r="118" spans="2:27" x14ac:dyDescent="0.15">
      <c r="B118" s="78">
        <v>114</v>
      </c>
      <c r="C118" s="8">
        <f>攻城效率!F118/攻打玩家效率!L118</f>
        <v>0</v>
      </c>
      <c r="D118" s="8">
        <f>攻城效率!G118/攻打玩家效率!M118</f>
        <v>0</v>
      </c>
      <c r="E118" s="8">
        <f>攻城效率!H118/攻打玩家效率!N118</f>
        <v>0</v>
      </c>
      <c r="F118" s="8">
        <f>攻城效率!I118/攻打玩家效率!O118</f>
        <v>0</v>
      </c>
      <c r="G118" s="8">
        <f>攻城效率!J118/攻打玩家效率!P118</f>
        <v>0</v>
      </c>
      <c r="H118" s="8">
        <f>攻城效率!K118/攻打玩家效率!L118</f>
        <v>0</v>
      </c>
      <c r="I118" s="8">
        <f>攻城效率!L118/攻打玩家效率!M118</f>
        <v>0</v>
      </c>
      <c r="J118" s="8">
        <f>攻城效率!M118/攻打玩家效率!N118</f>
        <v>0</v>
      </c>
      <c r="K118" s="8">
        <f>攻城效率!N118/攻打玩家效率!O118</f>
        <v>0</v>
      </c>
      <c r="L118" s="8">
        <f>攻城效率!O118/攻打玩家效率!P118</f>
        <v>0</v>
      </c>
      <c r="M118" s="8">
        <f>攻打玩家效率!G118/攻打玩家效率!L118</f>
        <v>0</v>
      </c>
      <c r="N118" s="8">
        <f>攻打玩家效率!H118/攻打玩家效率!M118</f>
        <v>0</v>
      </c>
      <c r="O118" s="8">
        <f>攻打玩家效率!I118/攻打玩家效率!N118</f>
        <v>0</v>
      </c>
      <c r="P118" s="8">
        <f>攻打玩家效率!J118/攻打玩家效率!O118</f>
        <v>0</v>
      </c>
      <c r="Q118" s="8">
        <f>攻打玩家效率!K118/攻打玩家效率!P118</f>
        <v>0</v>
      </c>
      <c r="R118" s="8">
        <f>攻打玩家效率!L118/攻打玩家效率!L118</f>
        <v>1</v>
      </c>
      <c r="S118" s="8">
        <f>攻打玩家效率!M118/攻打玩家效率!M118</f>
        <v>1</v>
      </c>
      <c r="T118" s="8">
        <f>攻打玩家效率!N118/攻打玩家效率!N118</f>
        <v>1</v>
      </c>
      <c r="U118" s="8">
        <f>攻打玩家效率!O118/攻打玩家效率!O118</f>
        <v>1</v>
      </c>
      <c r="V118" s="8">
        <f>攻打玩家效率!P118/攻打玩家效率!P118</f>
        <v>1</v>
      </c>
      <c r="X118" s="22">
        <f t="shared" si="8"/>
        <v>0</v>
      </c>
      <c r="Y118" s="22">
        <f t="shared" si="9"/>
        <v>0</v>
      </c>
      <c r="Z118" s="22">
        <f t="shared" si="10"/>
        <v>0</v>
      </c>
      <c r="AA118" s="22">
        <f t="shared" si="11"/>
        <v>1</v>
      </c>
    </row>
    <row r="119" spans="2:27" x14ac:dyDescent="0.15">
      <c r="B119" s="78">
        <v>115</v>
      </c>
      <c r="C119" s="8">
        <f>攻城效率!F119/攻打玩家效率!L119</f>
        <v>0</v>
      </c>
      <c r="D119" s="8">
        <f>攻城效率!G119/攻打玩家效率!M119</f>
        <v>0</v>
      </c>
      <c r="E119" s="8">
        <f>攻城效率!H119/攻打玩家效率!N119</f>
        <v>0</v>
      </c>
      <c r="F119" s="8">
        <f>攻城效率!I119/攻打玩家效率!O119</f>
        <v>0</v>
      </c>
      <c r="G119" s="8">
        <f>攻城效率!J119/攻打玩家效率!P119</f>
        <v>0</v>
      </c>
      <c r="H119" s="8">
        <f>攻城效率!K119/攻打玩家效率!L119</f>
        <v>0</v>
      </c>
      <c r="I119" s="8">
        <f>攻城效率!L119/攻打玩家效率!M119</f>
        <v>0</v>
      </c>
      <c r="J119" s="8">
        <f>攻城效率!M119/攻打玩家效率!N119</f>
        <v>0</v>
      </c>
      <c r="K119" s="8">
        <f>攻城效率!N119/攻打玩家效率!O119</f>
        <v>0</v>
      </c>
      <c r="L119" s="8">
        <f>攻城效率!O119/攻打玩家效率!P119</f>
        <v>0</v>
      </c>
      <c r="M119" s="8">
        <f>攻打玩家效率!G119/攻打玩家效率!L119</f>
        <v>0</v>
      </c>
      <c r="N119" s="8">
        <f>攻打玩家效率!H119/攻打玩家效率!M119</f>
        <v>0</v>
      </c>
      <c r="O119" s="8">
        <f>攻打玩家效率!I119/攻打玩家效率!N119</f>
        <v>0</v>
      </c>
      <c r="P119" s="8">
        <f>攻打玩家效率!J119/攻打玩家效率!O119</f>
        <v>0</v>
      </c>
      <c r="Q119" s="8">
        <f>攻打玩家效率!K119/攻打玩家效率!P119</f>
        <v>0</v>
      </c>
      <c r="R119" s="8">
        <f>攻打玩家效率!L119/攻打玩家效率!L119</f>
        <v>1</v>
      </c>
      <c r="S119" s="8">
        <f>攻打玩家效率!M119/攻打玩家效率!M119</f>
        <v>1</v>
      </c>
      <c r="T119" s="8">
        <f>攻打玩家效率!N119/攻打玩家效率!N119</f>
        <v>1</v>
      </c>
      <c r="U119" s="8">
        <f>攻打玩家效率!O119/攻打玩家效率!O119</f>
        <v>1</v>
      </c>
      <c r="V119" s="8">
        <f>攻打玩家效率!P119/攻打玩家效率!P119</f>
        <v>1</v>
      </c>
      <c r="X119" s="22">
        <f t="shared" si="8"/>
        <v>0</v>
      </c>
      <c r="Y119" s="22">
        <f t="shared" si="9"/>
        <v>0</v>
      </c>
      <c r="Z119" s="22">
        <f t="shared" si="10"/>
        <v>0</v>
      </c>
      <c r="AA119" s="22">
        <f t="shared" si="11"/>
        <v>1</v>
      </c>
    </row>
    <row r="120" spans="2:27" x14ac:dyDescent="0.15">
      <c r="B120" s="78">
        <v>116</v>
      </c>
      <c r="C120" s="8">
        <f>攻城效率!F120/攻打玩家效率!L120</f>
        <v>0</v>
      </c>
      <c r="D120" s="8">
        <f>攻城效率!G120/攻打玩家效率!M120</f>
        <v>0</v>
      </c>
      <c r="E120" s="8">
        <f>攻城效率!H120/攻打玩家效率!N120</f>
        <v>0</v>
      </c>
      <c r="F120" s="8">
        <f>攻城效率!I120/攻打玩家效率!O120</f>
        <v>0</v>
      </c>
      <c r="G120" s="8">
        <f>攻城效率!J120/攻打玩家效率!P120</f>
        <v>0</v>
      </c>
      <c r="H120" s="8">
        <f>攻城效率!K120/攻打玩家效率!L120</f>
        <v>0</v>
      </c>
      <c r="I120" s="8">
        <f>攻城效率!L120/攻打玩家效率!M120</f>
        <v>0</v>
      </c>
      <c r="J120" s="8">
        <f>攻城效率!M120/攻打玩家效率!N120</f>
        <v>0</v>
      </c>
      <c r="K120" s="8">
        <f>攻城效率!N120/攻打玩家效率!O120</f>
        <v>0</v>
      </c>
      <c r="L120" s="8">
        <f>攻城效率!O120/攻打玩家效率!P120</f>
        <v>0</v>
      </c>
      <c r="M120" s="8">
        <f>攻打玩家效率!G120/攻打玩家效率!L120</f>
        <v>0</v>
      </c>
      <c r="N120" s="8">
        <f>攻打玩家效率!H120/攻打玩家效率!M120</f>
        <v>0</v>
      </c>
      <c r="O120" s="8">
        <f>攻打玩家效率!I120/攻打玩家效率!N120</f>
        <v>0</v>
      </c>
      <c r="P120" s="8">
        <f>攻打玩家效率!J120/攻打玩家效率!O120</f>
        <v>0</v>
      </c>
      <c r="Q120" s="8">
        <f>攻打玩家效率!K120/攻打玩家效率!P120</f>
        <v>0</v>
      </c>
      <c r="R120" s="8">
        <f>攻打玩家效率!L120/攻打玩家效率!L120</f>
        <v>1</v>
      </c>
      <c r="S120" s="8">
        <f>攻打玩家效率!M120/攻打玩家效率!M120</f>
        <v>1</v>
      </c>
      <c r="T120" s="8">
        <f>攻打玩家效率!N120/攻打玩家效率!N120</f>
        <v>1</v>
      </c>
      <c r="U120" s="8">
        <f>攻打玩家效率!O120/攻打玩家效率!O120</f>
        <v>1</v>
      </c>
      <c r="V120" s="8">
        <f>攻打玩家效率!P120/攻打玩家效率!P120</f>
        <v>1</v>
      </c>
      <c r="X120" s="22">
        <f t="shared" si="8"/>
        <v>0</v>
      </c>
      <c r="Y120" s="22">
        <f t="shared" si="9"/>
        <v>0</v>
      </c>
      <c r="Z120" s="22">
        <f t="shared" si="10"/>
        <v>0</v>
      </c>
      <c r="AA120" s="22">
        <f t="shared" si="11"/>
        <v>1</v>
      </c>
    </row>
    <row r="121" spans="2:27" x14ac:dyDescent="0.15">
      <c r="B121" s="78">
        <v>117</v>
      </c>
      <c r="C121" s="8">
        <f>攻城效率!F121/攻打玩家效率!L121</f>
        <v>0</v>
      </c>
      <c r="D121" s="8">
        <f>攻城效率!G121/攻打玩家效率!M121</f>
        <v>0</v>
      </c>
      <c r="E121" s="8">
        <f>攻城效率!H121/攻打玩家效率!N121</f>
        <v>0</v>
      </c>
      <c r="F121" s="8">
        <f>攻城效率!I121/攻打玩家效率!O121</f>
        <v>0</v>
      </c>
      <c r="G121" s="8">
        <f>攻城效率!J121/攻打玩家效率!P121</f>
        <v>0</v>
      </c>
      <c r="H121" s="8">
        <f>攻城效率!K121/攻打玩家效率!L121</f>
        <v>0</v>
      </c>
      <c r="I121" s="8">
        <f>攻城效率!L121/攻打玩家效率!M121</f>
        <v>0</v>
      </c>
      <c r="J121" s="8">
        <f>攻城效率!M121/攻打玩家效率!N121</f>
        <v>0</v>
      </c>
      <c r="K121" s="8">
        <f>攻城效率!N121/攻打玩家效率!O121</f>
        <v>0</v>
      </c>
      <c r="L121" s="8">
        <f>攻城效率!O121/攻打玩家效率!P121</f>
        <v>0</v>
      </c>
      <c r="M121" s="8">
        <f>攻打玩家效率!G121/攻打玩家效率!L121</f>
        <v>0</v>
      </c>
      <c r="N121" s="8">
        <f>攻打玩家效率!H121/攻打玩家效率!M121</f>
        <v>0</v>
      </c>
      <c r="O121" s="8">
        <f>攻打玩家效率!I121/攻打玩家效率!N121</f>
        <v>0</v>
      </c>
      <c r="P121" s="8">
        <f>攻打玩家效率!J121/攻打玩家效率!O121</f>
        <v>0</v>
      </c>
      <c r="Q121" s="8">
        <f>攻打玩家效率!K121/攻打玩家效率!P121</f>
        <v>0</v>
      </c>
      <c r="R121" s="8">
        <f>攻打玩家效率!L121/攻打玩家效率!L121</f>
        <v>1</v>
      </c>
      <c r="S121" s="8">
        <f>攻打玩家效率!M121/攻打玩家效率!M121</f>
        <v>1</v>
      </c>
      <c r="T121" s="8">
        <f>攻打玩家效率!N121/攻打玩家效率!N121</f>
        <v>1</v>
      </c>
      <c r="U121" s="8">
        <f>攻打玩家效率!O121/攻打玩家效率!O121</f>
        <v>1</v>
      </c>
      <c r="V121" s="8">
        <f>攻打玩家效率!P121/攻打玩家效率!P121</f>
        <v>1</v>
      </c>
      <c r="X121" s="22">
        <f t="shared" si="8"/>
        <v>0</v>
      </c>
      <c r="Y121" s="22">
        <f t="shared" si="9"/>
        <v>0</v>
      </c>
      <c r="Z121" s="22">
        <f t="shared" si="10"/>
        <v>0</v>
      </c>
      <c r="AA121" s="22">
        <f t="shared" si="11"/>
        <v>1</v>
      </c>
    </row>
    <row r="122" spans="2:27" x14ac:dyDescent="0.15">
      <c r="B122" s="78">
        <v>118</v>
      </c>
      <c r="C122" s="8">
        <f>攻城效率!F122/攻打玩家效率!L122</f>
        <v>0</v>
      </c>
      <c r="D122" s="8">
        <f>攻城效率!G122/攻打玩家效率!M122</f>
        <v>0</v>
      </c>
      <c r="E122" s="8">
        <f>攻城效率!H122/攻打玩家效率!N122</f>
        <v>0</v>
      </c>
      <c r="F122" s="8">
        <f>攻城效率!I122/攻打玩家效率!O122</f>
        <v>0</v>
      </c>
      <c r="G122" s="8">
        <f>攻城效率!J122/攻打玩家效率!P122</f>
        <v>0</v>
      </c>
      <c r="H122" s="8">
        <f>攻城效率!K122/攻打玩家效率!L122</f>
        <v>0</v>
      </c>
      <c r="I122" s="8">
        <f>攻城效率!L122/攻打玩家效率!M122</f>
        <v>0</v>
      </c>
      <c r="J122" s="8">
        <f>攻城效率!M122/攻打玩家效率!N122</f>
        <v>0</v>
      </c>
      <c r="K122" s="8">
        <f>攻城效率!N122/攻打玩家效率!O122</f>
        <v>0</v>
      </c>
      <c r="L122" s="8">
        <f>攻城效率!O122/攻打玩家效率!P122</f>
        <v>0</v>
      </c>
      <c r="M122" s="8">
        <f>攻打玩家效率!G122/攻打玩家效率!L122</f>
        <v>0</v>
      </c>
      <c r="N122" s="8">
        <f>攻打玩家效率!H122/攻打玩家效率!M122</f>
        <v>0</v>
      </c>
      <c r="O122" s="8">
        <f>攻打玩家效率!I122/攻打玩家效率!N122</f>
        <v>0</v>
      </c>
      <c r="P122" s="8">
        <f>攻打玩家效率!J122/攻打玩家效率!O122</f>
        <v>0</v>
      </c>
      <c r="Q122" s="8">
        <f>攻打玩家效率!K122/攻打玩家效率!P122</f>
        <v>0</v>
      </c>
      <c r="R122" s="8">
        <f>攻打玩家效率!L122/攻打玩家效率!L122</f>
        <v>1</v>
      </c>
      <c r="S122" s="8">
        <f>攻打玩家效率!M122/攻打玩家效率!M122</f>
        <v>1</v>
      </c>
      <c r="T122" s="8">
        <f>攻打玩家效率!N122/攻打玩家效率!N122</f>
        <v>1</v>
      </c>
      <c r="U122" s="8">
        <f>攻打玩家效率!O122/攻打玩家效率!O122</f>
        <v>1</v>
      </c>
      <c r="V122" s="8">
        <f>攻打玩家效率!P122/攻打玩家效率!P122</f>
        <v>1</v>
      </c>
      <c r="X122" s="22">
        <f t="shared" si="8"/>
        <v>0</v>
      </c>
      <c r="Y122" s="22">
        <f t="shared" si="9"/>
        <v>0</v>
      </c>
      <c r="Z122" s="22">
        <f t="shared" si="10"/>
        <v>0</v>
      </c>
      <c r="AA122" s="22">
        <f t="shared" si="11"/>
        <v>1</v>
      </c>
    </row>
    <row r="123" spans="2:27" x14ac:dyDescent="0.15">
      <c r="B123" s="78">
        <v>119</v>
      </c>
      <c r="C123" s="8">
        <f>攻城效率!F123/攻打玩家效率!L123</f>
        <v>0</v>
      </c>
      <c r="D123" s="8">
        <f>攻城效率!G123/攻打玩家效率!M123</f>
        <v>0</v>
      </c>
      <c r="E123" s="8">
        <f>攻城效率!H123/攻打玩家效率!N123</f>
        <v>0</v>
      </c>
      <c r="F123" s="8">
        <f>攻城效率!I123/攻打玩家效率!O123</f>
        <v>0</v>
      </c>
      <c r="G123" s="8">
        <f>攻城效率!J123/攻打玩家效率!P123</f>
        <v>0</v>
      </c>
      <c r="H123" s="8">
        <f>攻城效率!K123/攻打玩家效率!L123</f>
        <v>0</v>
      </c>
      <c r="I123" s="8">
        <f>攻城效率!L123/攻打玩家效率!M123</f>
        <v>0</v>
      </c>
      <c r="J123" s="8">
        <f>攻城效率!M123/攻打玩家效率!N123</f>
        <v>0</v>
      </c>
      <c r="K123" s="8">
        <f>攻城效率!N123/攻打玩家效率!O123</f>
        <v>0</v>
      </c>
      <c r="L123" s="8">
        <f>攻城效率!O123/攻打玩家效率!P123</f>
        <v>0</v>
      </c>
      <c r="M123" s="8">
        <f>攻打玩家效率!G123/攻打玩家效率!L123</f>
        <v>0</v>
      </c>
      <c r="N123" s="8">
        <f>攻打玩家效率!H123/攻打玩家效率!M123</f>
        <v>0</v>
      </c>
      <c r="O123" s="8">
        <f>攻打玩家效率!I123/攻打玩家效率!N123</f>
        <v>0</v>
      </c>
      <c r="P123" s="8">
        <f>攻打玩家效率!J123/攻打玩家效率!O123</f>
        <v>0</v>
      </c>
      <c r="Q123" s="8">
        <f>攻打玩家效率!K123/攻打玩家效率!P123</f>
        <v>0</v>
      </c>
      <c r="R123" s="8">
        <f>攻打玩家效率!L123/攻打玩家效率!L123</f>
        <v>1</v>
      </c>
      <c r="S123" s="8">
        <f>攻打玩家效率!M123/攻打玩家效率!M123</f>
        <v>1</v>
      </c>
      <c r="T123" s="8">
        <f>攻打玩家效率!N123/攻打玩家效率!N123</f>
        <v>1</v>
      </c>
      <c r="U123" s="8">
        <f>攻打玩家效率!O123/攻打玩家效率!O123</f>
        <v>1</v>
      </c>
      <c r="V123" s="8">
        <f>攻打玩家效率!P123/攻打玩家效率!P123</f>
        <v>1</v>
      </c>
      <c r="X123" s="22">
        <f t="shared" si="8"/>
        <v>0</v>
      </c>
      <c r="Y123" s="22">
        <f t="shared" si="9"/>
        <v>0</v>
      </c>
      <c r="Z123" s="22">
        <f t="shared" si="10"/>
        <v>0</v>
      </c>
      <c r="AA123" s="22">
        <f t="shared" si="11"/>
        <v>1</v>
      </c>
    </row>
    <row r="124" spans="2:27" x14ac:dyDescent="0.15">
      <c r="B124" s="78">
        <v>120</v>
      </c>
      <c r="C124" s="8">
        <f>攻城效率!F124/攻打玩家效率!L124</f>
        <v>0</v>
      </c>
      <c r="D124" s="8">
        <f>攻城效率!G124/攻打玩家效率!M124</f>
        <v>0</v>
      </c>
      <c r="E124" s="8">
        <f>攻城效率!H124/攻打玩家效率!N124</f>
        <v>0</v>
      </c>
      <c r="F124" s="8">
        <f>攻城效率!I124/攻打玩家效率!O124</f>
        <v>0</v>
      </c>
      <c r="G124" s="8">
        <f>攻城效率!J124/攻打玩家效率!P124</f>
        <v>0</v>
      </c>
      <c r="H124" s="8">
        <f>攻城效率!K124/攻打玩家效率!L124</f>
        <v>0</v>
      </c>
      <c r="I124" s="8">
        <f>攻城效率!L124/攻打玩家效率!M124</f>
        <v>0</v>
      </c>
      <c r="J124" s="8">
        <f>攻城效率!M124/攻打玩家效率!N124</f>
        <v>0</v>
      </c>
      <c r="K124" s="8">
        <f>攻城效率!N124/攻打玩家效率!O124</f>
        <v>0</v>
      </c>
      <c r="L124" s="8">
        <f>攻城效率!O124/攻打玩家效率!P124</f>
        <v>0</v>
      </c>
      <c r="M124" s="8">
        <f>攻打玩家效率!G124/攻打玩家效率!L124</f>
        <v>0</v>
      </c>
      <c r="N124" s="8">
        <f>攻打玩家效率!H124/攻打玩家效率!M124</f>
        <v>0</v>
      </c>
      <c r="O124" s="8">
        <f>攻打玩家效率!I124/攻打玩家效率!N124</f>
        <v>0</v>
      </c>
      <c r="P124" s="8">
        <f>攻打玩家效率!J124/攻打玩家效率!O124</f>
        <v>0</v>
      </c>
      <c r="Q124" s="8">
        <f>攻打玩家效率!K124/攻打玩家效率!P124</f>
        <v>0</v>
      </c>
      <c r="R124" s="8">
        <f>攻打玩家效率!L124/攻打玩家效率!L124</f>
        <v>1</v>
      </c>
      <c r="S124" s="8">
        <f>攻打玩家效率!M124/攻打玩家效率!M124</f>
        <v>1</v>
      </c>
      <c r="T124" s="8">
        <f>攻打玩家效率!N124/攻打玩家效率!N124</f>
        <v>1</v>
      </c>
      <c r="U124" s="8">
        <f>攻打玩家效率!O124/攻打玩家效率!O124</f>
        <v>1</v>
      </c>
      <c r="V124" s="8">
        <f>攻打玩家效率!P124/攻打玩家效率!P124</f>
        <v>1</v>
      </c>
      <c r="X124" s="22">
        <f t="shared" si="8"/>
        <v>0</v>
      </c>
      <c r="Y124" s="22">
        <f t="shared" si="9"/>
        <v>0</v>
      </c>
      <c r="Z124" s="22">
        <f t="shared" si="10"/>
        <v>0</v>
      </c>
      <c r="AA124" s="22">
        <f t="shared" si="11"/>
        <v>1</v>
      </c>
    </row>
    <row r="125" spans="2:27" x14ac:dyDescent="0.15">
      <c r="B125" s="78">
        <v>121</v>
      </c>
      <c r="C125" s="8">
        <f>攻城效率!F125/攻打玩家效率!L125</f>
        <v>0</v>
      </c>
      <c r="D125" s="8">
        <f>攻城效率!G125/攻打玩家效率!M125</f>
        <v>0</v>
      </c>
      <c r="E125" s="8">
        <f>攻城效率!H125/攻打玩家效率!N125</f>
        <v>0</v>
      </c>
      <c r="F125" s="8">
        <f>攻城效率!I125/攻打玩家效率!O125</f>
        <v>0</v>
      </c>
      <c r="G125" s="8">
        <f>攻城效率!J125/攻打玩家效率!P125</f>
        <v>0</v>
      </c>
      <c r="H125" s="8">
        <f>攻城效率!K125/攻打玩家效率!L125</f>
        <v>0</v>
      </c>
      <c r="I125" s="8">
        <f>攻城效率!L125/攻打玩家效率!M125</f>
        <v>0</v>
      </c>
      <c r="J125" s="8">
        <f>攻城效率!M125/攻打玩家效率!N125</f>
        <v>0</v>
      </c>
      <c r="K125" s="8">
        <f>攻城效率!N125/攻打玩家效率!O125</f>
        <v>0</v>
      </c>
      <c r="L125" s="8">
        <f>攻城效率!O125/攻打玩家效率!P125</f>
        <v>0</v>
      </c>
      <c r="M125" s="8">
        <f>攻打玩家效率!G125/攻打玩家效率!L125</f>
        <v>0</v>
      </c>
      <c r="N125" s="8">
        <f>攻打玩家效率!H125/攻打玩家效率!M125</f>
        <v>0</v>
      </c>
      <c r="O125" s="8">
        <f>攻打玩家效率!I125/攻打玩家效率!N125</f>
        <v>0</v>
      </c>
      <c r="P125" s="8">
        <f>攻打玩家效率!J125/攻打玩家效率!O125</f>
        <v>0</v>
      </c>
      <c r="Q125" s="8">
        <f>攻打玩家效率!K125/攻打玩家效率!P125</f>
        <v>0</v>
      </c>
      <c r="R125" s="8">
        <f>攻打玩家效率!L125/攻打玩家效率!L125</f>
        <v>1</v>
      </c>
      <c r="S125" s="8">
        <f>攻打玩家效率!M125/攻打玩家效率!M125</f>
        <v>1</v>
      </c>
      <c r="T125" s="8">
        <f>攻打玩家效率!N125/攻打玩家效率!N125</f>
        <v>1</v>
      </c>
      <c r="U125" s="8">
        <f>攻打玩家效率!O125/攻打玩家效率!O125</f>
        <v>1</v>
      </c>
      <c r="V125" s="8">
        <f>攻打玩家效率!P125/攻打玩家效率!P125</f>
        <v>1</v>
      </c>
      <c r="X125" s="22">
        <f t="shared" si="8"/>
        <v>0</v>
      </c>
      <c r="Y125" s="22">
        <f t="shared" si="9"/>
        <v>0</v>
      </c>
      <c r="Z125" s="22">
        <f t="shared" si="10"/>
        <v>0</v>
      </c>
      <c r="AA125" s="22">
        <f t="shared" si="11"/>
        <v>1</v>
      </c>
    </row>
    <row r="126" spans="2:27" x14ac:dyDescent="0.15">
      <c r="B126" s="78">
        <v>122</v>
      </c>
      <c r="C126" s="8">
        <f>攻城效率!F126/攻打玩家效率!L126</f>
        <v>0</v>
      </c>
      <c r="D126" s="8">
        <f>攻城效率!G126/攻打玩家效率!M126</f>
        <v>0</v>
      </c>
      <c r="E126" s="8">
        <f>攻城效率!H126/攻打玩家效率!N126</f>
        <v>0</v>
      </c>
      <c r="F126" s="8">
        <f>攻城效率!I126/攻打玩家效率!O126</f>
        <v>0</v>
      </c>
      <c r="G126" s="8">
        <f>攻城效率!J126/攻打玩家效率!P126</f>
        <v>0</v>
      </c>
      <c r="H126" s="8">
        <f>攻城效率!K126/攻打玩家效率!L126</f>
        <v>0</v>
      </c>
      <c r="I126" s="8">
        <f>攻城效率!L126/攻打玩家效率!M126</f>
        <v>0</v>
      </c>
      <c r="J126" s="8">
        <f>攻城效率!M126/攻打玩家效率!N126</f>
        <v>0</v>
      </c>
      <c r="K126" s="8">
        <f>攻城效率!N126/攻打玩家效率!O126</f>
        <v>0</v>
      </c>
      <c r="L126" s="8">
        <f>攻城效率!O126/攻打玩家效率!P126</f>
        <v>0</v>
      </c>
      <c r="M126" s="8">
        <f>攻打玩家效率!G126/攻打玩家效率!L126</f>
        <v>0</v>
      </c>
      <c r="N126" s="8">
        <f>攻打玩家效率!H126/攻打玩家效率!M126</f>
        <v>0</v>
      </c>
      <c r="O126" s="8">
        <f>攻打玩家效率!I126/攻打玩家效率!N126</f>
        <v>0</v>
      </c>
      <c r="P126" s="8">
        <f>攻打玩家效率!J126/攻打玩家效率!O126</f>
        <v>0</v>
      </c>
      <c r="Q126" s="8">
        <f>攻打玩家效率!K126/攻打玩家效率!P126</f>
        <v>0</v>
      </c>
      <c r="R126" s="8">
        <f>攻打玩家效率!L126/攻打玩家效率!L126</f>
        <v>1</v>
      </c>
      <c r="S126" s="8">
        <f>攻打玩家效率!M126/攻打玩家效率!M126</f>
        <v>1</v>
      </c>
      <c r="T126" s="8">
        <f>攻打玩家效率!N126/攻打玩家效率!N126</f>
        <v>1</v>
      </c>
      <c r="U126" s="8">
        <f>攻打玩家效率!O126/攻打玩家效率!O126</f>
        <v>1</v>
      </c>
      <c r="V126" s="8">
        <f>攻打玩家效率!P126/攻打玩家效率!P126</f>
        <v>1</v>
      </c>
      <c r="X126" s="22">
        <f t="shared" si="8"/>
        <v>0</v>
      </c>
      <c r="Y126" s="22">
        <f t="shared" si="9"/>
        <v>0</v>
      </c>
      <c r="Z126" s="22">
        <f t="shared" si="10"/>
        <v>0</v>
      </c>
      <c r="AA126" s="22">
        <f t="shared" si="11"/>
        <v>1</v>
      </c>
    </row>
    <row r="127" spans="2:27" x14ac:dyDescent="0.15">
      <c r="B127" s="78">
        <v>123</v>
      </c>
      <c r="C127" s="8">
        <f>攻城效率!F127/攻打玩家效率!L127</f>
        <v>0</v>
      </c>
      <c r="D127" s="8">
        <f>攻城效率!G127/攻打玩家效率!M127</f>
        <v>0</v>
      </c>
      <c r="E127" s="8">
        <f>攻城效率!H127/攻打玩家效率!N127</f>
        <v>0</v>
      </c>
      <c r="F127" s="8">
        <f>攻城效率!I127/攻打玩家效率!O127</f>
        <v>0</v>
      </c>
      <c r="G127" s="8">
        <f>攻城效率!J127/攻打玩家效率!P127</f>
        <v>0</v>
      </c>
      <c r="H127" s="8">
        <f>攻城效率!K127/攻打玩家效率!L127</f>
        <v>0</v>
      </c>
      <c r="I127" s="8">
        <f>攻城效率!L127/攻打玩家效率!M127</f>
        <v>0</v>
      </c>
      <c r="J127" s="8">
        <f>攻城效率!M127/攻打玩家效率!N127</f>
        <v>0</v>
      </c>
      <c r="K127" s="8">
        <f>攻城效率!N127/攻打玩家效率!O127</f>
        <v>0</v>
      </c>
      <c r="L127" s="8">
        <f>攻城效率!O127/攻打玩家效率!P127</f>
        <v>0</v>
      </c>
      <c r="M127" s="8">
        <f>攻打玩家效率!G127/攻打玩家效率!L127</f>
        <v>0</v>
      </c>
      <c r="N127" s="8">
        <f>攻打玩家效率!H127/攻打玩家效率!M127</f>
        <v>0</v>
      </c>
      <c r="O127" s="8">
        <f>攻打玩家效率!I127/攻打玩家效率!N127</f>
        <v>0</v>
      </c>
      <c r="P127" s="8">
        <f>攻打玩家效率!J127/攻打玩家效率!O127</f>
        <v>0</v>
      </c>
      <c r="Q127" s="8">
        <f>攻打玩家效率!K127/攻打玩家效率!P127</f>
        <v>0</v>
      </c>
      <c r="R127" s="8">
        <f>攻打玩家效率!L127/攻打玩家效率!L127</f>
        <v>1</v>
      </c>
      <c r="S127" s="8">
        <f>攻打玩家效率!M127/攻打玩家效率!M127</f>
        <v>1</v>
      </c>
      <c r="T127" s="8">
        <f>攻打玩家效率!N127/攻打玩家效率!N127</f>
        <v>1</v>
      </c>
      <c r="U127" s="8">
        <f>攻打玩家效率!O127/攻打玩家效率!O127</f>
        <v>1</v>
      </c>
      <c r="V127" s="8">
        <f>攻打玩家效率!P127/攻打玩家效率!P127</f>
        <v>1</v>
      </c>
      <c r="X127" s="22">
        <f t="shared" si="8"/>
        <v>0</v>
      </c>
      <c r="Y127" s="22">
        <f t="shared" si="9"/>
        <v>0</v>
      </c>
      <c r="Z127" s="22">
        <f t="shared" si="10"/>
        <v>0</v>
      </c>
      <c r="AA127" s="22">
        <f t="shared" si="11"/>
        <v>1</v>
      </c>
    </row>
    <row r="128" spans="2:27" x14ac:dyDescent="0.15">
      <c r="B128" s="78">
        <v>124</v>
      </c>
      <c r="C128" s="8">
        <f>攻城效率!F128/攻打玩家效率!L128</f>
        <v>0</v>
      </c>
      <c r="D128" s="8">
        <f>攻城效率!G128/攻打玩家效率!M128</f>
        <v>0</v>
      </c>
      <c r="E128" s="8">
        <f>攻城效率!H128/攻打玩家效率!N128</f>
        <v>0</v>
      </c>
      <c r="F128" s="8">
        <f>攻城效率!I128/攻打玩家效率!O128</f>
        <v>0</v>
      </c>
      <c r="G128" s="8">
        <f>攻城效率!J128/攻打玩家效率!P128</f>
        <v>0</v>
      </c>
      <c r="H128" s="8">
        <f>攻城效率!K128/攻打玩家效率!L128</f>
        <v>0</v>
      </c>
      <c r="I128" s="8">
        <f>攻城效率!L128/攻打玩家效率!M128</f>
        <v>0</v>
      </c>
      <c r="J128" s="8">
        <f>攻城效率!M128/攻打玩家效率!N128</f>
        <v>0</v>
      </c>
      <c r="K128" s="8">
        <f>攻城效率!N128/攻打玩家效率!O128</f>
        <v>0</v>
      </c>
      <c r="L128" s="8">
        <f>攻城效率!O128/攻打玩家效率!P128</f>
        <v>0</v>
      </c>
      <c r="M128" s="8">
        <f>攻打玩家效率!G128/攻打玩家效率!L128</f>
        <v>0</v>
      </c>
      <c r="N128" s="8">
        <f>攻打玩家效率!H128/攻打玩家效率!M128</f>
        <v>0</v>
      </c>
      <c r="O128" s="8">
        <f>攻打玩家效率!I128/攻打玩家效率!N128</f>
        <v>0</v>
      </c>
      <c r="P128" s="8">
        <f>攻打玩家效率!J128/攻打玩家效率!O128</f>
        <v>0</v>
      </c>
      <c r="Q128" s="8">
        <f>攻打玩家效率!K128/攻打玩家效率!P128</f>
        <v>0</v>
      </c>
      <c r="R128" s="8">
        <f>攻打玩家效率!L128/攻打玩家效率!L128</f>
        <v>1</v>
      </c>
      <c r="S128" s="8">
        <f>攻打玩家效率!M128/攻打玩家效率!M128</f>
        <v>1</v>
      </c>
      <c r="T128" s="8">
        <f>攻打玩家效率!N128/攻打玩家效率!N128</f>
        <v>1</v>
      </c>
      <c r="U128" s="8">
        <f>攻打玩家效率!O128/攻打玩家效率!O128</f>
        <v>1</v>
      </c>
      <c r="V128" s="8">
        <f>攻打玩家效率!P128/攻打玩家效率!P128</f>
        <v>1</v>
      </c>
      <c r="X128" s="22">
        <f t="shared" si="8"/>
        <v>0</v>
      </c>
      <c r="Y128" s="22">
        <f t="shared" si="9"/>
        <v>0</v>
      </c>
      <c r="Z128" s="22">
        <f t="shared" si="10"/>
        <v>0</v>
      </c>
      <c r="AA128" s="22">
        <f t="shared" si="11"/>
        <v>1</v>
      </c>
    </row>
    <row r="129" spans="2:27" x14ac:dyDescent="0.15">
      <c r="B129" s="78">
        <v>125</v>
      </c>
      <c r="C129" s="8">
        <f>攻城效率!F129/攻打玩家效率!L129</f>
        <v>0</v>
      </c>
      <c r="D129" s="8">
        <f>攻城效率!G129/攻打玩家效率!M129</f>
        <v>0</v>
      </c>
      <c r="E129" s="8">
        <f>攻城效率!H129/攻打玩家效率!N129</f>
        <v>0</v>
      </c>
      <c r="F129" s="8">
        <f>攻城效率!I129/攻打玩家效率!O129</f>
        <v>0</v>
      </c>
      <c r="G129" s="8">
        <f>攻城效率!J129/攻打玩家效率!P129</f>
        <v>0</v>
      </c>
      <c r="H129" s="8">
        <f>攻城效率!K129/攻打玩家效率!L129</f>
        <v>0</v>
      </c>
      <c r="I129" s="8">
        <f>攻城效率!L129/攻打玩家效率!M129</f>
        <v>0</v>
      </c>
      <c r="J129" s="8">
        <f>攻城效率!M129/攻打玩家效率!N129</f>
        <v>0</v>
      </c>
      <c r="K129" s="8">
        <f>攻城效率!N129/攻打玩家效率!O129</f>
        <v>0</v>
      </c>
      <c r="L129" s="8">
        <f>攻城效率!O129/攻打玩家效率!P129</f>
        <v>0</v>
      </c>
      <c r="M129" s="8">
        <f>攻打玩家效率!G129/攻打玩家效率!L129</f>
        <v>0</v>
      </c>
      <c r="N129" s="8">
        <f>攻打玩家效率!H129/攻打玩家效率!M129</f>
        <v>0</v>
      </c>
      <c r="O129" s="8">
        <f>攻打玩家效率!I129/攻打玩家效率!N129</f>
        <v>0</v>
      </c>
      <c r="P129" s="8">
        <f>攻打玩家效率!J129/攻打玩家效率!O129</f>
        <v>0</v>
      </c>
      <c r="Q129" s="8">
        <f>攻打玩家效率!K129/攻打玩家效率!P129</f>
        <v>0</v>
      </c>
      <c r="R129" s="8">
        <f>攻打玩家效率!L129/攻打玩家效率!L129</f>
        <v>1</v>
      </c>
      <c r="S129" s="8">
        <f>攻打玩家效率!M129/攻打玩家效率!M129</f>
        <v>1</v>
      </c>
      <c r="T129" s="8">
        <f>攻打玩家效率!N129/攻打玩家效率!N129</f>
        <v>1</v>
      </c>
      <c r="U129" s="8">
        <f>攻打玩家效率!O129/攻打玩家效率!O129</f>
        <v>1</v>
      </c>
      <c r="V129" s="8">
        <f>攻打玩家效率!P129/攻打玩家效率!P129</f>
        <v>1</v>
      </c>
      <c r="X129" s="22">
        <f t="shared" si="8"/>
        <v>0</v>
      </c>
      <c r="Y129" s="22">
        <f t="shared" si="9"/>
        <v>0</v>
      </c>
      <c r="Z129" s="22">
        <f t="shared" si="10"/>
        <v>0</v>
      </c>
      <c r="AA129" s="22">
        <f t="shared" si="11"/>
        <v>1</v>
      </c>
    </row>
    <row r="130" spans="2:27" x14ac:dyDescent="0.15">
      <c r="B130" s="78">
        <v>126</v>
      </c>
      <c r="C130" s="8">
        <f>攻城效率!F130/攻打玩家效率!L130</f>
        <v>0</v>
      </c>
      <c r="D130" s="8">
        <f>攻城效率!G130/攻打玩家效率!M130</f>
        <v>0</v>
      </c>
      <c r="E130" s="8">
        <f>攻城效率!H130/攻打玩家效率!N130</f>
        <v>0</v>
      </c>
      <c r="F130" s="8">
        <f>攻城效率!I130/攻打玩家效率!O130</f>
        <v>0</v>
      </c>
      <c r="G130" s="8">
        <f>攻城效率!J130/攻打玩家效率!P130</f>
        <v>0</v>
      </c>
      <c r="H130" s="8">
        <f>攻城效率!K130/攻打玩家效率!L130</f>
        <v>0</v>
      </c>
      <c r="I130" s="8">
        <f>攻城效率!L130/攻打玩家效率!M130</f>
        <v>0</v>
      </c>
      <c r="J130" s="8">
        <f>攻城效率!M130/攻打玩家效率!N130</f>
        <v>0</v>
      </c>
      <c r="K130" s="8">
        <f>攻城效率!N130/攻打玩家效率!O130</f>
        <v>0</v>
      </c>
      <c r="L130" s="8">
        <f>攻城效率!O130/攻打玩家效率!P130</f>
        <v>0</v>
      </c>
      <c r="M130" s="8">
        <f>攻打玩家效率!G130/攻打玩家效率!L130</f>
        <v>0</v>
      </c>
      <c r="N130" s="8">
        <f>攻打玩家效率!H130/攻打玩家效率!M130</f>
        <v>0</v>
      </c>
      <c r="O130" s="8">
        <f>攻打玩家效率!I130/攻打玩家效率!N130</f>
        <v>0</v>
      </c>
      <c r="P130" s="8">
        <f>攻打玩家效率!J130/攻打玩家效率!O130</f>
        <v>0</v>
      </c>
      <c r="Q130" s="8">
        <f>攻打玩家效率!K130/攻打玩家效率!P130</f>
        <v>0</v>
      </c>
      <c r="R130" s="8">
        <f>攻打玩家效率!L130/攻打玩家效率!L130</f>
        <v>1</v>
      </c>
      <c r="S130" s="8">
        <f>攻打玩家效率!M130/攻打玩家效率!M130</f>
        <v>1</v>
      </c>
      <c r="T130" s="8">
        <f>攻打玩家效率!N130/攻打玩家效率!N130</f>
        <v>1</v>
      </c>
      <c r="U130" s="8">
        <f>攻打玩家效率!O130/攻打玩家效率!O130</f>
        <v>1</v>
      </c>
      <c r="V130" s="8">
        <f>攻打玩家效率!P130/攻打玩家效率!P130</f>
        <v>1</v>
      </c>
      <c r="X130" s="22">
        <f t="shared" si="8"/>
        <v>0</v>
      </c>
      <c r="Y130" s="22">
        <f t="shared" si="9"/>
        <v>0</v>
      </c>
      <c r="Z130" s="22">
        <f t="shared" si="10"/>
        <v>0</v>
      </c>
      <c r="AA130" s="22">
        <f t="shared" si="11"/>
        <v>1</v>
      </c>
    </row>
    <row r="131" spans="2:27" x14ac:dyDescent="0.15">
      <c r="B131" s="78">
        <v>127</v>
      </c>
      <c r="C131" s="8">
        <f>攻城效率!F131/攻打玩家效率!L131</f>
        <v>0</v>
      </c>
      <c r="D131" s="8">
        <f>攻城效率!G131/攻打玩家效率!M131</f>
        <v>0</v>
      </c>
      <c r="E131" s="8">
        <f>攻城效率!H131/攻打玩家效率!N131</f>
        <v>0</v>
      </c>
      <c r="F131" s="8">
        <f>攻城效率!I131/攻打玩家效率!O131</f>
        <v>0</v>
      </c>
      <c r="G131" s="8">
        <f>攻城效率!J131/攻打玩家效率!P131</f>
        <v>0</v>
      </c>
      <c r="H131" s="8">
        <f>攻城效率!K131/攻打玩家效率!L131</f>
        <v>0</v>
      </c>
      <c r="I131" s="8">
        <f>攻城效率!L131/攻打玩家效率!M131</f>
        <v>0</v>
      </c>
      <c r="J131" s="8">
        <f>攻城效率!M131/攻打玩家效率!N131</f>
        <v>0</v>
      </c>
      <c r="K131" s="8">
        <f>攻城效率!N131/攻打玩家效率!O131</f>
        <v>0</v>
      </c>
      <c r="L131" s="8">
        <f>攻城效率!O131/攻打玩家效率!P131</f>
        <v>0</v>
      </c>
      <c r="M131" s="8">
        <f>攻打玩家效率!G131/攻打玩家效率!L131</f>
        <v>0</v>
      </c>
      <c r="N131" s="8">
        <f>攻打玩家效率!H131/攻打玩家效率!M131</f>
        <v>0</v>
      </c>
      <c r="O131" s="8">
        <f>攻打玩家效率!I131/攻打玩家效率!N131</f>
        <v>0</v>
      </c>
      <c r="P131" s="8">
        <f>攻打玩家效率!J131/攻打玩家效率!O131</f>
        <v>0</v>
      </c>
      <c r="Q131" s="8">
        <f>攻打玩家效率!K131/攻打玩家效率!P131</f>
        <v>0</v>
      </c>
      <c r="R131" s="8">
        <f>攻打玩家效率!L131/攻打玩家效率!L131</f>
        <v>1</v>
      </c>
      <c r="S131" s="8">
        <f>攻打玩家效率!M131/攻打玩家效率!M131</f>
        <v>1</v>
      </c>
      <c r="T131" s="8">
        <f>攻打玩家效率!N131/攻打玩家效率!N131</f>
        <v>1</v>
      </c>
      <c r="U131" s="8">
        <f>攻打玩家效率!O131/攻打玩家效率!O131</f>
        <v>1</v>
      </c>
      <c r="V131" s="8">
        <f>攻打玩家效率!P131/攻打玩家效率!P131</f>
        <v>1</v>
      </c>
      <c r="X131" s="22">
        <f t="shared" si="8"/>
        <v>0</v>
      </c>
      <c r="Y131" s="22">
        <f t="shared" si="9"/>
        <v>0</v>
      </c>
      <c r="Z131" s="22">
        <f t="shared" si="10"/>
        <v>0</v>
      </c>
      <c r="AA131" s="22">
        <f t="shared" si="11"/>
        <v>1</v>
      </c>
    </row>
    <row r="132" spans="2:27" x14ac:dyDescent="0.15">
      <c r="B132" s="78">
        <v>128</v>
      </c>
      <c r="C132" s="8">
        <f>攻城效率!F132/攻打玩家效率!L132</f>
        <v>0</v>
      </c>
      <c r="D132" s="8">
        <f>攻城效率!G132/攻打玩家效率!M132</f>
        <v>0</v>
      </c>
      <c r="E132" s="8">
        <f>攻城效率!H132/攻打玩家效率!N132</f>
        <v>0</v>
      </c>
      <c r="F132" s="8">
        <f>攻城效率!I132/攻打玩家效率!O132</f>
        <v>0</v>
      </c>
      <c r="G132" s="8">
        <f>攻城效率!J132/攻打玩家效率!P132</f>
        <v>0</v>
      </c>
      <c r="H132" s="8">
        <f>攻城效率!K132/攻打玩家效率!L132</f>
        <v>0</v>
      </c>
      <c r="I132" s="8">
        <f>攻城效率!L132/攻打玩家效率!M132</f>
        <v>0</v>
      </c>
      <c r="J132" s="8">
        <f>攻城效率!M132/攻打玩家效率!N132</f>
        <v>0</v>
      </c>
      <c r="K132" s="8">
        <f>攻城效率!N132/攻打玩家效率!O132</f>
        <v>0</v>
      </c>
      <c r="L132" s="8">
        <f>攻城效率!O132/攻打玩家效率!P132</f>
        <v>0</v>
      </c>
      <c r="M132" s="8">
        <f>攻打玩家效率!G132/攻打玩家效率!L132</f>
        <v>0</v>
      </c>
      <c r="N132" s="8">
        <f>攻打玩家效率!H132/攻打玩家效率!M132</f>
        <v>0</v>
      </c>
      <c r="O132" s="8">
        <f>攻打玩家效率!I132/攻打玩家效率!N132</f>
        <v>0</v>
      </c>
      <c r="P132" s="8">
        <f>攻打玩家效率!J132/攻打玩家效率!O132</f>
        <v>0</v>
      </c>
      <c r="Q132" s="8">
        <f>攻打玩家效率!K132/攻打玩家效率!P132</f>
        <v>0</v>
      </c>
      <c r="R132" s="8">
        <f>攻打玩家效率!L132/攻打玩家效率!L132</f>
        <v>1</v>
      </c>
      <c r="S132" s="8">
        <f>攻打玩家效率!M132/攻打玩家效率!M132</f>
        <v>1</v>
      </c>
      <c r="T132" s="8">
        <f>攻打玩家效率!N132/攻打玩家效率!N132</f>
        <v>1</v>
      </c>
      <c r="U132" s="8">
        <f>攻打玩家效率!O132/攻打玩家效率!O132</f>
        <v>1</v>
      </c>
      <c r="V132" s="8">
        <f>攻打玩家效率!P132/攻打玩家效率!P132</f>
        <v>1</v>
      </c>
      <c r="X132" s="22">
        <f t="shared" si="8"/>
        <v>0</v>
      </c>
      <c r="Y132" s="22">
        <f t="shared" si="9"/>
        <v>0</v>
      </c>
      <c r="Z132" s="22">
        <f t="shared" si="10"/>
        <v>0</v>
      </c>
      <c r="AA132" s="22">
        <f t="shared" si="11"/>
        <v>1</v>
      </c>
    </row>
    <row r="133" spans="2:27" x14ac:dyDescent="0.15">
      <c r="B133" s="78">
        <v>129</v>
      </c>
      <c r="C133" s="8">
        <f>攻城效率!F133/攻打玩家效率!L133</f>
        <v>0</v>
      </c>
      <c r="D133" s="8">
        <f>攻城效率!G133/攻打玩家效率!M133</f>
        <v>0</v>
      </c>
      <c r="E133" s="8">
        <f>攻城效率!H133/攻打玩家效率!N133</f>
        <v>0</v>
      </c>
      <c r="F133" s="8">
        <f>攻城效率!I133/攻打玩家效率!O133</f>
        <v>0</v>
      </c>
      <c r="G133" s="8">
        <f>攻城效率!J133/攻打玩家效率!P133</f>
        <v>0</v>
      </c>
      <c r="H133" s="8">
        <f>攻城效率!K133/攻打玩家效率!L133</f>
        <v>0</v>
      </c>
      <c r="I133" s="8">
        <f>攻城效率!L133/攻打玩家效率!M133</f>
        <v>0</v>
      </c>
      <c r="J133" s="8">
        <f>攻城效率!M133/攻打玩家效率!N133</f>
        <v>0</v>
      </c>
      <c r="K133" s="8">
        <f>攻城效率!N133/攻打玩家效率!O133</f>
        <v>0</v>
      </c>
      <c r="L133" s="8">
        <f>攻城效率!O133/攻打玩家效率!P133</f>
        <v>0</v>
      </c>
      <c r="M133" s="8">
        <f>攻打玩家效率!G133/攻打玩家效率!L133</f>
        <v>0</v>
      </c>
      <c r="N133" s="8">
        <f>攻打玩家效率!H133/攻打玩家效率!M133</f>
        <v>0</v>
      </c>
      <c r="O133" s="8">
        <f>攻打玩家效率!I133/攻打玩家效率!N133</f>
        <v>0</v>
      </c>
      <c r="P133" s="8">
        <f>攻打玩家效率!J133/攻打玩家效率!O133</f>
        <v>0</v>
      </c>
      <c r="Q133" s="8">
        <f>攻打玩家效率!K133/攻打玩家效率!P133</f>
        <v>0</v>
      </c>
      <c r="R133" s="8">
        <f>攻打玩家效率!L133/攻打玩家效率!L133</f>
        <v>1</v>
      </c>
      <c r="S133" s="8">
        <f>攻打玩家效率!M133/攻打玩家效率!M133</f>
        <v>1</v>
      </c>
      <c r="T133" s="8">
        <f>攻打玩家效率!N133/攻打玩家效率!N133</f>
        <v>1</v>
      </c>
      <c r="U133" s="8">
        <f>攻打玩家效率!O133/攻打玩家效率!O133</f>
        <v>1</v>
      </c>
      <c r="V133" s="8">
        <f>攻打玩家效率!P133/攻打玩家效率!P133</f>
        <v>1</v>
      </c>
      <c r="X133" s="22">
        <f t="shared" si="8"/>
        <v>0</v>
      </c>
      <c r="Y133" s="22">
        <f t="shared" si="9"/>
        <v>0</v>
      </c>
      <c r="Z133" s="22">
        <f t="shared" si="10"/>
        <v>0</v>
      </c>
      <c r="AA133" s="22">
        <f t="shared" si="11"/>
        <v>1</v>
      </c>
    </row>
    <row r="134" spans="2:27" x14ac:dyDescent="0.15">
      <c r="B134" s="78">
        <v>130</v>
      </c>
      <c r="C134" s="8">
        <f>攻城效率!F134/攻打玩家效率!L134</f>
        <v>0</v>
      </c>
      <c r="D134" s="8">
        <f>攻城效率!G134/攻打玩家效率!M134</f>
        <v>0</v>
      </c>
      <c r="E134" s="8">
        <f>攻城效率!H134/攻打玩家效率!N134</f>
        <v>0</v>
      </c>
      <c r="F134" s="8">
        <f>攻城效率!I134/攻打玩家效率!O134</f>
        <v>0</v>
      </c>
      <c r="G134" s="8">
        <f>攻城效率!J134/攻打玩家效率!P134</f>
        <v>0</v>
      </c>
      <c r="H134" s="8">
        <f>攻城效率!K134/攻打玩家效率!L134</f>
        <v>0</v>
      </c>
      <c r="I134" s="8">
        <f>攻城效率!L134/攻打玩家效率!M134</f>
        <v>0</v>
      </c>
      <c r="J134" s="8">
        <f>攻城效率!M134/攻打玩家效率!N134</f>
        <v>0</v>
      </c>
      <c r="K134" s="8">
        <f>攻城效率!N134/攻打玩家效率!O134</f>
        <v>0</v>
      </c>
      <c r="L134" s="8">
        <f>攻城效率!O134/攻打玩家效率!P134</f>
        <v>0</v>
      </c>
      <c r="M134" s="8">
        <f>攻打玩家效率!G134/攻打玩家效率!L134</f>
        <v>0</v>
      </c>
      <c r="N134" s="8">
        <f>攻打玩家效率!H134/攻打玩家效率!M134</f>
        <v>0</v>
      </c>
      <c r="O134" s="8">
        <f>攻打玩家效率!I134/攻打玩家效率!N134</f>
        <v>0</v>
      </c>
      <c r="P134" s="8">
        <f>攻打玩家效率!J134/攻打玩家效率!O134</f>
        <v>0</v>
      </c>
      <c r="Q134" s="8">
        <f>攻打玩家效率!K134/攻打玩家效率!P134</f>
        <v>0</v>
      </c>
      <c r="R134" s="8">
        <f>攻打玩家效率!L134/攻打玩家效率!L134</f>
        <v>1</v>
      </c>
      <c r="S134" s="8">
        <f>攻打玩家效率!M134/攻打玩家效率!M134</f>
        <v>1</v>
      </c>
      <c r="T134" s="8">
        <f>攻打玩家效率!N134/攻打玩家效率!N134</f>
        <v>1</v>
      </c>
      <c r="U134" s="8">
        <f>攻打玩家效率!O134/攻打玩家效率!O134</f>
        <v>1</v>
      </c>
      <c r="V134" s="8">
        <f>攻打玩家效率!P134/攻打玩家效率!P134</f>
        <v>1</v>
      </c>
      <c r="X134" s="22">
        <f t="shared" si="8"/>
        <v>0</v>
      </c>
      <c r="Y134" s="22">
        <f t="shared" si="9"/>
        <v>0</v>
      </c>
      <c r="Z134" s="22">
        <f t="shared" si="10"/>
        <v>0</v>
      </c>
      <c r="AA134" s="22">
        <f t="shared" si="11"/>
        <v>1</v>
      </c>
    </row>
    <row r="135" spans="2:27" x14ac:dyDescent="0.15">
      <c r="B135" s="78">
        <v>131</v>
      </c>
      <c r="C135" s="8">
        <f>攻城效率!F135/攻打玩家效率!L135</f>
        <v>0</v>
      </c>
      <c r="D135" s="8">
        <f>攻城效率!G135/攻打玩家效率!M135</f>
        <v>0</v>
      </c>
      <c r="E135" s="8">
        <f>攻城效率!H135/攻打玩家效率!N135</f>
        <v>0</v>
      </c>
      <c r="F135" s="8">
        <f>攻城效率!I135/攻打玩家效率!O135</f>
        <v>0</v>
      </c>
      <c r="G135" s="8">
        <f>攻城效率!J135/攻打玩家效率!P135</f>
        <v>0</v>
      </c>
      <c r="H135" s="8">
        <f>攻城效率!K135/攻打玩家效率!L135</f>
        <v>0</v>
      </c>
      <c r="I135" s="8">
        <f>攻城效率!L135/攻打玩家效率!M135</f>
        <v>0</v>
      </c>
      <c r="J135" s="8">
        <f>攻城效率!M135/攻打玩家效率!N135</f>
        <v>0</v>
      </c>
      <c r="K135" s="8">
        <f>攻城效率!N135/攻打玩家效率!O135</f>
        <v>0</v>
      </c>
      <c r="L135" s="8">
        <f>攻城效率!O135/攻打玩家效率!P135</f>
        <v>0</v>
      </c>
      <c r="M135" s="8">
        <f>攻打玩家效率!G135/攻打玩家效率!L135</f>
        <v>0</v>
      </c>
      <c r="N135" s="8">
        <f>攻打玩家效率!H135/攻打玩家效率!M135</f>
        <v>0</v>
      </c>
      <c r="O135" s="8">
        <f>攻打玩家效率!I135/攻打玩家效率!N135</f>
        <v>0</v>
      </c>
      <c r="P135" s="8">
        <f>攻打玩家效率!J135/攻打玩家效率!O135</f>
        <v>0</v>
      </c>
      <c r="Q135" s="8">
        <f>攻打玩家效率!K135/攻打玩家效率!P135</f>
        <v>0</v>
      </c>
      <c r="R135" s="8">
        <f>攻打玩家效率!L135/攻打玩家效率!L135</f>
        <v>1</v>
      </c>
      <c r="S135" s="8">
        <f>攻打玩家效率!M135/攻打玩家效率!M135</f>
        <v>1</v>
      </c>
      <c r="T135" s="8">
        <f>攻打玩家效率!N135/攻打玩家效率!N135</f>
        <v>1</v>
      </c>
      <c r="U135" s="8">
        <f>攻打玩家效率!O135/攻打玩家效率!O135</f>
        <v>1</v>
      </c>
      <c r="V135" s="8">
        <f>攻打玩家效率!P135/攻打玩家效率!P135</f>
        <v>1</v>
      </c>
      <c r="X135" s="22">
        <f t="shared" si="8"/>
        <v>0</v>
      </c>
      <c r="Y135" s="22">
        <f t="shared" si="9"/>
        <v>0</v>
      </c>
      <c r="Z135" s="22">
        <f t="shared" si="10"/>
        <v>0</v>
      </c>
      <c r="AA135" s="22">
        <f t="shared" si="11"/>
        <v>1</v>
      </c>
    </row>
    <row r="136" spans="2:27" x14ac:dyDescent="0.15">
      <c r="B136" s="78">
        <v>132</v>
      </c>
      <c r="C136" s="8">
        <f>攻城效率!F136/攻打玩家效率!L136</f>
        <v>0</v>
      </c>
      <c r="D136" s="8">
        <f>攻城效率!G136/攻打玩家效率!M136</f>
        <v>0</v>
      </c>
      <c r="E136" s="8">
        <f>攻城效率!H136/攻打玩家效率!N136</f>
        <v>0</v>
      </c>
      <c r="F136" s="8">
        <f>攻城效率!I136/攻打玩家效率!O136</f>
        <v>0</v>
      </c>
      <c r="G136" s="8">
        <f>攻城效率!J136/攻打玩家效率!P136</f>
        <v>0</v>
      </c>
      <c r="H136" s="8">
        <f>攻城效率!K136/攻打玩家效率!L136</f>
        <v>0</v>
      </c>
      <c r="I136" s="8">
        <f>攻城效率!L136/攻打玩家效率!M136</f>
        <v>0</v>
      </c>
      <c r="J136" s="8">
        <f>攻城效率!M136/攻打玩家效率!N136</f>
        <v>0</v>
      </c>
      <c r="K136" s="8">
        <f>攻城效率!N136/攻打玩家效率!O136</f>
        <v>0</v>
      </c>
      <c r="L136" s="8">
        <f>攻城效率!O136/攻打玩家效率!P136</f>
        <v>0</v>
      </c>
      <c r="M136" s="8">
        <f>攻打玩家效率!G136/攻打玩家效率!L136</f>
        <v>0</v>
      </c>
      <c r="N136" s="8">
        <f>攻打玩家效率!H136/攻打玩家效率!M136</f>
        <v>0</v>
      </c>
      <c r="O136" s="8">
        <f>攻打玩家效率!I136/攻打玩家效率!N136</f>
        <v>0</v>
      </c>
      <c r="P136" s="8">
        <f>攻打玩家效率!J136/攻打玩家效率!O136</f>
        <v>0</v>
      </c>
      <c r="Q136" s="8">
        <f>攻打玩家效率!K136/攻打玩家效率!P136</f>
        <v>0</v>
      </c>
      <c r="R136" s="8">
        <f>攻打玩家效率!L136/攻打玩家效率!L136</f>
        <v>1</v>
      </c>
      <c r="S136" s="8">
        <f>攻打玩家效率!M136/攻打玩家效率!M136</f>
        <v>1</v>
      </c>
      <c r="T136" s="8">
        <f>攻打玩家效率!N136/攻打玩家效率!N136</f>
        <v>1</v>
      </c>
      <c r="U136" s="8">
        <f>攻打玩家效率!O136/攻打玩家效率!O136</f>
        <v>1</v>
      </c>
      <c r="V136" s="8">
        <f>攻打玩家效率!P136/攻打玩家效率!P136</f>
        <v>1</v>
      </c>
      <c r="X136" s="22">
        <f t="shared" si="8"/>
        <v>0</v>
      </c>
      <c r="Y136" s="22">
        <f t="shared" si="9"/>
        <v>0</v>
      </c>
      <c r="Z136" s="22">
        <f t="shared" si="10"/>
        <v>0</v>
      </c>
      <c r="AA136" s="22">
        <f t="shared" si="11"/>
        <v>1</v>
      </c>
    </row>
    <row r="137" spans="2:27" x14ac:dyDescent="0.15">
      <c r="B137" s="78">
        <v>133</v>
      </c>
      <c r="C137" s="8">
        <f>攻城效率!F137/攻打玩家效率!L137</f>
        <v>0</v>
      </c>
      <c r="D137" s="8">
        <f>攻城效率!G137/攻打玩家效率!M137</f>
        <v>0</v>
      </c>
      <c r="E137" s="8">
        <f>攻城效率!H137/攻打玩家效率!N137</f>
        <v>0</v>
      </c>
      <c r="F137" s="8">
        <f>攻城效率!I137/攻打玩家效率!O137</f>
        <v>0</v>
      </c>
      <c r="G137" s="8">
        <f>攻城效率!J137/攻打玩家效率!P137</f>
        <v>0</v>
      </c>
      <c r="H137" s="8">
        <f>攻城效率!K137/攻打玩家效率!L137</f>
        <v>0</v>
      </c>
      <c r="I137" s="8">
        <f>攻城效率!L137/攻打玩家效率!M137</f>
        <v>0</v>
      </c>
      <c r="J137" s="8">
        <f>攻城效率!M137/攻打玩家效率!N137</f>
        <v>0</v>
      </c>
      <c r="K137" s="8">
        <f>攻城效率!N137/攻打玩家效率!O137</f>
        <v>0</v>
      </c>
      <c r="L137" s="8">
        <f>攻城效率!O137/攻打玩家效率!P137</f>
        <v>0</v>
      </c>
      <c r="M137" s="8">
        <f>攻打玩家效率!G137/攻打玩家效率!L137</f>
        <v>0</v>
      </c>
      <c r="N137" s="8">
        <f>攻打玩家效率!H137/攻打玩家效率!M137</f>
        <v>0</v>
      </c>
      <c r="O137" s="8">
        <f>攻打玩家效率!I137/攻打玩家效率!N137</f>
        <v>0</v>
      </c>
      <c r="P137" s="8">
        <f>攻打玩家效率!J137/攻打玩家效率!O137</f>
        <v>0</v>
      </c>
      <c r="Q137" s="8">
        <f>攻打玩家效率!K137/攻打玩家效率!P137</f>
        <v>0</v>
      </c>
      <c r="R137" s="8">
        <f>攻打玩家效率!L137/攻打玩家效率!L137</f>
        <v>1</v>
      </c>
      <c r="S137" s="8">
        <f>攻打玩家效率!M137/攻打玩家效率!M137</f>
        <v>1</v>
      </c>
      <c r="T137" s="8">
        <f>攻打玩家效率!N137/攻打玩家效率!N137</f>
        <v>1</v>
      </c>
      <c r="U137" s="8">
        <f>攻打玩家效率!O137/攻打玩家效率!O137</f>
        <v>1</v>
      </c>
      <c r="V137" s="8">
        <f>攻打玩家效率!P137/攻打玩家效率!P137</f>
        <v>1</v>
      </c>
      <c r="X137" s="22">
        <f t="shared" si="8"/>
        <v>0</v>
      </c>
      <c r="Y137" s="22">
        <f t="shared" si="9"/>
        <v>0</v>
      </c>
      <c r="Z137" s="22">
        <f t="shared" si="10"/>
        <v>0</v>
      </c>
      <c r="AA137" s="22">
        <f t="shared" si="11"/>
        <v>1</v>
      </c>
    </row>
    <row r="138" spans="2:27" x14ac:dyDescent="0.15">
      <c r="B138" s="78">
        <v>134</v>
      </c>
      <c r="C138" s="8">
        <f>攻城效率!F138/攻打玩家效率!L138</f>
        <v>0</v>
      </c>
      <c r="D138" s="8">
        <f>攻城效率!G138/攻打玩家效率!M138</f>
        <v>0</v>
      </c>
      <c r="E138" s="8">
        <f>攻城效率!H138/攻打玩家效率!N138</f>
        <v>0</v>
      </c>
      <c r="F138" s="8">
        <f>攻城效率!I138/攻打玩家效率!O138</f>
        <v>0</v>
      </c>
      <c r="G138" s="8">
        <f>攻城效率!J138/攻打玩家效率!P138</f>
        <v>0</v>
      </c>
      <c r="H138" s="8">
        <f>攻城效率!K138/攻打玩家效率!L138</f>
        <v>0</v>
      </c>
      <c r="I138" s="8">
        <f>攻城效率!L138/攻打玩家效率!M138</f>
        <v>0</v>
      </c>
      <c r="J138" s="8">
        <f>攻城效率!M138/攻打玩家效率!N138</f>
        <v>0</v>
      </c>
      <c r="K138" s="8">
        <f>攻城效率!N138/攻打玩家效率!O138</f>
        <v>0</v>
      </c>
      <c r="L138" s="8">
        <f>攻城效率!O138/攻打玩家效率!P138</f>
        <v>0</v>
      </c>
      <c r="M138" s="8">
        <f>攻打玩家效率!G138/攻打玩家效率!L138</f>
        <v>0</v>
      </c>
      <c r="N138" s="8">
        <f>攻打玩家效率!H138/攻打玩家效率!M138</f>
        <v>0</v>
      </c>
      <c r="O138" s="8">
        <f>攻打玩家效率!I138/攻打玩家效率!N138</f>
        <v>0</v>
      </c>
      <c r="P138" s="8">
        <f>攻打玩家效率!J138/攻打玩家效率!O138</f>
        <v>0</v>
      </c>
      <c r="Q138" s="8">
        <f>攻打玩家效率!K138/攻打玩家效率!P138</f>
        <v>0</v>
      </c>
      <c r="R138" s="8">
        <f>攻打玩家效率!L138/攻打玩家效率!L138</f>
        <v>1</v>
      </c>
      <c r="S138" s="8">
        <f>攻打玩家效率!M138/攻打玩家效率!M138</f>
        <v>1</v>
      </c>
      <c r="T138" s="8">
        <f>攻打玩家效率!N138/攻打玩家效率!N138</f>
        <v>1</v>
      </c>
      <c r="U138" s="8">
        <f>攻打玩家效率!O138/攻打玩家效率!O138</f>
        <v>1</v>
      </c>
      <c r="V138" s="8">
        <f>攻打玩家效率!P138/攻打玩家效率!P138</f>
        <v>1</v>
      </c>
      <c r="X138" s="22">
        <f t="shared" si="8"/>
        <v>0</v>
      </c>
      <c r="Y138" s="22">
        <f t="shared" si="9"/>
        <v>0</v>
      </c>
      <c r="Z138" s="22">
        <f t="shared" si="10"/>
        <v>0</v>
      </c>
      <c r="AA138" s="22">
        <f t="shared" si="11"/>
        <v>1</v>
      </c>
    </row>
    <row r="139" spans="2:27" x14ac:dyDescent="0.15">
      <c r="B139" s="78">
        <v>135</v>
      </c>
      <c r="C139" s="8">
        <f>攻城效率!F139/攻打玩家效率!L139</f>
        <v>0</v>
      </c>
      <c r="D139" s="8">
        <f>攻城效率!G139/攻打玩家效率!M139</f>
        <v>0</v>
      </c>
      <c r="E139" s="8">
        <f>攻城效率!H139/攻打玩家效率!N139</f>
        <v>0</v>
      </c>
      <c r="F139" s="8">
        <f>攻城效率!I139/攻打玩家效率!O139</f>
        <v>0</v>
      </c>
      <c r="G139" s="8">
        <f>攻城效率!J139/攻打玩家效率!P139</f>
        <v>0</v>
      </c>
      <c r="H139" s="8">
        <f>攻城效率!K139/攻打玩家效率!L139</f>
        <v>0</v>
      </c>
      <c r="I139" s="8">
        <f>攻城效率!L139/攻打玩家效率!M139</f>
        <v>0</v>
      </c>
      <c r="J139" s="8">
        <f>攻城效率!M139/攻打玩家效率!N139</f>
        <v>0</v>
      </c>
      <c r="K139" s="8">
        <f>攻城效率!N139/攻打玩家效率!O139</f>
        <v>0</v>
      </c>
      <c r="L139" s="8">
        <f>攻城效率!O139/攻打玩家效率!P139</f>
        <v>0</v>
      </c>
      <c r="M139" s="8">
        <f>攻打玩家效率!G139/攻打玩家效率!L139</f>
        <v>0</v>
      </c>
      <c r="N139" s="8">
        <f>攻打玩家效率!H139/攻打玩家效率!M139</f>
        <v>0</v>
      </c>
      <c r="O139" s="8">
        <f>攻打玩家效率!I139/攻打玩家效率!N139</f>
        <v>0</v>
      </c>
      <c r="P139" s="8">
        <f>攻打玩家效率!J139/攻打玩家效率!O139</f>
        <v>0</v>
      </c>
      <c r="Q139" s="8">
        <f>攻打玩家效率!K139/攻打玩家效率!P139</f>
        <v>0</v>
      </c>
      <c r="R139" s="8">
        <f>攻打玩家效率!L139/攻打玩家效率!L139</f>
        <v>1</v>
      </c>
      <c r="S139" s="8">
        <f>攻打玩家效率!M139/攻打玩家效率!M139</f>
        <v>1</v>
      </c>
      <c r="T139" s="8">
        <f>攻打玩家效率!N139/攻打玩家效率!N139</f>
        <v>1</v>
      </c>
      <c r="U139" s="8">
        <f>攻打玩家效率!O139/攻打玩家效率!O139</f>
        <v>1</v>
      </c>
      <c r="V139" s="8">
        <f>攻打玩家效率!P139/攻打玩家效率!P139</f>
        <v>1</v>
      </c>
      <c r="X139" s="22">
        <f t="shared" si="8"/>
        <v>0</v>
      </c>
      <c r="Y139" s="22">
        <f t="shared" si="9"/>
        <v>0</v>
      </c>
      <c r="Z139" s="22">
        <f t="shared" si="10"/>
        <v>0</v>
      </c>
      <c r="AA139" s="22">
        <f t="shared" si="11"/>
        <v>1</v>
      </c>
    </row>
    <row r="140" spans="2:27" x14ac:dyDescent="0.15">
      <c r="B140" s="78">
        <v>136</v>
      </c>
      <c r="C140" s="8">
        <f>攻城效率!F140/攻打玩家效率!L140</f>
        <v>0</v>
      </c>
      <c r="D140" s="8">
        <f>攻城效率!G140/攻打玩家效率!M140</f>
        <v>0</v>
      </c>
      <c r="E140" s="8">
        <f>攻城效率!H140/攻打玩家效率!N140</f>
        <v>0</v>
      </c>
      <c r="F140" s="8">
        <f>攻城效率!I140/攻打玩家效率!O140</f>
        <v>0</v>
      </c>
      <c r="G140" s="8">
        <f>攻城效率!J140/攻打玩家效率!P140</f>
        <v>0</v>
      </c>
      <c r="H140" s="8">
        <f>攻城效率!K140/攻打玩家效率!L140</f>
        <v>0</v>
      </c>
      <c r="I140" s="8">
        <f>攻城效率!L140/攻打玩家效率!M140</f>
        <v>0</v>
      </c>
      <c r="J140" s="8">
        <f>攻城效率!M140/攻打玩家效率!N140</f>
        <v>0</v>
      </c>
      <c r="K140" s="8">
        <f>攻城效率!N140/攻打玩家效率!O140</f>
        <v>0</v>
      </c>
      <c r="L140" s="8">
        <f>攻城效率!O140/攻打玩家效率!P140</f>
        <v>0</v>
      </c>
      <c r="M140" s="8">
        <f>攻打玩家效率!G140/攻打玩家效率!L140</f>
        <v>0</v>
      </c>
      <c r="N140" s="8">
        <f>攻打玩家效率!H140/攻打玩家效率!M140</f>
        <v>0</v>
      </c>
      <c r="O140" s="8">
        <f>攻打玩家效率!I140/攻打玩家效率!N140</f>
        <v>0</v>
      </c>
      <c r="P140" s="8">
        <f>攻打玩家效率!J140/攻打玩家效率!O140</f>
        <v>0</v>
      </c>
      <c r="Q140" s="8">
        <f>攻打玩家效率!K140/攻打玩家效率!P140</f>
        <v>0</v>
      </c>
      <c r="R140" s="8">
        <f>攻打玩家效率!L140/攻打玩家效率!L140</f>
        <v>1</v>
      </c>
      <c r="S140" s="8">
        <f>攻打玩家效率!M140/攻打玩家效率!M140</f>
        <v>1</v>
      </c>
      <c r="T140" s="8">
        <f>攻打玩家效率!N140/攻打玩家效率!N140</f>
        <v>1</v>
      </c>
      <c r="U140" s="8">
        <f>攻打玩家效率!O140/攻打玩家效率!O140</f>
        <v>1</v>
      </c>
      <c r="V140" s="8">
        <f>攻打玩家效率!P140/攻打玩家效率!P140</f>
        <v>1</v>
      </c>
      <c r="X140" s="22">
        <f t="shared" si="8"/>
        <v>0</v>
      </c>
      <c r="Y140" s="22">
        <f t="shared" si="9"/>
        <v>0</v>
      </c>
      <c r="Z140" s="22">
        <f t="shared" si="10"/>
        <v>0</v>
      </c>
      <c r="AA140" s="22">
        <f t="shared" si="11"/>
        <v>1</v>
      </c>
    </row>
    <row r="141" spans="2:27" x14ac:dyDescent="0.15">
      <c r="B141" s="78">
        <v>137</v>
      </c>
      <c r="C141" s="8">
        <f>攻城效率!F141/攻打玩家效率!L141</f>
        <v>0</v>
      </c>
      <c r="D141" s="8">
        <f>攻城效率!G141/攻打玩家效率!M141</f>
        <v>0</v>
      </c>
      <c r="E141" s="8">
        <f>攻城效率!H141/攻打玩家效率!N141</f>
        <v>0</v>
      </c>
      <c r="F141" s="8">
        <f>攻城效率!I141/攻打玩家效率!O141</f>
        <v>0</v>
      </c>
      <c r="G141" s="8">
        <f>攻城效率!J141/攻打玩家效率!P141</f>
        <v>0</v>
      </c>
      <c r="H141" s="8">
        <f>攻城效率!K141/攻打玩家效率!L141</f>
        <v>0</v>
      </c>
      <c r="I141" s="8">
        <f>攻城效率!L141/攻打玩家效率!M141</f>
        <v>0</v>
      </c>
      <c r="J141" s="8">
        <f>攻城效率!M141/攻打玩家效率!N141</f>
        <v>0</v>
      </c>
      <c r="K141" s="8">
        <f>攻城效率!N141/攻打玩家效率!O141</f>
        <v>0</v>
      </c>
      <c r="L141" s="8">
        <f>攻城效率!O141/攻打玩家效率!P141</f>
        <v>0</v>
      </c>
      <c r="M141" s="8">
        <f>攻打玩家效率!G141/攻打玩家效率!L141</f>
        <v>0</v>
      </c>
      <c r="N141" s="8">
        <f>攻打玩家效率!H141/攻打玩家效率!M141</f>
        <v>0</v>
      </c>
      <c r="O141" s="8">
        <f>攻打玩家效率!I141/攻打玩家效率!N141</f>
        <v>0</v>
      </c>
      <c r="P141" s="8">
        <f>攻打玩家效率!J141/攻打玩家效率!O141</f>
        <v>0</v>
      </c>
      <c r="Q141" s="8">
        <f>攻打玩家效率!K141/攻打玩家效率!P141</f>
        <v>0</v>
      </c>
      <c r="R141" s="8">
        <f>攻打玩家效率!L141/攻打玩家效率!L141</f>
        <v>1</v>
      </c>
      <c r="S141" s="8">
        <f>攻打玩家效率!M141/攻打玩家效率!M141</f>
        <v>1</v>
      </c>
      <c r="T141" s="8">
        <f>攻打玩家效率!N141/攻打玩家效率!N141</f>
        <v>1</v>
      </c>
      <c r="U141" s="8">
        <f>攻打玩家效率!O141/攻打玩家效率!O141</f>
        <v>1</v>
      </c>
      <c r="V141" s="8">
        <f>攻打玩家效率!P141/攻打玩家效率!P141</f>
        <v>1</v>
      </c>
      <c r="X141" s="22">
        <f t="shared" si="8"/>
        <v>0</v>
      </c>
      <c r="Y141" s="22">
        <f t="shared" si="9"/>
        <v>0</v>
      </c>
      <c r="Z141" s="22">
        <f t="shared" si="10"/>
        <v>0</v>
      </c>
      <c r="AA141" s="22">
        <f t="shared" si="11"/>
        <v>1</v>
      </c>
    </row>
    <row r="142" spans="2:27" x14ac:dyDescent="0.15">
      <c r="B142" s="78">
        <v>138</v>
      </c>
      <c r="C142" s="8">
        <f>攻城效率!F142/攻打玩家效率!L142</f>
        <v>0</v>
      </c>
      <c r="D142" s="8">
        <f>攻城效率!G142/攻打玩家效率!M142</f>
        <v>0</v>
      </c>
      <c r="E142" s="8">
        <f>攻城效率!H142/攻打玩家效率!N142</f>
        <v>0</v>
      </c>
      <c r="F142" s="8">
        <f>攻城效率!I142/攻打玩家效率!O142</f>
        <v>0</v>
      </c>
      <c r="G142" s="8">
        <f>攻城效率!J142/攻打玩家效率!P142</f>
        <v>0</v>
      </c>
      <c r="H142" s="8">
        <f>攻城效率!K142/攻打玩家效率!L142</f>
        <v>0</v>
      </c>
      <c r="I142" s="8">
        <f>攻城效率!L142/攻打玩家效率!M142</f>
        <v>0</v>
      </c>
      <c r="J142" s="8">
        <f>攻城效率!M142/攻打玩家效率!N142</f>
        <v>0</v>
      </c>
      <c r="K142" s="8">
        <f>攻城效率!N142/攻打玩家效率!O142</f>
        <v>0</v>
      </c>
      <c r="L142" s="8">
        <f>攻城效率!O142/攻打玩家效率!P142</f>
        <v>0</v>
      </c>
      <c r="M142" s="8">
        <f>攻打玩家效率!G142/攻打玩家效率!L142</f>
        <v>0</v>
      </c>
      <c r="N142" s="8">
        <f>攻打玩家效率!H142/攻打玩家效率!M142</f>
        <v>0</v>
      </c>
      <c r="O142" s="8">
        <f>攻打玩家效率!I142/攻打玩家效率!N142</f>
        <v>0</v>
      </c>
      <c r="P142" s="8">
        <f>攻打玩家效率!J142/攻打玩家效率!O142</f>
        <v>0</v>
      </c>
      <c r="Q142" s="8">
        <f>攻打玩家效率!K142/攻打玩家效率!P142</f>
        <v>0</v>
      </c>
      <c r="R142" s="8">
        <f>攻打玩家效率!L142/攻打玩家效率!L142</f>
        <v>1</v>
      </c>
      <c r="S142" s="8">
        <f>攻打玩家效率!M142/攻打玩家效率!M142</f>
        <v>1</v>
      </c>
      <c r="T142" s="8">
        <f>攻打玩家效率!N142/攻打玩家效率!N142</f>
        <v>1</v>
      </c>
      <c r="U142" s="8">
        <f>攻打玩家效率!O142/攻打玩家效率!O142</f>
        <v>1</v>
      </c>
      <c r="V142" s="8">
        <f>攻打玩家效率!P142/攻打玩家效率!P142</f>
        <v>1</v>
      </c>
      <c r="X142" s="22">
        <f t="shared" si="8"/>
        <v>0</v>
      </c>
      <c r="Y142" s="22">
        <f t="shared" si="9"/>
        <v>0</v>
      </c>
      <c r="Z142" s="22">
        <f t="shared" si="10"/>
        <v>0</v>
      </c>
      <c r="AA142" s="22">
        <f t="shared" si="11"/>
        <v>1</v>
      </c>
    </row>
    <row r="143" spans="2:27" x14ac:dyDescent="0.15">
      <c r="B143" s="78">
        <v>139</v>
      </c>
      <c r="C143" s="8">
        <f>攻城效率!F143/攻打玩家效率!L143</f>
        <v>0</v>
      </c>
      <c r="D143" s="8">
        <f>攻城效率!G143/攻打玩家效率!M143</f>
        <v>0</v>
      </c>
      <c r="E143" s="8">
        <f>攻城效率!H143/攻打玩家效率!N143</f>
        <v>0</v>
      </c>
      <c r="F143" s="8">
        <f>攻城效率!I143/攻打玩家效率!O143</f>
        <v>0</v>
      </c>
      <c r="G143" s="8">
        <f>攻城效率!J143/攻打玩家效率!P143</f>
        <v>0</v>
      </c>
      <c r="H143" s="8">
        <f>攻城效率!K143/攻打玩家效率!L143</f>
        <v>0</v>
      </c>
      <c r="I143" s="8">
        <f>攻城效率!L143/攻打玩家效率!M143</f>
        <v>0</v>
      </c>
      <c r="J143" s="8">
        <f>攻城效率!M143/攻打玩家效率!N143</f>
        <v>0</v>
      </c>
      <c r="K143" s="8">
        <f>攻城效率!N143/攻打玩家效率!O143</f>
        <v>0</v>
      </c>
      <c r="L143" s="8">
        <f>攻城效率!O143/攻打玩家效率!P143</f>
        <v>0</v>
      </c>
      <c r="M143" s="8">
        <f>攻打玩家效率!G143/攻打玩家效率!L143</f>
        <v>0</v>
      </c>
      <c r="N143" s="8">
        <f>攻打玩家效率!H143/攻打玩家效率!M143</f>
        <v>0</v>
      </c>
      <c r="O143" s="8">
        <f>攻打玩家效率!I143/攻打玩家效率!N143</f>
        <v>0</v>
      </c>
      <c r="P143" s="8">
        <f>攻打玩家效率!J143/攻打玩家效率!O143</f>
        <v>0</v>
      </c>
      <c r="Q143" s="8">
        <f>攻打玩家效率!K143/攻打玩家效率!P143</f>
        <v>0</v>
      </c>
      <c r="R143" s="8">
        <f>攻打玩家效率!L143/攻打玩家效率!L143</f>
        <v>1</v>
      </c>
      <c r="S143" s="8">
        <f>攻打玩家效率!M143/攻打玩家效率!M143</f>
        <v>1</v>
      </c>
      <c r="T143" s="8">
        <f>攻打玩家效率!N143/攻打玩家效率!N143</f>
        <v>1</v>
      </c>
      <c r="U143" s="8">
        <f>攻打玩家效率!O143/攻打玩家效率!O143</f>
        <v>1</v>
      </c>
      <c r="V143" s="8">
        <f>攻打玩家效率!P143/攻打玩家效率!P143</f>
        <v>1</v>
      </c>
      <c r="X143" s="22">
        <f t="shared" si="8"/>
        <v>0</v>
      </c>
      <c r="Y143" s="22">
        <f t="shared" si="9"/>
        <v>0</v>
      </c>
      <c r="Z143" s="22">
        <f t="shared" si="10"/>
        <v>0</v>
      </c>
      <c r="AA143" s="22">
        <f t="shared" si="11"/>
        <v>1</v>
      </c>
    </row>
    <row r="144" spans="2:27" x14ac:dyDescent="0.15">
      <c r="B144" s="78">
        <v>140</v>
      </c>
      <c r="C144" s="8">
        <f>攻城效率!F144/攻打玩家效率!L144</f>
        <v>0</v>
      </c>
      <c r="D144" s="8">
        <f>攻城效率!G144/攻打玩家效率!M144</f>
        <v>0</v>
      </c>
      <c r="E144" s="8">
        <f>攻城效率!H144/攻打玩家效率!N144</f>
        <v>0</v>
      </c>
      <c r="F144" s="8">
        <f>攻城效率!I144/攻打玩家效率!O144</f>
        <v>0</v>
      </c>
      <c r="G144" s="8">
        <f>攻城效率!J144/攻打玩家效率!P144</f>
        <v>0</v>
      </c>
      <c r="H144" s="8">
        <f>攻城效率!K144/攻打玩家效率!L144</f>
        <v>0</v>
      </c>
      <c r="I144" s="8">
        <f>攻城效率!L144/攻打玩家效率!M144</f>
        <v>0</v>
      </c>
      <c r="J144" s="8">
        <f>攻城效率!M144/攻打玩家效率!N144</f>
        <v>0</v>
      </c>
      <c r="K144" s="8">
        <f>攻城效率!N144/攻打玩家效率!O144</f>
        <v>0</v>
      </c>
      <c r="L144" s="8">
        <f>攻城效率!O144/攻打玩家效率!P144</f>
        <v>0</v>
      </c>
      <c r="M144" s="8">
        <f>攻打玩家效率!G144/攻打玩家效率!L144</f>
        <v>0</v>
      </c>
      <c r="N144" s="8">
        <f>攻打玩家效率!H144/攻打玩家效率!M144</f>
        <v>0</v>
      </c>
      <c r="O144" s="8">
        <f>攻打玩家效率!I144/攻打玩家效率!N144</f>
        <v>0</v>
      </c>
      <c r="P144" s="8">
        <f>攻打玩家效率!J144/攻打玩家效率!O144</f>
        <v>0</v>
      </c>
      <c r="Q144" s="8">
        <f>攻打玩家效率!K144/攻打玩家效率!P144</f>
        <v>0</v>
      </c>
      <c r="R144" s="8">
        <f>攻打玩家效率!L144/攻打玩家效率!L144</f>
        <v>1</v>
      </c>
      <c r="S144" s="8">
        <f>攻打玩家效率!M144/攻打玩家效率!M144</f>
        <v>1</v>
      </c>
      <c r="T144" s="8">
        <f>攻打玩家效率!N144/攻打玩家效率!N144</f>
        <v>1</v>
      </c>
      <c r="U144" s="8">
        <f>攻打玩家效率!O144/攻打玩家效率!O144</f>
        <v>1</v>
      </c>
      <c r="V144" s="8">
        <f>攻打玩家效率!P144/攻打玩家效率!P144</f>
        <v>1</v>
      </c>
      <c r="X144" s="22">
        <f t="shared" si="8"/>
        <v>0</v>
      </c>
      <c r="Y144" s="22">
        <f t="shared" si="9"/>
        <v>0</v>
      </c>
      <c r="Z144" s="22">
        <f t="shared" si="10"/>
        <v>0</v>
      </c>
      <c r="AA144" s="22">
        <f t="shared" si="11"/>
        <v>1</v>
      </c>
    </row>
    <row r="145" spans="2:27" x14ac:dyDescent="0.15">
      <c r="B145" s="78">
        <v>141</v>
      </c>
      <c r="C145" s="8">
        <f>攻城效率!F145/攻打玩家效率!L145</f>
        <v>0</v>
      </c>
      <c r="D145" s="8">
        <f>攻城效率!G145/攻打玩家效率!M145</f>
        <v>0</v>
      </c>
      <c r="E145" s="8">
        <f>攻城效率!H145/攻打玩家效率!N145</f>
        <v>0</v>
      </c>
      <c r="F145" s="8">
        <f>攻城效率!I145/攻打玩家效率!O145</f>
        <v>0</v>
      </c>
      <c r="G145" s="8">
        <f>攻城效率!J145/攻打玩家效率!P145</f>
        <v>0</v>
      </c>
      <c r="H145" s="8">
        <f>攻城效率!K145/攻打玩家效率!L145</f>
        <v>0</v>
      </c>
      <c r="I145" s="8">
        <f>攻城效率!L145/攻打玩家效率!M145</f>
        <v>0</v>
      </c>
      <c r="J145" s="8">
        <f>攻城效率!M145/攻打玩家效率!N145</f>
        <v>0</v>
      </c>
      <c r="K145" s="8">
        <f>攻城效率!N145/攻打玩家效率!O145</f>
        <v>0</v>
      </c>
      <c r="L145" s="8">
        <f>攻城效率!O145/攻打玩家效率!P145</f>
        <v>0</v>
      </c>
      <c r="M145" s="8">
        <f>攻打玩家效率!G145/攻打玩家效率!L145</f>
        <v>0</v>
      </c>
      <c r="N145" s="8">
        <f>攻打玩家效率!H145/攻打玩家效率!M145</f>
        <v>0</v>
      </c>
      <c r="O145" s="8">
        <f>攻打玩家效率!I145/攻打玩家效率!N145</f>
        <v>0</v>
      </c>
      <c r="P145" s="8">
        <f>攻打玩家效率!J145/攻打玩家效率!O145</f>
        <v>0</v>
      </c>
      <c r="Q145" s="8">
        <f>攻打玩家效率!K145/攻打玩家效率!P145</f>
        <v>0</v>
      </c>
      <c r="R145" s="8">
        <f>攻打玩家效率!L145/攻打玩家效率!L145</f>
        <v>1</v>
      </c>
      <c r="S145" s="8">
        <f>攻打玩家效率!M145/攻打玩家效率!M145</f>
        <v>1</v>
      </c>
      <c r="T145" s="8">
        <f>攻打玩家效率!N145/攻打玩家效率!N145</f>
        <v>1</v>
      </c>
      <c r="U145" s="8">
        <f>攻打玩家效率!O145/攻打玩家效率!O145</f>
        <v>1</v>
      </c>
      <c r="V145" s="8">
        <f>攻打玩家效率!P145/攻打玩家效率!P145</f>
        <v>1</v>
      </c>
      <c r="X145" s="22">
        <f t="shared" si="8"/>
        <v>0</v>
      </c>
      <c r="Y145" s="22">
        <f t="shared" si="9"/>
        <v>0</v>
      </c>
      <c r="Z145" s="22">
        <f t="shared" si="10"/>
        <v>0</v>
      </c>
      <c r="AA145" s="22">
        <f t="shared" si="11"/>
        <v>1</v>
      </c>
    </row>
    <row r="146" spans="2:27" x14ac:dyDescent="0.15">
      <c r="B146" s="78">
        <v>142</v>
      </c>
      <c r="C146" s="8">
        <f>攻城效率!F146/攻打玩家效率!L146</f>
        <v>0</v>
      </c>
      <c r="D146" s="8">
        <f>攻城效率!G146/攻打玩家效率!M146</f>
        <v>0</v>
      </c>
      <c r="E146" s="8">
        <f>攻城效率!H146/攻打玩家效率!N146</f>
        <v>0</v>
      </c>
      <c r="F146" s="8">
        <f>攻城效率!I146/攻打玩家效率!O146</f>
        <v>0</v>
      </c>
      <c r="G146" s="8">
        <f>攻城效率!J146/攻打玩家效率!P146</f>
        <v>0</v>
      </c>
      <c r="H146" s="8">
        <f>攻城效率!K146/攻打玩家效率!L146</f>
        <v>0</v>
      </c>
      <c r="I146" s="8">
        <f>攻城效率!L146/攻打玩家效率!M146</f>
        <v>0</v>
      </c>
      <c r="J146" s="8">
        <f>攻城效率!M146/攻打玩家效率!N146</f>
        <v>0</v>
      </c>
      <c r="K146" s="8">
        <f>攻城效率!N146/攻打玩家效率!O146</f>
        <v>0</v>
      </c>
      <c r="L146" s="8">
        <f>攻城效率!O146/攻打玩家效率!P146</f>
        <v>0</v>
      </c>
      <c r="M146" s="8">
        <f>攻打玩家效率!G146/攻打玩家效率!L146</f>
        <v>0</v>
      </c>
      <c r="N146" s="8">
        <f>攻打玩家效率!H146/攻打玩家效率!M146</f>
        <v>0</v>
      </c>
      <c r="O146" s="8">
        <f>攻打玩家效率!I146/攻打玩家效率!N146</f>
        <v>0</v>
      </c>
      <c r="P146" s="8">
        <f>攻打玩家效率!J146/攻打玩家效率!O146</f>
        <v>0</v>
      </c>
      <c r="Q146" s="8">
        <f>攻打玩家效率!K146/攻打玩家效率!P146</f>
        <v>0</v>
      </c>
      <c r="R146" s="8">
        <f>攻打玩家效率!L146/攻打玩家效率!L146</f>
        <v>1</v>
      </c>
      <c r="S146" s="8">
        <f>攻打玩家效率!M146/攻打玩家效率!M146</f>
        <v>1</v>
      </c>
      <c r="T146" s="8">
        <f>攻打玩家效率!N146/攻打玩家效率!N146</f>
        <v>1</v>
      </c>
      <c r="U146" s="8">
        <f>攻打玩家效率!O146/攻打玩家效率!O146</f>
        <v>1</v>
      </c>
      <c r="V146" s="8">
        <f>攻打玩家效率!P146/攻打玩家效率!P146</f>
        <v>1</v>
      </c>
      <c r="X146" s="22">
        <f t="shared" si="8"/>
        <v>0</v>
      </c>
      <c r="Y146" s="22">
        <f t="shared" si="9"/>
        <v>0</v>
      </c>
      <c r="Z146" s="22">
        <f t="shared" si="10"/>
        <v>0</v>
      </c>
      <c r="AA146" s="22">
        <f t="shared" si="11"/>
        <v>1</v>
      </c>
    </row>
    <row r="147" spans="2:27" x14ac:dyDescent="0.15">
      <c r="B147" s="78">
        <v>143</v>
      </c>
      <c r="C147" s="8">
        <f>攻城效率!F147/攻打玩家效率!L147</f>
        <v>0</v>
      </c>
      <c r="D147" s="8">
        <f>攻城效率!G147/攻打玩家效率!M147</f>
        <v>0</v>
      </c>
      <c r="E147" s="8">
        <f>攻城效率!H147/攻打玩家效率!N147</f>
        <v>0</v>
      </c>
      <c r="F147" s="8">
        <f>攻城效率!I147/攻打玩家效率!O147</f>
        <v>0</v>
      </c>
      <c r="G147" s="8">
        <f>攻城效率!J147/攻打玩家效率!P147</f>
        <v>0</v>
      </c>
      <c r="H147" s="8">
        <f>攻城效率!K147/攻打玩家效率!L147</f>
        <v>0</v>
      </c>
      <c r="I147" s="8">
        <f>攻城效率!L147/攻打玩家效率!M147</f>
        <v>0</v>
      </c>
      <c r="J147" s="8">
        <f>攻城效率!M147/攻打玩家效率!N147</f>
        <v>0</v>
      </c>
      <c r="K147" s="8">
        <f>攻城效率!N147/攻打玩家效率!O147</f>
        <v>0</v>
      </c>
      <c r="L147" s="8">
        <f>攻城效率!O147/攻打玩家效率!P147</f>
        <v>0</v>
      </c>
      <c r="M147" s="8">
        <f>攻打玩家效率!G147/攻打玩家效率!L147</f>
        <v>0</v>
      </c>
      <c r="N147" s="8">
        <f>攻打玩家效率!H147/攻打玩家效率!M147</f>
        <v>0</v>
      </c>
      <c r="O147" s="8">
        <f>攻打玩家效率!I147/攻打玩家效率!N147</f>
        <v>0</v>
      </c>
      <c r="P147" s="8">
        <f>攻打玩家效率!J147/攻打玩家效率!O147</f>
        <v>0</v>
      </c>
      <c r="Q147" s="8">
        <f>攻打玩家效率!K147/攻打玩家效率!P147</f>
        <v>0</v>
      </c>
      <c r="R147" s="8">
        <f>攻打玩家效率!L147/攻打玩家效率!L147</f>
        <v>1</v>
      </c>
      <c r="S147" s="8">
        <f>攻打玩家效率!M147/攻打玩家效率!M147</f>
        <v>1</v>
      </c>
      <c r="T147" s="8">
        <f>攻打玩家效率!N147/攻打玩家效率!N147</f>
        <v>1</v>
      </c>
      <c r="U147" s="8">
        <f>攻打玩家效率!O147/攻打玩家效率!O147</f>
        <v>1</v>
      </c>
      <c r="V147" s="8">
        <f>攻打玩家效率!P147/攻打玩家效率!P147</f>
        <v>1</v>
      </c>
      <c r="X147" s="22">
        <f t="shared" si="8"/>
        <v>0</v>
      </c>
      <c r="Y147" s="22">
        <f t="shared" si="9"/>
        <v>0</v>
      </c>
      <c r="Z147" s="22">
        <f t="shared" si="10"/>
        <v>0</v>
      </c>
      <c r="AA147" s="22">
        <f t="shared" si="11"/>
        <v>1</v>
      </c>
    </row>
    <row r="148" spans="2:27" x14ac:dyDescent="0.15">
      <c r="B148" s="78">
        <v>144</v>
      </c>
      <c r="C148" s="8">
        <f>攻城效率!F148/攻打玩家效率!L148</f>
        <v>0</v>
      </c>
      <c r="D148" s="8">
        <f>攻城效率!G148/攻打玩家效率!M148</f>
        <v>0</v>
      </c>
      <c r="E148" s="8">
        <f>攻城效率!H148/攻打玩家效率!N148</f>
        <v>0</v>
      </c>
      <c r="F148" s="8">
        <f>攻城效率!I148/攻打玩家效率!O148</f>
        <v>0</v>
      </c>
      <c r="G148" s="8">
        <f>攻城效率!J148/攻打玩家效率!P148</f>
        <v>0</v>
      </c>
      <c r="H148" s="8">
        <f>攻城效率!K148/攻打玩家效率!L148</f>
        <v>0</v>
      </c>
      <c r="I148" s="8">
        <f>攻城效率!L148/攻打玩家效率!M148</f>
        <v>0</v>
      </c>
      <c r="J148" s="8">
        <f>攻城效率!M148/攻打玩家效率!N148</f>
        <v>0</v>
      </c>
      <c r="K148" s="8">
        <f>攻城效率!N148/攻打玩家效率!O148</f>
        <v>0</v>
      </c>
      <c r="L148" s="8">
        <f>攻城效率!O148/攻打玩家效率!P148</f>
        <v>0</v>
      </c>
      <c r="M148" s="8">
        <f>攻打玩家效率!G148/攻打玩家效率!L148</f>
        <v>0</v>
      </c>
      <c r="N148" s="8">
        <f>攻打玩家效率!H148/攻打玩家效率!M148</f>
        <v>0</v>
      </c>
      <c r="O148" s="8">
        <f>攻打玩家效率!I148/攻打玩家效率!N148</f>
        <v>0</v>
      </c>
      <c r="P148" s="8">
        <f>攻打玩家效率!J148/攻打玩家效率!O148</f>
        <v>0</v>
      </c>
      <c r="Q148" s="8">
        <f>攻打玩家效率!K148/攻打玩家效率!P148</f>
        <v>0</v>
      </c>
      <c r="R148" s="8">
        <f>攻打玩家效率!L148/攻打玩家效率!L148</f>
        <v>1</v>
      </c>
      <c r="S148" s="8">
        <f>攻打玩家效率!M148/攻打玩家效率!M148</f>
        <v>1</v>
      </c>
      <c r="T148" s="8">
        <f>攻打玩家效率!N148/攻打玩家效率!N148</f>
        <v>1</v>
      </c>
      <c r="U148" s="8">
        <f>攻打玩家效率!O148/攻打玩家效率!O148</f>
        <v>1</v>
      </c>
      <c r="V148" s="8">
        <f>攻打玩家效率!P148/攻打玩家效率!P148</f>
        <v>1</v>
      </c>
      <c r="X148" s="22">
        <f t="shared" si="8"/>
        <v>0</v>
      </c>
      <c r="Y148" s="22">
        <f t="shared" si="9"/>
        <v>0</v>
      </c>
      <c r="Z148" s="22">
        <f t="shared" si="10"/>
        <v>0</v>
      </c>
      <c r="AA148" s="22">
        <f t="shared" si="11"/>
        <v>1</v>
      </c>
    </row>
    <row r="149" spans="2:27" x14ac:dyDescent="0.15">
      <c r="B149" s="78">
        <v>145</v>
      </c>
      <c r="C149" s="8">
        <f>攻城效率!F149/攻打玩家效率!L149</f>
        <v>0</v>
      </c>
      <c r="D149" s="8">
        <f>攻城效率!G149/攻打玩家效率!M149</f>
        <v>0</v>
      </c>
      <c r="E149" s="8">
        <f>攻城效率!H149/攻打玩家效率!N149</f>
        <v>0</v>
      </c>
      <c r="F149" s="8">
        <f>攻城效率!I149/攻打玩家效率!O149</f>
        <v>0</v>
      </c>
      <c r="G149" s="8">
        <f>攻城效率!J149/攻打玩家效率!P149</f>
        <v>0</v>
      </c>
      <c r="H149" s="8">
        <f>攻城效率!K149/攻打玩家效率!L149</f>
        <v>0</v>
      </c>
      <c r="I149" s="8">
        <f>攻城效率!L149/攻打玩家效率!M149</f>
        <v>0</v>
      </c>
      <c r="J149" s="8">
        <f>攻城效率!M149/攻打玩家效率!N149</f>
        <v>0</v>
      </c>
      <c r="K149" s="8">
        <f>攻城效率!N149/攻打玩家效率!O149</f>
        <v>0</v>
      </c>
      <c r="L149" s="8">
        <f>攻城效率!O149/攻打玩家效率!P149</f>
        <v>0</v>
      </c>
      <c r="M149" s="8">
        <f>攻打玩家效率!G149/攻打玩家效率!L149</f>
        <v>0</v>
      </c>
      <c r="N149" s="8">
        <f>攻打玩家效率!H149/攻打玩家效率!M149</f>
        <v>0</v>
      </c>
      <c r="O149" s="8">
        <f>攻打玩家效率!I149/攻打玩家效率!N149</f>
        <v>0</v>
      </c>
      <c r="P149" s="8">
        <f>攻打玩家效率!J149/攻打玩家效率!O149</f>
        <v>0</v>
      </c>
      <c r="Q149" s="8">
        <f>攻打玩家效率!K149/攻打玩家效率!P149</f>
        <v>0</v>
      </c>
      <c r="R149" s="8">
        <f>攻打玩家效率!L149/攻打玩家效率!L149</f>
        <v>1</v>
      </c>
      <c r="S149" s="8">
        <f>攻打玩家效率!M149/攻打玩家效率!M149</f>
        <v>1</v>
      </c>
      <c r="T149" s="8">
        <f>攻打玩家效率!N149/攻打玩家效率!N149</f>
        <v>1</v>
      </c>
      <c r="U149" s="8">
        <f>攻打玩家效率!O149/攻打玩家效率!O149</f>
        <v>1</v>
      </c>
      <c r="V149" s="8">
        <f>攻打玩家效率!P149/攻打玩家效率!P149</f>
        <v>1</v>
      </c>
      <c r="X149" s="22">
        <f t="shared" si="8"/>
        <v>0</v>
      </c>
      <c r="Y149" s="22">
        <f t="shared" si="9"/>
        <v>0</v>
      </c>
      <c r="Z149" s="22">
        <f t="shared" si="10"/>
        <v>0</v>
      </c>
      <c r="AA149" s="22">
        <f t="shared" si="11"/>
        <v>1</v>
      </c>
    </row>
    <row r="150" spans="2:27" x14ac:dyDescent="0.15">
      <c r="B150" s="78">
        <v>146</v>
      </c>
      <c r="C150" s="8">
        <f>攻城效率!F150/攻打玩家效率!L150</f>
        <v>0</v>
      </c>
      <c r="D150" s="8">
        <f>攻城效率!G150/攻打玩家效率!M150</f>
        <v>0</v>
      </c>
      <c r="E150" s="8">
        <f>攻城效率!H150/攻打玩家效率!N150</f>
        <v>0</v>
      </c>
      <c r="F150" s="8">
        <f>攻城效率!I150/攻打玩家效率!O150</f>
        <v>0</v>
      </c>
      <c r="G150" s="8">
        <f>攻城效率!J150/攻打玩家效率!P150</f>
        <v>0</v>
      </c>
      <c r="H150" s="8">
        <f>攻城效率!K150/攻打玩家效率!L150</f>
        <v>0</v>
      </c>
      <c r="I150" s="8">
        <f>攻城效率!L150/攻打玩家效率!M150</f>
        <v>0</v>
      </c>
      <c r="J150" s="8">
        <f>攻城效率!M150/攻打玩家效率!N150</f>
        <v>0</v>
      </c>
      <c r="K150" s="8">
        <f>攻城效率!N150/攻打玩家效率!O150</f>
        <v>0</v>
      </c>
      <c r="L150" s="8">
        <f>攻城效率!O150/攻打玩家效率!P150</f>
        <v>0</v>
      </c>
      <c r="M150" s="8">
        <f>攻打玩家效率!G150/攻打玩家效率!L150</f>
        <v>0</v>
      </c>
      <c r="N150" s="8">
        <f>攻打玩家效率!H150/攻打玩家效率!M150</f>
        <v>0</v>
      </c>
      <c r="O150" s="8">
        <f>攻打玩家效率!I150/攻打玩家效率!N150</f>
        <v>0</v>
      </c>
      <c r="P150" s="8">
        <f>攻打玩家效率!J150/攻打玩家效率!O150</f>
        <v>0</v>
      </c>
      <c r="Q150" s="8">
        <f>攻打玩家效率!K150/攻打玩家效率!P150</f>
        <v>0</v>
      </c>
      <c r="R150" s="8">
        <f>攻打玩家效率!L150/攻打玩家效率!L150</f>
        <v>1</v>
      </c>
      <c r="S150" s="8">
        <f>攻打玩家效率!M150/攻打玩家效率!M150</f>
        <v>1</v>
      </c>
      <c r="T150" s="8">
        <f>攻打玩家效率!N150/攻打玩家效率!N150</f>
        <v>1</v>
      </c>
      <c r="U150" s="8">
        <f>攻打玩家效率!O150/攻打玩家效率!O150</f>
        <v>1</v>
      </c>
      <c r="V150" s="8">
        <f>攻打玩家效率!P150/攻打玩家效率!P150</f>
        <v>1</v>
      </c>
      <c r="X150" s="22">
        <f t="shared" si="8"/>
        <v>0</v>
      </c>
      <c r="Y150" s="22">
        <f t="shared" si="9"/>
        <v>0</v>
      </c>
      <c r="Z150" s="22">
        <f t="shared" si="10"/>
        <v>0</v>
      </c>
      <c r="AA150" s="22">
        <f t="shared" si="11"/>
        <v>1</v>
      </c>
    </row>
    <row r="151" spans="2:27" x14ac:dyDescent="0.15">
      <c r="B151" s="78">
        <v>147</v>
      </c>
      <c r="C151" s="8">
        <f>攻城效率!F151/攻打玩家效率!L151</f>
        <v>0</v>
      </c>
      <c r="D151" s="8">
        <f>攻城效率!G151/攻打玩家效率!M151</f>
        <v>0</v>
      </c>
      <c r="E151" s="8">
        <f>攻城效率!H151/攻打玩家效率!N151</f>
        <v>0</v>
      </c>
      <c r="F151" s="8">
        <f>攻城效率!I151/攻打玩家效率!O151</f>
        <v>0</v>
      </c>
      <c r="G151" s="8">
        <f>攻城效率!J151/攻打玩家效率!P151</f>
        <v>0</v>
      </c>
      <c r="H151" s="8">
        <f>攻城效率!K151/攻打玩家效率!L151</f>
        <v>0</v>
      </c>
      <c r="I151" s="8">
        <f>攻城效率!L151/攻打玩家效率!M151</f>
        <v>0</v>
      </c>
      <c r="J151" s="8">
        <f>攻城效率!M151/攻打玩家效率!N151</f>
        <v>0</v>
      </c>
      <c r="K151" s="8">
        <f>攻城效率!N151/攻打玩家效率!O151</f>
        <v>0</v>
      </c>
      <c r="L151" s="8">
        <f>攻城效率!O151/攻打玩家效率!P151</f>
        <v>0</v>
      </c>
      <c r="M151" s="8">
        <f>攻打玩家效率!G151/攻打玩家效率!L151</f>
        <v>0</v>
      </c>
      <c r="N151" s="8">
        <f>攻打玩家效率!H151/攻打玩家效率!M151</f>
        <v>0</v>
      </c>
      <c r="O151" s="8">
        <f>攻打玩家效率!I151/攻打玩家效率!N151</f>
        <v>0</v>
      </c>
      <c r="P151" s="8">
        <f>攻打玩家效率!J151/攻打玩家效率!O151</f>
        <v>0</v>
      </c>
      <c r="Q151" s="8">
        <f>攻打玩家效率!K151/攻打玩家效率!P151</f>
        <v>0</v>
      </c>
      <c r="R151" s="8">
        <f>攻打玩家效率!L151/攻打玩家效率!L151</f>
        <v>1</v>
      </c>
      <c r="S151" s="8">
        <f>攻打玩家效率!M151/攻打玩家效率!M151</f>
        <v>1</v>
      </c>
      <c r="T151" s="8">
        <f>攻打玩家效率!N151/攻打玩家效率!N151</f>
        <v>1</v>
      </c>
      <c r="U151" s="8">
        <f>攻打玩家效率!O151/攻打玩家效率!O151</f>
        <v>1</v>
      </c>
      <c r="V151" s="8">
        <f>攻打玩家效率!P151/攻打玩家效率!P151</f>
        <v>1</v>
      </c>
      <c r="X151" s="22">
        <f t="shared" si="8"/>
        <v>0</v>
      </c>
      <c r="Y151" s="22">
        <f t="shared" si="9"/>
        <v>0</v>
      </c>
      <c r="Z151" s="22">
        <f t="shared" si="10"/>
        <v>0</v>
      </c>
      <c r="AA151" s="22">
        <f t="shared" si="11"/>
        <v>1</v>
      </c>
    </row>
    <row r="152" spans="2:27" x14ac:dyDescent="0.15">
      <c r="B152" s="78">
        <v>148</v>
      </c>
      <c r="C152" s="8">
        <f>攻城效率!F152/攻打玩家效率!L152</f>
        <v>0</v>
      </c>
      <c r="D152" s="8">
        <f>攻城效率!G152/攻打玩家效率!M152</f>
        <v>0</v>
      </c>
      <c r="E152" s="8">
        <f>攻城效率!H152/攻打玩家效率!N152</f>
        <v>0</v>
      </c>
      <c r="F152" s="8">
        <f>攻城效率!I152/攻打玩家效率!O152</f>
        <v>0</v>
      </c>
      <c r="G152" s="8">
        <f>攻城效率!J152/攻打玩家效率!P152</f>
        <v>0</v>
      </c>
      <c r="H152" s="8">
        <f>攻城效率!K152/攻打玩家效率!L152</f>
        <v>0</v>
      </c>
      <c r="I152" s="8">
        <f>攻城效率!L152/攻打玩家效率!M152</f>
        <v>0</v>
      </c>
      <c r="J152" s="8">
        <f>攻城效率!M152/攻打玩家效率!N152</f>
        <v>0</v>
      </c>
      <c r="K152" s="8">
        <f>攻城效率!N152/攻打玩家效率!O152</f>
        <v>0</v>
      </c>
      <c r="L152" s="8">
        <f>攻城效率!O152/攻打玩家效率!P152</f>
        <v>0</v>
      </c>
      <c r="M152" s="8">
        <f>攻打玩家效率!G152/攻打玩家效率!L152</f>
        <v>0</v>
      </c>
      <c r="N152" s="8">
        <f>攻打玩家效率!H152/攻打玩家效率!M152</f>
        <v>0</v>
      </c>
      <c r="O152" s="8">
        <f>攻打玩家效率!I152/攻打玩家效率!N152</f>
        <v>0</v>
      </c>
      <c r="P152" s="8">
        <f>攻打玩家效率!J152/攻打玩家效率!O152</f>
        <v>0</v>
      </c>
      <c r="Q152" s="8">
        <f>攻打玩家效率!K152/攻打玩家效率!P152</f>
        <v>0</v>
      </c>
      <c r="R152" s="8">
        <f>攻打玩家效率!L152/攻打玩家效率!L152</f>
        <v>1</v>
      </c>
      <c r="S152" s="8">
        <f>攻打玩家效率!M152/攻打玩家效率!M152</f>
        <v>1</v>
      </c>
      <c r="T152" s="8">
        <f>攻打玩家效率!N152/攻打玩家效率!N152</f>
        <v>1</v>
      </c>
      <c r="U152" s="8">
        <f>攻打玩家效率!O152/攻打玩家效率!O152</f>
        <v>1</v>
      </c>
      <c r="V152" s="8">
        <f>攻打玩家效率!P152/攻打玩家效率!P152</f>
        <v>1</v>
      </c>
      <c r="X152" s="22">
        <f t="shared" si="8"/>
        <v>0</v>
      </c>
      <c r="Y152" s="22">
        <f t="shared" si="9"/>
        <v>0</v>
      </c>
      <c r="Z152" s="22">
        <f t="shared" si="10"/>
        <v>0</v>
      </c>
      <c r="AA152" s="22">
        <f t="shared" si="11"/>
        <v>1</v>
      </c>
    </row>
    <row r="153" spans="2:27" x14ac:dyDescent="0.15">
      <c r="B153" s="78">
        <v>149</v>
      </c>
      <c r="C153" s="8">
        <f>攻城效率!F153/攻打玩家效率!L153</f>
        <v>0</v>
      </c>
      <c r="D153" s="8">
        <f>攻城效率!G153/攻打玩家效率!M153</f>
        <v>0</v>
      </c>
      <c r="E153" s="8">
        <f>攻城效率!H153/攻打玩家效率!N153</f>
        <v>0</v>
      </c>
      <c r="F153" s="8">
        <f>攻城效率!I153/攻打玩家效率!O153</f>
        <v>0</v>
      </c>
      <c r="G153" s="8">
        <f>攻城效率!J153/攻打玩家效率!P153</f>
        <v>0</v>
      </c>
      <c r="H153" s="8">
        <f>攻城效率!K153/攻打玩家效率!L153</f>
        <v>0</v>
      </c>
      <c r="I153" s="8">
        <f>攻城效率!L153/攻打玩家效率!M153</f>
        <v>0</v>
      </c>
      <c r="J153" s="8">
        <f>攻城效率!M153/攻打玩家效率!N153</f>
        <v>0</v>
      </c>
      <c r="K153" s="8">
        <f>攻城效率!N153/攻打玩家效率!O153</f>
        <v>0</v>
      </c>
      <c r="L153" s="8">
        <f>攻城效率!O153/攻打玩家效率!P153</f>
        <v>0</v>
      </c>
      <c r="M153" s="8">
        <f>攻打玩家效率!G153/攻打玩家效率!L153</f>
        <v>0</v>
      </c>
      <c r="N153" s="8">
        <f>攻打玩家效率!H153/攻打玩家效率!M153</f>
        <v>0</v>
      </c>
      <c r="O153" s="8">
        <f>攻打玩家效率!I153/攻打玩家效率!N153</f>
        <v>0</v>
      </c>
      <c r="P153" s="8">
        <f>攻打玩家效率!J153/攻打玩家效率!O153</f>
        <v>0</v>
      </c>
      <c r="Q153" s="8">
        <f>攻打玩家效率!K153/攻打玩家效率!P153</f>
        <v>0</v>
      </c>
      <c r="R153" s="8">
        <f>攻打玩家效率!L153/攻打玩家效率!L153</f>
        <v>1</v>
      </c>
      <c r="S153" s="8">
        <f>攻打玩家效率!M153/攻打玩家效率!M153</f>
        <v>1</v>
      </c>
      <c r="T153" s="8">
        <f>攻打玩家效率!N153/攻打玩家效率!N153</f>
        <v>1</v>
      </c>
      <c r="U153" s="8">
        <f>攻打玩家效率!O153/攻打玩家效率!O153</f>
        <v>1</v>
      </c>
      <c r="V153" s="8">
        <f>攻打玩家效率!P153/攻打玩家效率!P153</f>
        <v>1</v>
      </c>
      <c r="X153" s="22">
        <f t="shared" si="8"/>
        <v>0</v>
      </c>
      <c r="Y153" s="22">
        <f t="shared" si="9"/>
        <v>0</v>
      </c>
      <c r="Z153" s="22">
        <f t="shared" si="10"/>
        <v>0</v>
      </c>
      <c r="AA153" s="22">
        <f t="shared" si="11"/>
        <v>1</v>
      </c>
    </row>
    <row r="154" spans="2:27" x14ac:dyDescent="0.15">
      <c r="B154" s="78">
        <v>150</v>
      </c>
      <c r="C154" s="8">
        <f>攻城效率!F154/攻打玩家效率!L154</f>
        <v>0</v>
      </c>
      <c r="D154" s="8">
        <f>攻城效率!G154/攻打玩家效率!M154</f>
        <v>0</v>
      </c>
      <c r="E154" s="8">
        <f>攻城效率!H154/攻打玩家效率!N154</f>
        <v>0</v>
      </c>
      <c r="F154" s="8">
        <f>攻城效率!I154/攻打玩家效率!O154</f>
        <v>0</v>
      </c>
      <c r="G154" s="8">
        <f>攻城效率!J154/攻打玩家效率!P154</f>
        <v>0</v>
      </c>
      <c r="H154" s="8">
        <f>攻城效率!K154/攻打玩家效率!L154</f>
        <v>0</v>
      </c>
      <c r="I154" s="8">
        <f>攻城效率!L154/攻打玩家效率!M154</f>
        <v>0</v>
      </c>
      <c r="J154" s="8">
        <f>攻城效率!M154/攻打玩家效率!N154</f>
        <v>0</v>
      </c>
      <c r="K154" s="8">
        <f>攻城效率!N154/攻打玩家效率!O154</f>
        <v>0</v>
      </c>
      <c r="L154" s="8">
        <f>攻城效率!O154/攻打玩家效率!P154</f>
        <v>0</v>
      </c>
      <c r="M154" s="8">
        <f>攻打玩家效率!G154/攻打玩家效率!L154</f>
        <v>0</v>
      </c>
      <c r="N154" s="8">
        <f>攻打玩家效率!H154/攻打玩家效率!M154</f>
        <v>0</v>
      </c>
      <c r="O154" s="8">
        <f>攻打玩家效率!I154/攻打玩家效率!N154</f>
        <v>0</v>
      </c>
      <c r="P154" s="8">
        <f>攻打玩家效率!J154/攻打玩家效率!O154</f>
        <v>0</v>
      </c>
      <c r="Q154" s="8">
        <f>攻打玩家效率!K154/攻打玩家效率!P154</f>
        <v>0</v>
      </c>
      <c r="R154" s="8">
        <f>攻打玩家效率!L154/攻打玩家效率!L154</f>
        <v>1</v>
      </c>
      <c r="S154" s="8">
        <f>攻打玩家效率!M154/攻打玩家效率!M154</f>
        <v>1</v>
      </c>
      <c r="T154" s="8">
        <f>攻打玩家效率!N154/攻打玩家效率!N154</f>
        <v>1</v>
      </c>
      <c r="U154" s="8">
        <f>攻打玩家效率!O154/攻打玩家效率!O154</f>
        <v>1</v>
      </c>
      <c r="V154" s="8">
        <f>攻打玩家效率!P154/攻打玩家效率!P154</f>
        <v>1</v>
      </c>
      <c r="X154" s="22">
        <f t="shared" si="8"/>
        <v>0</v>
      </c>
      <c r="Y154" s="22">
        <f t="shared" si="9"/>
        <v>0</v>
      </c>
      <c r="Z154" s="22">
        <f t="shared" si="10"/>
        <v>0</v>
      </c>
      <c r="AA154" s="22">
        <f t="shared" si="11"/>
        <v>1</v>
      </c>
    </row>
    <row r="155" spans="2:27" x14ac:dyDescent="0.15">
      <c r="B155" s="78">
        <v>151</v>
      </c>
      <c r="C155" s="8">
        <f>攻城效率!F155/攻打玩家效率!L155</f>
        <v>0</v>
      </c>
      <c r="D155" s="8">
        <f>攻城效率!G155/攻打玩家效率!M155</f>
        <v>0</v>
      </c>
      <c r="E155" s="8">
        <f>攻城效率!H155/攻打玩家效率!N155</f>
        <v>0</v>
      </c>
      <c r="F155" s="8">
        <f>攻城效率!I155/攻打玩家效率!O155</f>
        <v>0</v>
      </c>
      <c r="G155" s="8">
        <f>攻城效率!J155/攻打玩家效率!P155</f>
        <v>0</v>
      </c>
      <c r="H155" s="8">
        <f>攻城效率!K155/攻打玩家效率!L155</f>
        <v>0</v>
      </c>
      <c r="I155" s="8">
        <f>攻城效率!L155/攻打玩家效率!M155</f>
        <v>0</v>
      </c>
      <c r="J155" s="8">
        <f>攻城效率!M155/攻打玩家效率!N155</f>
        <v>0</v>
      </c>
      <c r="K155" s="8">
        <f>攻城效率!N155/攻打玩家效率!O155</f>
        <v>0</v>
      </c>
      <c r="L155" s="8">
        <f>攻城效率!O155/攻打玩家效率!P155</f>
        <v>0</v>
      </c>
      <c r="M155" s="8">
        <f>攻打玩家效率!G155/攻打玩家效率!L155</f>
        <v>0</v>
      </c>
      <c r="N155" s="8">
        <f>攻打玩家效率!H155/攻打玩家效率!M155</f>
        <v>0</v>
      </c>
      <c r="O155" s="8">
        <f>攻打玩家效率!I155/攻打玩家效率!N155</f>
        <v>0</v>
      </c>
      <c r="P155" s="8">
        <f>攻打玩家效率!J155/攻打玩家效率!O155</f>
        <v>0</v>
      </c>
      <c r="Q155" s="8">
        <f>攻打玩家效率!K155/攻打玩家效率!P155</f>
        <v>0</v>
      </c>
      <c r="R155" s="8">
        <f>攻打玩家效率!L155/攻打玩家效率!L155</f>
        <v>1</v>
      </c>
      <c r="S155" s="8">
        <f>攻打玩家效率!M155/攻打玩家效率!M155</f>
        <v>1</v>
      </c>
      <c r="T155" s="8">
        <f>攻打玩家效率!N155/攻打玩家效率!N155</f>
        <v>1</v>
      </c>
      <c r="U155" s="8">
        <f>攻打玩家效率!O155/攻打玩家效率!O155</f>
        <v>1</v>
      </c>
      <c r="V155" s="8">
        <f>攻打玩家效率!P155/攻打玩家效率!P155</f>
        <v>1</v>
      </c>
      <c r="X155" s="22">
        <f t="shared" si="8"/>
        <v>0</v>
      </c>
      <c r="Y155" s="22">
        <f t="shared" si="9"/>
        <v>0</v>
      </c>
      <c r="Z155" s="22">
        <f t="shared" si="10"/>
        <v>0</v>
      </c>
      <c r="AA155" s="22">
        <f t="shared" si="11"/>
        <v>1</v>
      </c>
    </row>
    <row r="156" spans="2:27" x14ac:dyDescent="0.15">
      <c r="B156" s="78">
        <v>152</v>
      </c>
      <c r="C156" s="8">
        <f>攻城效率!F156/攻打玩家效率!L156</f>
        <v>0</v>
      </c>
      <c r="D156" s="8">
        <f>攻城效率!G156/攻打玩家效率!M156</f>
        <v>0</v>
      </c>
      <c r="E156" s="8">
        <f>攻城效率!H156/攻打玩家效率!N156</f>
        <v>0</v>
      </c>
      <c r="F156" s="8">
        <f>攻城效率!I156/攻打玩家效率!O156</f>
        <v>0</v>
      </c>
      <c r="G156" s="8">
        <f>攻城效率!J156/攻打玩家效率!P156</f>
        <v>0</v>
      </c>
      <c r="H156" s="8">
        <f>攻城效率!K156/攻打玩家效率!L156</f>
        <v>0</v>
      </c>
      <c r="I156" s="8">
        <f>攻城效率!L156/攻打玩家效率!M156</f>
        <v>0</v>
      </c>
      <c r="J156" s="8">
        <f>攻城效率!M156/攻打玩家效率!N156</f>
        <v>0</v>
      </c>
      <c r="K156" s="8">
        <f>攻城效率!N156/攻打玩家效率!O156</f>
        <v>0</v>
      </c>
      <c r="L156" s="8">
        <f>攻城效率!O156/攻打玩家效率!P156</f>
        <v>0</v>
      </c>
      <c r="M156" s="8">
        <f>攻打玩家效率!G156/攻打玩家效率!L156</f>
        <v>0</v>
      </c>
      <c r="N156" s="8">
        <f>攻打玩家效率!H156/攻打玩家效率!M156</f>
        <v>0</v>
      </c>
      <c r="O156" s="8">
        <f>攻打玩家效率!I156/攻打玩家效率!N156</f>
        <v>0</v>
      </c>
      <c r="P156" s="8">
        <f>攻打玩家效率!J156/攻打玩家效率!O156</f>
        <v>0</v>
      </c>
      <c r="Q156" s="8">
        <f>攻打玩家效率!K156/攻打玩家效率!P156</f>
        <v>0</v>
      </c>
      <c r="R156" s="8">
        <f>攻打玩家效率!L156/攻打玩家效率!L156</f>
        <v>1</v>
      </c>
      <c r="S156" s="8">
        <f>攻打玩家效率!M156/攻打玩家效率!M156</f>
        <v>1</v>
      </c>
      <c r="T156" s="8">
        <f>攻打玩家效率!N156/攻打玩家效率!N156</f>
        <v>1</v>
      </c>
      <c r="U156" s="8">
        <f>攻打玩家效率!O156/攻打玩家效率!O156</f>
        <v>1</v>
      </c>
      <c r="V156" s="8">
        <f>攻打玩家效率!P156/攻打玩家效率!P156</f>
        <v>1</v>
      </c>
      <c r="X156" s="22">
        <f t="shared" si="8"/>
        <v>0</v>
      </c>
      <c r="Y156" s="22">
        <f t="shared" si="9"/>
        <v>0</v>
      </c>
      <c r="Z156" s="22">
        <f t="shared" si="10"/>
        <v>0</v>
      </c>
      <c r="AA156" s="22">
        <f t="shared" si="11"/>
        <v>1</v>
      </c>
    </row>
    <row r="157" spans="2:27" x14ac:dyDescent="0.15">
      <c r="B157" s="78">
        <v>153</v>
      </c>
      <c r="C157" s="8">
        <f>攻城效率!F157/攻打玩家效率!L157</f>
        <v>0</v>
      </c>
      <c r="D157" s="8">
        <f>攻城效率!G157/攻打玩家效率!M157</f>
        <v>0</v>
      </c>
      <c r="E157" s="8">
        <f>攻城效率!H157/攻打玩家效率!N157</f>
        <v>0</v>
      </c>
      <c r="F157" s="8">
        <f>攻城效率!I157/攻打玩家效率!O157</f>
        <v>0</v>
      </c>
      <c r="G157" s="8">
        <f>攻城效率!J157/攻打玩家效率!P157</f>
        <v>0</v>
      </c>
      <c r="H157" s="8">
        <f>攻城效率!K157/攻打玩家效率!L157</f>
        <v>0</v>
      </c>
      <c r="I157" s="8">
        <f>攻城效率!L157/攻打玩家效率!M157</f>
        <v>0</v>
      </c>
      <c r="J157" s="8">
        <f>攻城效率!M157/攻打玩家效率!N157</f>
        <v>0</v>
      </c>
      <c r="K157" s="8">
        <f>攻城效率!N157/攻打玩家效率!O157</f>
        <v>0</v>
      </c>
      <c r="L157" s="8">
        <f>攻城效率!O157/攻打玩家效率!P157</f>
        <v>0</v>
      </c>
      <c r="M157" s="8">
        <f>攻打玩家效率!G157/攻打玩家效率!L157</f>
        <v>0</v>
      </c>
      <c r="N157" s="8">
        <f>攻打玩家效率!H157/攻打玩家效率!M157</f>
        <v>0</v>
      </c>
      <c r="O157" s="8">
        <f>攻打玩家效率!I157/攻打玩家效率!N157</f>
        <v>0</v>
      </c>
      <c r="P157" s="8">
        <f>攻打玩家效率!J157/攻打玩家效率!O157</f>
        <v>0</v>
      </c>
      <c r="Q157" s="8">
        <f>攻打玩家效率!K157/攻打玩家效率!P157</f>
        <v>0</v>
      </c>
      <c r="R157" s="8">
        <f>攻打玩家效率!L157/攻打玩家效率!L157</f>
        <v>1</v>
      </c>
      <c r="S157" s="8">
        <f>攻打玩家效率!M157/攻打玩家效率!M157</f>
        <v>1</v>
      </c>
      <c r="T157" s="8">
        <f>攻打玩家效率!N157/攻打玩家效率!N157</f>
        <v>1</v>
      </c>
      <c r="U157" s="8">
        <f>攻打玩家效率!O157/攻打玩家效率!O157</f>
        <v>1</v>
      </c>
      <c r="V157" s="8">
        <f>攻打玩家效率!P157/攻打玩家效率!P157</f>
        <v>1</v>
      </c>
      <c r="X157" s="22">
        <f t="shared" si="8"/>
        <v>0</v>
      </c>
      <c r="Y157" s="22">
        <f t="shared" si="9"/>
        <v>0</v>
      </c>
      <c r="Z157" s="22">
        <f t="shared" si="10"/>
        <v>0</v>
      </c>
      <c r="AA157" s="22">
        <f t="shared" si="11"/>
        <v>1</v>
      </c>
    </row>
    <row r="158" spans="2:27" x14ac:dyDescent="0.15">
      <c r="B158" s="78">
        <v>154</v>
      </c>
      <c r="C158" s="8">
        <f>攻城效率!F158/攻打玩家效率!L158</f>
        <v>0</v>
      </c>
      <c r="D158" s="8">
        <f>攻城效率!G158/攻打玩家效率!M158</f>
        <v>0</v>
      </c>
      <c r="E158" s="8">
        <f>攻城效率!H158/攻打玩家效率!N158</f>
        <v>0</v>
      </c>
      <c r="F158" s="8">
        <f>攻城效率!I158/攻打玩家效率!O158</f>
        <v>0</v>
      </c>
      <c r="G158" s="8">
        <f>攻城效率!J158/攻打玩家效率!P158</f>
        <v>0</v>
      </c>
      <c r="H158" s="8">
        <f>攻城效率!K158/攻打玩家效率!L158</f>
        <v>0</v>
      </c>
      <c r="I158" s="8">
        <f>攻城效率!L158/攻打玩家效率!M158</f>
        <v>0</v>
      </c>
      <c r="J158" s="8">
        <f>攻城效率!M158/攻打玩家效率!N158</f>
        <v>0</v>
      </c>
      <c r="K158" s="8">
        <f>攻城效率!N158/攻打玩家效率!O158</f>
        <v>0</v>
      </c>
      <c r="L158" s="8">
        <f>攻城效率!O158/攻打玩家效率!P158</f>
        <v>0</v>
      </c>
      <c r="M158" s="8">
        <f>攻打玩家效率!G158/攻打玩家效率!L158</f>
        <v>0</v>
      </c>
      <c r="N158" s="8">
        <f>攻打玩家效率!H158/攻打玩家效率!M158</f>
        <v>0</v>
      </c>
      <c r="O158" s="8">
        <f>攻打玩家效率!I158/攻打玩家效率!N158</f>
        <v>0</v>
      </c>
      <c r="P158" s="8">
        <f>攻打玩家效率!J158/攻打玩家效率!O158</f>
        <v>0</v>
      </c>
      <c r="Q158" s="8">
        <f>攻打玩家效率!K158/攻打玩家效率!P158</f>
        <v>0</v>
      </c>
      <c r="R158" s="8">
        <f>攻打玩家效率!L158/攻打玩家效率!L158</f>
        <v>1</v>
      </c>
      <c r="S158" s="8">
        <f>攻打玩家效率!M158/攻打玩家效率!M158</f>
        <v>1</v>
      </c>
      <c r="T158" s="8">
        <f>攻打玩家效率!N158/攻打玩家效率!N158</f>
        <v>1</v>
      </c>
      <c r="U158" s="8">
        <f>攻打玩家效率!O158/攻打玩家效率!O158</f>
        <v>1</v>
      </c>
      <c r="V158" s="8">
        <f>攻打玩家效率!P158/攻打玩家效率!P158</f>
        <v>1</v>
      </c>
      <c r="X158" s="22">
        <f t="shared" si="8"/>
        <v>0</v>
      </c>
      <c r="Y158" s="22">
        <f t="shared" si="9"/>
        <v>0</v>
      </c>
      <c r="Z158" s="22">
        <f t="shared" si="10"/>
        <v>0</v>
      </c>
      <c r="AA158" s="22">
        <f t="shared" si="11"/>
        <v>1</v>
      </c>
    </row>
    <row r="159" spans="2:27" x14ac:dyDescent="0.15">
      <c r="B159" s="78">
        <v>155</v>
      </c>
      <c r="C159" s="8">
        <f>攻城效率!F159/攻打玩家效率!L159</f>
        <v>0</v>
      </c>
      <c r="D159" s="8">
        <f>攻城效率!G159/攻打玩家效率!M159</f>
        <v>0</v>
      </c>
      <c r="E159" s="8">
        <f>攻城效率!H159/攻打玩家效率!N159</f>
        <v>0</v>
      </c>
      <c r="F159" s="8">
        <f>攻城效率!I159/攻打玩家效率!O159</f>
        <v>0</v>
      </c>
      <c r="G159" s="8">
        <f>攻城效率!J159/攻打玩家效率!P159</f>
        <v>0</v>
      </c>
      <c r="H159" s="8">
        <f>攻城效率!K159/攻打玩家效率!L159</f>
        <v>0</v>
      </c>
      <c r="I159" s="8">
        <f>攻城效率!L159/攻打玩家效率!M159</f>
        <v>0</v>
      </c>
      <c r="J159" s="8">
        <f>攻城效率!M159/攻打玩家效率!N159</f>
        <v>0</v>
      </c>
      <c r="K159" s="8">
        <f>攻城效率!N159/攻打玩家效率!O159</f>
        <v>0</v>
      </c>
      <c r="L159" s="8">
        <f>攻城效率!O159/攻打玩家效率!P159</f>
        <v>0</v>
      </c>
      <c r="M159" s="8">
        <f>攻打玩家效率!G159/攻打玩家效率!L159</f>
        <v>0</v>
      </c>
      <c r="N159" s="8">
        <f>攻打玩家效率!H159/攻打玩家效率!M159</f>
        <v>0</v>
      </c>
      <c r="O159" s="8">
        <f>攻打玩家效率!I159/攻打玩家效率!N159</f>
        <v>0</v>
      </c>
      <c r="P159" s="8">
        <f>攻打玩家效率!J159/攻打玩家效率!O159</f>
        <v>0</v>
      </c>
      <c r="Q159" s="8">
        <f>攻打玩家效率!K159/攻打玩家效率!P159</f>
        <v>0</v>
      </c>
      <c r="R159" s="8">
        <f>攻打玩家效率!L159/攻打玩家效率!L159</f>
        <v>1</v>
      </c>
      <c r="S159" s="8">
        <f>攻打玩家效率!M159/攻打玩家效率!M159</f>
        <v>1</v>
      </c>
      <c r="T159" s="8">
        <f>攻打玩家效率!N159/攻打玩家效率!N159</f>
        <v>1</v>
      </c>
      <c r="U159" s="8">
        <f>攻打玩家效率!O159/攻打玩家效率!O159</f>
        <v>1</v>
      </c>
      <c r="V159" s="8">
        <f>攻打玩家效率!P159/攻打玩家效率!P159</f>
        <v>1</v>
      </c>
      <c r="X159" s="22">
        <f t="shared" si="8"/>
        <v>0</v>
      </c>
      <c r="Y159" s="22">
        <f t="shared" si="9"/>
        <v>0</v>
      </c>
      <c r="Z159" s="22">
        <f t="shared" si="10"/>
        <v>0</v>
      </c>
      <c r="AA159" s="22">
        <f t="shared" si="11"/>
        <v>1</v>
      </c>
    </row>
    <row r="160" spans="2:27" x14ac:dyDescent="0.15">
      <c r="B160" s="78">
        <v>156</v>
      </c>
      <c r="C160" s="8">
        <f>攻城效率!F160/攻打玩家效率!L160</f>
        <v>0</v>
      </c>
      <c r="D160" s="8">
        <f>攻城效率!G160/攻打玩家效率!M160</f>
        <v>0</v>
      </c>
      <c r="E160" s="8">
        <f>攻城效率!H160/攻打玩家效率!N160</f>
        <v>0</v>
      </c>
      <c r="F160" s="8">
        <f>攻城效率!I160/攻打玩家效率!O160</f>
        <v>0</v>
      </c>
      <c r="G160" s="8">
        <f>攻城效率!J160/攻打玩家效率!P160</f>
        <v>0</v>
      </c>
      <c r="H160" s="8">
        <f>攻城效率!K160/攻打玩家效率!L160</f>
        <v>0</v>
      </c>
      <c r="I160" s="8">
        <f>攻城效率!L160/攻打玩家效率!M160</f>
        <v>0</v>
      </c>
      <c r="J160" s="8">
        <f>攻城效率!M160/攻打玩家效率!N160</f>
        <v>0</v>
      </c>
      <c r="K160" s="8">
        <f>攻城效率!N160/攻打玩家效率!O160</f>
        <v>0</v>
      </c>
      <c r="L160" s="8">
        <f>攻城效率!O160/攻打玩家效率!P160</f>
        <v>0</v>
      </c>
      <c r="M160" s="8">
        <f>攻打玩家效率!G160/攻打玩家效率!L160</f>
        <v>0</v>
      </c>
      <c r="N160" s="8">
        <f>攻打玩家效率!H160/攻打玩家效率!M160</f>
        <v>0</v>
      </c>
      <c r="O160" s="8">
        <f>攻打玩家效率!I160/攻打玩家效率!N160</f>
        <v>0</v>
      </c>
      <c r="P160" s="8">
        <f>攻打玩家效率!J160/攻打玩家效率!O160</f>
        <v>0</v>
      </c>
      <c r="Q160" s="8">
        <f>攻打玩家效率!K160/攻打玩家效率!P160</f>
        <v>0</v>
      </c>
      <c r="R160" s="8">
        <f>攻打玩家效率!L160/攻打玩家效率!L160</f>
        <v>1</v>
      </c>
      <c r="S160" s="8">
        <f>攻打玩家效率!M160/攻打玩家效率!M160</f>
        <v>1</v>
      </c>
      <c r="T160" s="8">
        <f>攻打玩家效率!N160/攻打玩家效率!N160</f>
        <v>1</v>
      </c>
      <c r="U160" s="8">
        <f>攻打玩家效率!O160/攻打玩家效率!O160</f>
        <v>1</v>
      </c>
      <c r="V160" s="8">
        <f>攻打玩家效率!P160/攻打玩家效率!P160</f>
        <v>1</v>
      </c>
      <c r="X160" s="22">
        <f t="shared" si="8"/>
        <v>0</v>
      </c>
      <c r="Y160" s="22">
        <f t="shared" si="9"/>
        <v>0</v>
      </c>
      <c r="Z160" s="22">
        <f t="shared" si="10"/>
        <v>0</v>
      </c>
      <c r="AA160" s="22">
        <f t="shared" si="11"/>
        <v>1</v>
      </c>
    </row>
    <row r="161" spans="2:27" x14ac:dyDescent="0.15">
      <c r="B161" s="78">
        <v>157</v>
      </c>
      <c r="C161" s="8">
        <f>攻城效率!F161/攻打玩家效率!L161</f>
        <v>0</v>
      </c>
      <c r="D161" s="8">
        <f>攻城效率!G161/攻打玩家效率!M161</f>
        <v>0</v>
      </c>
      <c r="E161" s="8">
        <f>攻城效率!H161/攻打玩家效率!N161</f>
        <v>0</v>
      </c>
      <c r="F161" s="8">
        <f>攻城效率!I161/攻打玩家效率!O161</f>
        <v>0</v>
      </c>
      <c r="G161" s="8">
        <f>攻城效率!J161/攻打玩家效率!P161</f>
        <v>0</v>
      </c>
      <c r="H161" s="8">
        <f>攻城效率!K161/攻打玩家效率!L161</f>
        <v>0</v>
      </c>
      <c r="I161" s="8">
        <f>攻城效率!L161/攻打玩家效率!M161</f>
        <v>0</v>
      </c>
      <c r="J161" s="8">
        <f>攻城效率!M161/攻打玩家效率!N161</f>
        <v>0</v>
      </c>
      <c r="K161" s="8">
        <f>攻城效率!N161/攻打玩家效率!O161</f>
        <v>0</v>
      </c>
      <c r="L161" s="8">
        <f>攻城效率!O161/攻打玩家效率!P161</f>
        <v>0</v>
      </c>
      <c r="M161" s="8">
        <f>攻打玩家效率!G161/攻打玩家效率!L161</f>
        <v>0</v>
      </c>
      <c r="N161" s="8">
        <f>攻打玩家效率!H161/攻打玩家效率!M161</f>
        <v>0</v>
      </c>
      <c r="O161" s="8">
        <f>攻打玩家效率!I161/攻打玩家效率!N161</f>
        <v>0</v>
      </c>
      <c r="P161" s="8">
        <f>攻打玩家效率!J161/攻打玩家效率!O161</f>
        <v>0</v>
      </c>
      <c r="Q161" s="8">
        <f>攻打玩家效率!K161/攻打玩家效率!P161</f>
        <v>0</v>
      </c>
      <c r="R161" s="8">
        <f>攻打玩家效率!L161/攻打玩家效率!L161</f>
        <v>1</v>
      </c>
      <c r="S161" s="8">
        <f>攻打玩家效率!M161/攻打玩家效率!M161</f>
        <v>1</v>
      </c>
      <c r="T161" s="8">
        <f>攻打玩家效率!N161/攻打玩家效率!N161</f>
        <v>1</v>
      </c>
      <c r="U161" s="8">
        <f>攻打玩家效率!O161/攻打玩家效率!O161</f>
        <v>1</v>
      </c>
      <c r="V161" s="8">
        <f>攻打玩家效率!P161/攻打玩家效率!P161</f>
        <v>1</v>
      </c>
      <c r="X161" s="22">
        <f t="shared" si="8"/>
        <v>0</v>
      </c>
      <c r="Y161" s="22">
        <f t="shared" si="9"/>
        <v>0</v>
      </c>
      <c r="Z161" s="22">
        <f t="shared" si="10"/>
        <v>0</v>
      </c>
      <c r="AA161" s="22">
        <f t="shared" si="11"/>
        <v>1</v>
      </c>
    </row>
    <row r="162" spans="2:27" x14ac:dyDescent="0.15">
      <c r="B162" s="78">
        <v>158</v>
      </c>
      <c r="C162" s="8">
        <f>攻城效率!F162/攻打玩家效率!L162</f>
        <v>0</v>
      </c>
      <c r="D162" s="8">
        <f>攻城效率!G162/攻打玩家效率!M162</f>
        <v>0</v>
      </c>
      <c r="E162" s="8">
        <f>攻城效率!H162/攻打玩家效率!N162</f>
        <v>0</v>
      </c>
      <c r="F162" s="8">
        <f>攻城效率!I162/攻打玩家效率!O162</f>
        <v>0</v>
      </c>
      <c r="G162" s="8">
        <f>攻城效率!J162/攻打玩家效率!P162</f>
        <v>0</v>
      </c>
      <c r="H162" s="8">
        <f>攻城效率!K162/攻打玩家效率!L162</f>
        <v>0</v>
      </c>
      <c r="I162" s="8">
        <f>攻城效率!L162/攻打玩家效率!M162</f>
        <v>0</v>
      </c>
      <c r="J162" s="8">
        <f>攻城效率!M162/攻打玩家效率!N162</f>
        <v>0</v>
      </c>
      <c r="K162" s="8">
        <f>攻城效率!N162/攻打玩家效率!O162</f>
        <v>0</v>
      </c>
      <c r="L162" s="8">
        <f>攻城效率!O162/攻打玩家效率!P162</f>
        <v>0</v>
      </c>
      <c r="M162" s="8">
        <f>攻打玩家效率!G162/攻打玩家效率!L162</f>
        <v>0</v>
      </c>
      <c r="N162" s="8">
        <f>攻打玩家效率!H162/攻打玩家效率!M162</f>
        <v>0</v>
      </c>
      <c r="O162" s="8">
        <f>攻打玩家效率!I162/攻打玩家效率!N162</f>
        <v>0</v>
      </c>
      <c r="P162" s="8">
        <f>攻打玩家效率!J162/攻打玩家效率!O162</f>
        <v>0</v>
      </c>
      <c r="Q162" s="8">
        <f>攻打玩家效率!K162/攻打玩家效率!P162</f>
        <v>0</v>
      </c>
      <c r="R162" s="8">
        <f>攻打玩家效率!L162/攻打玩家效率!L162</f>
        <v>1</v>
      </c>
      <c r="S162" s="8">
        <f>攻打玩家效率!M162/攻打玩家效率!M162</f>
        <v>1</v>
      </c>
      <c r="T162" s="8">
        <f>攻打玩家效率!N162/攻打玩家效率!N162</f>
        <v>1</v>
      </c>
      <c r="U162" s="8">
        <f>攻打玩家效率!O162/攻打玩家效率!O162</f>
        <v>1</v>
      </c>
      <c r="V162" s="8">
        <f>攻打玩家效率!P162/攻打玩家效率!P162</f>
        <v>1</v>
      </c>
      <c r="X162" s="22">
        <f t="shared" si="8"/>
        <v>0</v>
      </c>
      <c r="Y162" s="22">
        <f t="shared" si="9"/>
        <v>0</v>
      </c>
      <c r="Z162" s="22">
        <f t="shared" si="10"/>
        <v>0</v>
      </c>
      <c r="AA162" s="22">
        <f t="shared" si="11"/>
        <v>1</v>
      </c>
    </row>
    <row r="163" spans="2:27" x14ac:dyDescent="0.15">
      <c r="B163" s="78">
        <v>159</v>
      </c>
      <c r="C163" s="8">
        <f>攻城效率!F163/攻打玩家效率!L163</f>
        <v>0</v>
      </c>
      <c r="D163" s="8">
        <f>攻城效率!G163/攻打玩家效率!M163</f>
        <v>0</v>
      </c>
      <c r="E163" s="8">
        <f>攻城效率!H163/攻打玩家效率!N163</f>
        <v>0</v>
      </c>
      <c r="F163" s="8">
        <f>攻城效率!I163/攻打玩家效率!O163</f>
        <v>0</v>
      </c>
      <c r="G163" s="8">
        <f>攻城效率!J163/攻打玩家效率!P163</f>
        <v>0</v>
      </c>
      <c r="H163" s="8">
        <f>攻城效率!K163/攻打玩家效率!L163</f>
        <v>0</v>
      </c>
      <c r="I163" s="8">
        <f>攻城效率!L163/攻打玩家效率!M163</f>
        <v>0</v>
      </c>
      <c r="J163" s="8">
        <f>攻城效率!M163/攻打玩家效率!N163</f>
        <v>0</v>
      </c>
      <c r="K163" s="8">
        <f>攻城效率!N163/攻打玩家效率!O163</f>
        <v>0</v>
      </c>
      <c r="L163" s="8">
        <f>攻城效率!O163/攻打玩家效率!P163</f>
        <v>0</v>
      </c>
      <c r="M163" s="8">
        <f>攻打玩家效率!G163/攻打玩家效率!L163</f>
        <v>0</v>
      </c>
      <c r="N163" s="8">
        <f>攻打玩家效率!H163/攻打玩家效率!M163</f>
        <v>0</v>
      </c>
      <c r="O163" s="8">
        <f>攻打玩家效率!I163/攻打玩家效率!N163</f>
        <v>0</v>
      </c>
      <c r="P163" s="8">
        <f>攻打玩家效率!J163/攻打玩家效率!O163</f>
        <v>0</v>
      </c>
      <c r="Q163" s="8">
        <f>攻打玩家效率!K163/攻打玩家效率!P163</f>
        <v>0</v>
      </c>
      <c r="R163" s="8">
        <f>攻打玩家效率!L163/攻打玩家效率!L163</f>
        <v>1</v>
      </c>
      <c r="S163" s="8">
        <f>攻打玩家效率!M163/攻打玩家效率!M163</f>
        <v>1</v>
      </c>
      <c r="T163" s="8">
        <f>攻打玩家效率!N163/攻打玩家效率!N163</f>
        <v>1</v>
      </c>
      <c r="U163" s="8">
        <f>攻打玩家效率!O163/攻打玩家效率!O163</f>
        <v>1</v>
      </c>
      <c r="V163" s="8">
        <f>攻打玩家效率!P163/攻打玩家效率!P163</f>
        <v>1</v>
      </c>
      <c r="X163" s="22">
        <f t="shared" si="8"/>
        <v>0</v>
      </c>
      <c r="Y163" s="22">
        <f t="shared" si="9"/>
        <v>0</v>
      </c>
      <c r="Z163" s="22">
        <f t="shared" si="10"/>
        <v>0</v>
      </c>
      <c r="AA163" s="22">
        <f t="shared" si="11"/>
        <v>1</v>
      </c>
    </row>
    <row r="164" spans="2:27" x14ac:dyDescent="0.15">
      <c r="B164" s="78">
        <v>160</v>
      </c>
      <c r="C164" s="8">
        <f>攻城效率!F164/攻打玩家效率!L164</f>
        <v>0</v>
      </c>
      <c r="D164" s="8">
        <f>攻城效率!G164/攻打玩家效率!M164</f>
        <v>0</v>
      </c>
      <c r="E164" s="8">
        <f>攻城效率!H164/攻打玩家效率!N164</f>
        <v>0</v>
      </c>
      <c r="F164" s="8">
        <f>攻城效率!I164/攻打玩家效率!O164</f>
        <v>0</v>
      </c>
      <c r="G164" s="8">
        <f>攻城效率!J164/攻打玩家效率!P164</f>
        <v>0</v>
      </c>
      <c r="H164" s="8">
        <f>攻城效率!K164/攻打玩家效率!L164</f>
        <v>0</v>
      </c>
      <c r="I164" s="8">
        <f>攻城效率!L164/攻打玩家效率!M164</f>
        <v>0</v>
      </c>
      <c r="J164" s="8">
        <f>攻城效率!M164/攻打玩家效率!N164</f>
        <v>0</v>
      </c>
      <c r="K164" s="8">
        <f>攻城效率!N164/攻打玩家效率!O164</f>
        <v>0</v>
      </c>
      <c r="L164" s="8">
        <f>攻城效率!O164/攻打玩家效率!P164</f>
        <v>0</v>
      </c>
      <c r="M164" s="8">
        <f>攻打玩家效率!G164/攻打玩家效率!L164</f>
        <v>0</v>
      </c>
      <c r="N164" s="8">
        <f>攻打玩家效率!H164/攻打玩家效率!M164</f>
        <v>0</v>
      </c>
      <c r="O164" s="8">
        <f>攻打玩家效率!I164/攻打玩家效率!N164</f>
        <v>0</v>
      </c>
      <c r="P164" s="8">
        <f>攻打玩家效率!J164/攻打玩家效率!O164</f>
        <v>0</v>
      </c>
      <c r="Q164" s="8">
        <f>攻打玩家效率!K164/攻打玩家效率!P164</f>
        <v>0</v>
      </c>
      <c r="R164" s="8">
        <f>攻打玩家效率!L164/攻打玩家效率!L164</f>
        <v>1</v>
      </c>
      <c r="S164" s="8">
        <f>攻打玩家效率!M164/攻打玩家效率!M164</f>
        <v>1</v>
      </c>
      <c r="T164" s="8">
        <f>攻打玩家效率!N164/攻打玩家效率!N164</f>
        <v>1</v>
      </c>
      <c r="U164" s="8">
        <f>攻打玩家效率!O164/攻打玩家效率!O164</f>
        <v>1</v>
      </c>
      <c r="V164" s="8">
        <f>攻打玩家效率!P164/攻打玩家效率!P164</f>
        <v>1</v>
      </c>
      <c r="X164" s="22">
        <f t="shared" si="8"/>
        <v>0</v>
      </c>
      <c r="Y164" s="22">
        <f t="shared" si="9"/>
        <v>0</v>
      </c>
      <c r="Z164" s="22">
        <f t="shared" si="10"/>
        <v>0</v>
      </c>
      <c r="AA164" s="22">
        <f t="shared" si="11"/>
        <v>1</v>
      </c>
    </row>
    <row r="165" spans="2:27" x14ac:dyDescent="0.15">
      <c r="B165" s="8"/>
    </row>
    <row r="166" spans="2:27" x14ac:dyDescent="0.15">
      <c r="B166" s="8"/>
    </row>
    <row r="167" spans="2:27" x14ac:dyDescent="0.15">
      <c r="B167" s="8"/>
    </row>
    <row r="168" spans="2:27" x14ac:dyDescent="0.15">
      <c r="B168" s="8"/>
    </row>
    <row r="169" spans="2:27" x14ac:dyDescent="0.15">
      <c r="B169" s="8"/>
    </row>
    <row r="170" spans="2:27" x14ac:dyDescent="0.15">
      <c r="B170" s="8"/>
    </row>
    <row r="171" spans="2:27" x14ac:dyDescent="0.15">
      <c r="B171" s="8"/>
    </row>
    <row r="172" spans="2:27" x14ac:dyDescent="0.15">
      <c r="B172" s="8"/>
    </row>
    <row r="173" spans="2:27" x14ac:dyDescent="0.15">
      <c r="B173" s="8"/>
    </row>
    <row r="174" spans="2:27" x14ac:dyDescent="0.15">
      <c r="B174" s="8"/>
    </row>
    <row r="175" spans="2:27" x14ac:dyDescent="0.15">
      <c r="B175" s="8"/>
    </row>
    <row r="176" spans="2:27" x14ac:dyDescent="0.15">
      <c r="B176" s="8"/>
    </row>
    <row r="177" spans="2:2" x14ac:dyDescent="0.15">
      <c r="B177" s="8"/>
    </row>
    <row r="178" spans="2:2" x14ac:dyDescent="0.15">
      <c r="B178" s="8"/>
    </row>
    <row r="179" spans="2:2" x14ac:dyDescent="0.15">
      <c r="B179" s="8"/>
    </row>
    <row r="180" spans="2:2" x14ac:dyDescent="0.15">
      <c r="B180" s="8"/>
    </row>
    <row r="181" spans="2:2" x14ac:dyDescent="0.15">
      <c r="B181" s="8"/>
    </row>
    <row r="182" spans="2:2" x14ac:dyDescent="0.15">
      <c r="B182" s="8"/>
    </row>
    <row r="183" spans="2:2" x14ac:dyDescent="0.15">
      <c r="B183" s="8"/>
    </row>
    <row r="184" spans="2:2" x14ac:dyDescent="0.15">
      <c r="B184" s="8"/>
    </row>
    <row r="185" spans="2:2" x14ac:dyDescent="0.15">
      <c r="B185" s="8"/>
    </row>
  </sheetData>
  <mergeCells count="4">
    <mergeCell ref="C3:G3"/>
    <mergeCell ref="H3:L3"/>
    <mergeCell ref="M3:Q3"/>
    <mergeCell ref="R3:V3"/>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V167"/>
  <sheetViews>
    <sheetView workbookViewId="0">
      <selection activeCell="L31" sqref="A29:L31"/>
    </sheetView>
  </sheetViews>
  <sheetFormatPr defaultColWidth="6.625" defaultRowHeight="11.25" x14ac:dyDescent="0.15"/>
  <cols>
    <col min="1" max="1" width="6.625" style="10"/>
    <col min="2" max="2" width="6.625" style="29"/>
    <col min="3" max="12" width="6.625" style="10"/>
    <col min="13" max="13" width="8.25" style="10" bestFit="1" customWidth="1"/>
    <col min="14" max="16" width="6.625" style="10"/>
    <col min="17" max="17" width="1.625" style="25" customWidth="1"/>
    <col min="18" max="19" width="6.625" style="10"/>
    <col min="20" max="20" width="7.625" style="62" customWidth="1"/>
    <col min="21" max="22" width="5.5" style="62" customWidth="1"/>
    <col min="23" max="24" width="5.5" style="10" customWidth="1"/>
    <col min="25" max="25" width="6.625" style="10"/>
    <col min="26" max="26" width="6.625" style="17"/>
    <col min="27" max="36" width="6.625" style="10"/>
    <col min="37" max="37" width="7.5" style="10" bestFit="1" customWidth="1"/>
    <col min="38" max="38" width="6.625" style="29"/>
    <col min="39" max="44" width="6.625" style="10"/>
    <col min="45" max="45" width="1.625" style="25" customWidth="1"/>
    <col min="46" max="46" width="6.625" style="10"/>
    <col min="47" max="47" width="13.875" style="10" bestFit="1" customWidth="1"/>
    <col min="48" max="53" width="6.625" style="10"/>
    <col min="54" max="54" width="6.625" style="29"/>
    <col min="55" max="65" width="6.625" style="10"/>
    <col min="66" max="66" width="6.625" style="29"/>
    <col min="67" max="72" width="6.625" style="10"/>
    <col min="73" max="73" width="1.625" style="25" customWidth="1"/>
    <col min="74" max="74" width="6.625" style="58"/>
    <col min="75" max="75" width="6.625" style="62"/>
    <col min="76" max="81" width="5.5" style="62" customWidth="1"/>
    <col min="82" max="82" width="6.625" style="55"/>
    <col min="83" max="93" width="6.625" style="58"/>
    <col min="94" max="94" width="6.625" style="55"/>
    <col min="95" max="100" width="6.625" style="58"/>
    <col min="101" max="16384" width="6.625" style="10"/>
  </cols>
  <sheetData>
    <row r="1" spans="1:99" x14ac:dyDescent="0.15">
      <c r="S1" s="10" t="s">
        <v>260</v>
      </c>
      <c r="AU1" s="10" t="s">
        <v>266</v>
      </c>
      <c r="BW1" s="62" t="s">
        <v>261</v>
      </c>
    </row>
    <row r="4" spans="1:99" x14ac:dyDescent="0.15">
      <c r="R4" s="26"/>
      <c r="AK4" s="26"/>
      <c r="BV4" s="26"/>
      <c r="CO4" s="26"/>
    </row>
    <row r="5" spans="1:99" x14ac:dyDescent="0.15">
      <c r="S5" s="63"/>
      <c r="T5" s="66" t="s">
        <v>263</v>
      </c>
      <c r="U5" s="63"/>
      <c r="V5" s="63"/>
      <c r="W5" s="63"/>
      <c r="X5" s="63"/>
      <c r="BW5" s="63"/>
      <c r="BX5" s="66" t="s">
        <v>262</v>
      </c>
      <c r="BY5" s="63"/>
      <c r="BZ5" s="63"/>
      <c r="CA5" s="63"/>
      <c r="CB5" s="63"/>
      <c r="CC5" s="67"/>
    </row>
    <row r="6" spans="1:99" x14ac:dyDescent="0.15">
      <c r="A6" s="27"/>
      <c r="C6" s="84" t="s">
        <v>190</v>
      </c>
      <c r="D6" s="85"/>
      <c r="E6" s="85"/>
      <c r="F6" s="85"/>
      <c r="G6" s="86"/>
      <c r="H6" s="84" t="s">
        <v>191</v>
      </c>
      <c r="I6" s="85"/>
      <c r="J6" s="85"/>
      <c r="K6" s="85"/>
      <c r="L6" s="86"/>
      <c r="M6" s="27"/>
      <c r="N6" s="27" t="s">
        <v>129</v>
      </c>
      <c r="O6" s="27"/>
      <c r="P6" s="27"/>
      <c r="Q6" s="28"/>
      <c r="S6" s="63"/>
      <c r="T6" s="61" t="s">
        <v>117</v>
      </c>
      <c r="U6" s="61" t="s">
        <v>119</v>
      </c>
      <c r="V6" s="61" t="s">
        <v>120</v>
      </c>
      <c r="W6" s="61" t="s">
        <v>121</v>
      </c>
      <c r="X6" s="61" t="s">
        <v>118</v>
      </c>
      <c r="AA6" s="84" t="s">
        <v>257</v>
      </c>
      <c r="AB6" s="85"/>
      <c r="AC6" s="85"/>
      <c r="AD6" s="85"/>
      <c r="AE6" s="86"/>
      <c r="AF6" s="84" t="s">
        <v>258</v>
      </c>
      <c r="AG6" s="85"/>
      <c r="AH6" s="85"/>
      <c r="AI6" s="85"/>
      <c r="AJ6" s="86"/>
      <c r="AM6" s="84" t="s">
        <v>259</v>
      </c>
      <c r="AN6" s="85"/>
      <c r="AO6" s="85"/>
      <c r="AP6" s="85"/>
      <c r="AQ6" s="86"/>
      <c r="AU6" s="17"/>
      <c r="AV6" s="84" t="s">
        <v>174</v>
      </c>
      <c r="AW6" s="85"/>
      <c r="AX6" s="85"/>
      <c r="AY6" s="85"/>
      <c r="AZ6" s="86"/>
      <c r="BA6" s="27"/>
      <c r="BC6" s="84" t="s">
        <v>162</v>
      </c>
      <c r="BD6" s="85"/>
      <c r="BE6" s="85"/>
      <c r="BF6" s="85"/>
      <c r="BG6" s="86"/>
      <c r="BH6" s="84" t="s">
        <v>176</v>
      </c>
      <c r="BI6" s="85"/>
      <c r="BJ6" s="85"/>
      <c r="BK6" s="85"/>
      <c r="BL6" s="86"/>
      <c r="BO6" s="84" t="s">
        <v>253</v>
      </c>
      <c r="BP6" s="85"/>
      <c r="BQ6" s="85"/>
      <c r="BR6" s="85"/>
      <c r="BS6" s="86"/>
      <c r="BU6" s="28"/>
      <c r="BW6" s="63"/>
      <c r="BX6" s="61" t="s">
        <v>117</v>
      </c>
      <c r="BY6" s="61" t="s">
        <v>119</v>
      </c>
      <c r="BZ6" s="61" t="s">
        <v>120</v>
      </c>
      <c r="CA6" s="61" t="s">
        <v>121</v>
      </c>
      <c r="CB6" s="61" t="s">
        <v>118</v>
      </c>
      <c r="CC6" s="27"/>
      <c r="CE6" s="84" t="s">
        <v>168</v>
      </c>
      <c r="CF6" s="85"/>
      <c r="CG6" s="85"/>
      <c r="CH6" s="85"/>
      <c r="CI6" s="86"/>
      <c r="CJ6" s="84" t="s">
        <v>169</v>
      </c>
      <c r="CK6" s="85"/>
      <c r="CL6" s="85"/>
      <c r="CM6" s="85"/>
      <c r="CN6" s="86"/>
      <c r="CQ6" s="84" t="s">
        <v>259</v>
      </c>
      <c r="CR6" s="85"/>
      <c r="CS6" s="85"/>
      <c r="CT6" s="85"/>
      <c r="CU6" s="86"/>
    </row>
    <row r="7" spans="1:99" x14ac:dyDescent="0.15">
      <c r="A7" s="27"/>
      <c r="B7" s="29" t="s">
        <v>95</v>
      </c>
      <c r="C7" s="18" t="s">
        <v>117</v>
      </c>
      <c r="D7" s="18" t="s">
        <v>119</v>
      </c>
      <c r="E7" s="18" t="s">
        <v>120</v>
      </c>
      <c r="F7" s="18" t="s">
        <v>121</v>
      </c>
      <c r="G7" s="18" t="s">
        <v>118</v>
      </c>
      <c r="H7" s="31" t="s">
        <v>117</v>
      </c>
      <c r="I7" s="31" t="s">
        <v>119</v>
      </c>
      <c r="J7" s="31" t="s">
        <v>120</v>
      </c>
      <c r="K7" s="31" t="s">
        <v>121</v>
      </c>
      <c r="L7" s="31" t="s">
        <v>118</v>
      </c>
      <c r="M7" s="27"/>
      <c r="N7" s="27" t="s">
        <v>177</v>
      </c>
      <c r="O7" s="27" t="s">
        <v>178</v>
      </c>
      <c r="P7" s="27" t="s">
        <v>250</v>
      </c>
      <c r="Q7" s="28"/>
      <c r="S7" s="63" t="s">
        <v>255</v>
      </c>
      <c r="T7" s="63">
        <f>其他调用!AH2</f>
        <v>2</v>
      </c>
      <c r="U7" s="63">
        <f>其他调用!AI2</f>
        <v>6</v>
      </c>
      <c r="V7" s="63">
        <f>其他调用!AJ2</f>
        <v>18</v>
      </c>
      <c r="W7" s="63">
        <f>其他调用!AK2</f>
        <v>20</v>
      </c>
      <c r="X7" s="63">
        <f>其他调用!AL2</f>
        <v>20</v>
      </c>
      <c r="Z7" s="17" t="s">
        <v>254</v>
      </c>
      <c r="AA7" s="18" t="s">
        <v>117</v>
      </c>
      <c r="AB7" s="18" t="s">
        <v>119</v>
      </c>
      <c r="AC7" s="18" t="s">
        <v>120</v>
      </c>
      <c r="AD7" s="18" t="s">
        <v>121</v>
      </c>
      <c r="AE7" s="18" t="s">
        <v>118</v>
      </c>
      <c r="AF7" s="18" t="s">
        <v>117</v>
      </c>
      <c r="AG7" s="18" t="s">
        <v>119</v>
      </c>
      <c r="AH7" s="18" t="s">
        <v>120</v>
      </c>
      <c r="AI7" s="18" t="s">
        <v>121</v>
      </c>
      <c r="AJ7" s="18" t="s">
        <v>118</v>
      </c>
      <c r="AL7" s="29" t="s">
        <v>95</v>
      </c>
      <c r="AM7" s="18" t="s">
        <v>117</v>
      </c>
      <c r="AN7" s="18" t="s">
        <v>119</v>
      </c>
      <c r="AO7" s="18" t="s">
        <v>120</v>
      </c>
      <c r="AP7" s="18" t="s">
        <v>121</v>
      </c>
      <c r="AQ7" s="18" t="s">
        <v>118</v>
      </c>
      <c r="AU7" s="17"/>
      <c r="AV7" s="18" t="s">
        <v>117</v>
      </c>
      <c r="AW7" s="18" t="s">
        <v>119</v>
      </c>
      <c r="AX7" s="18" t="s">
        <v>120</v>
      </c>
      <c r="AY7" s="18" t="s">
        <v>121</v>
      </c>
      <c r="AZ7" s="18" t="s">
        <v>118</v>
      </c>
      <c r="BA7" s="27"/>
      <c r="BB7" s="29" t="s">
        <v>95</v>
      </c>
      <c r="BC7" s="18" t="s">
        <v>117</v>
      </c>
      <c r="BD7" s="18" t="s">
        <v>119</v>
      </c>
      <c r="BE7" s="18" t="s">
        <v>120</v>
      </c>
      <c r="BF7" s="18" t="s">
        <v>121</v>
      </c>
      <c r="BG7" s="18" t="s">
        <v>118</v>
      </c>
      <c r="BH7" s="18" t="s">
        <v>117</v>
      </c>
      <c r="BI7" s="18" t="s">
        <v>119</v>
      </c>
      <c r="BJ7" s="18" t="s">
        <v>120</v>
      </c>
      <c r="BK7" s="18" t="s">
        <v>121</v>
      </c>
      <c r="BL7" s="18" t="s">
        <v>118</v>
      </c>
      <c r="BN7" s="29" t="s">
        <v>95</v>
      </c>
      <c r="BO7" s="18" t="s">
        <v>117</v>
      </c>
      <c r="BP7" s="18" t="s">
        <v>119</v>
      </c>
      <c r="BQ7" s="18" t="s">
        <v>120</v>
      </c>
      <c r="BR7" s="18" t="s">
        <v>121</v>
      </c>
      <c r="BS7" s="18" t="s">
        <v>118</v>
      </c>
      <c r="BU7" s="28"/>
      <c r="BW7" s="63" t="s">
        <v>255</v>
      </c>
      <c r="BX7" s="63">
        <f>T7/2</f>
        <v>1</v>
      </c>
      <c r="BY7" s="63">
        <f t="shared" ref="BY7:CB8" si="0">U7/2</f>
        <v>3</v>
      </c>
      <c r="BZ7" s="63">
        <f t="shared" si="0"/>
        <v>9</v>
      </c>
      <c r="CA7" s="63">
        <f t="shared" si="0"/>
        <v>10</v>
      </c>
      <c r="CB7" s="63">
        <f t="shared" si="0"/>
        <v>10</v>
      </c>
      <c r="CC7" s="67"/>
      <c r="CD7" s="55" t="s">
        <v>264</v>
      </c>
      <c r="CE7" s="56" t="s">
        <v>117</v>
      </c>
      <c r="CF7" s="56" t="s">
        <v>119</v>
      </c>
      <c r="CG7" s="56" t="s">
        <v>120</v>
      </c>
      <c r="CH7" s="56" t="s">
        <v>121</v>
      </c>
      <c r="CI7" s="56" t="s">
        <v>118</v>
      </c>
      <c r="CJ7" s="56" t="s">
        <v>117</v>
      </c>
      <c r="CK7" s="56" t="s">
        <v>119</v>
      </c>
      <c r="CL7" s="56" t="s">
        <v>120</v>
      </c>
      <c r="CM7" s="56" t="s">
        <v>121</v>
      </c>
      <c r="CN7" s="56" t="s">
        <v>118</v>
      </c>
      <c r="CP7" s="55" t="s">
        <v>95</v>
      </c>
      <c r="CQ7" s="56" t="s">
        <v>117</v>
      </c>
      <c r="CR7" s="56" t="s">
        <v>119</v>
      </c>
      <c r="CS7" s="56" t="s">
        <v>120</v>
      </c>
      <c r="CT7" s="56" t="s">
        <v>121</v>
      </c>
      <c r="CU7" s="56" t="s">
        <v>118</v>
      </c>
    </row>
    <row r="8" spans="1:99" x14ac:dyDescent="0.15">
      <c r="B8" s="29">
        <v>1</v>
      </c>
      <c r="C8" s="10">
        <f>(AM8+BO8+CQ8)</f>
        <v>447494.47578658088</v>
      </c>
      <c r="D8" s="58">
        <f t="shared" ref="D8:D39" si="1">(AN8+BP8+CR8)</f>
        <v>564260.0461049095</v>
      </c>
      <c r="E8" s="58">
        <f t="shared" ref="E8:E39" si="2">(AO8+BQ8+CS8)</f>
        <v>812710.74204745307</v>
      </c>
      <c r="F8" s="58">
        <f t="shared" ref="F8:F39" si="3">(AP8+BR8+CT8)</f>
        <v>1152838.7226226863</v>
      </c>
      <c r="G8" s="58">
        <f t="shared" ref="G8:G39" si="4">(AQ8+BS8+CU8)</f>
        <v>1604003.3775775055</v>
      </c>
      <c r="H8" s="10">
        <f>C8*节奏总纲!W4</f>
        <v>32118.227993066295</v>
      </c>
      <c r="I8" s="10">
        <f>D8*节奏总纲!X4</f>
        <v>33735.581434104854</v>
      </c>
      <c r="J8" s="10">
        <f>E8*节奏总纲!Y4</f>
        <v>38014.354406966027</v>
      </c>
      <c r="K8" s="10">
        <f>F8*节奏总纲!Z4</f>
        <v>37565.424998320523</v>
      </c>
      <c r="L8" s="10">
        <f>G8*节奏总纲!AA4</f>
        <v>27330.645640420735</v>
      </c>
      <c r="N8" s="12">
        <f t="shared" ref="N8:N39" si="5">AM8/C8</f>
        <v>0.37470991255516239</v>
      </c>
      <c r="O8" s="12">
        <f t="shared" ref="O8:O39" si="6">BO8/C8</f>
        <v>0.43793513116725641</v>
      </c>
      <c r="P8" s="12">
        <f t="shared" ref="P8:P39" si="7">CQ8/C8</f>
        <v>0.1873549562775812</v>
      </c>
      <c r="S8" s="63" t="s">
        <v>256</v>
      </c>
      <c r="T8" s="63">
        <f>[2]国家城池攻打!$E$4</f>
        <v>80</v>
      </c>
      <c r="U8" s="75">
        <f>[2]国家城池攻打!$E$4</f>
        <v>80</v>
      </c>
      <c r="V8" s="75">
        <f>[2]国家城池攻打!$E$4</f>
        <v>80</v>
      </c>
      <c r="W8" s="75">
        <f>[2]国家城池攻打!$E$4</f>
        <v>80</v>
      </c>
      <c r="X8" s="75">
        <f>[2]国家城池攻打!$E$4</f>
        <v>80</v>
      </c>
      <c r="Z8" s="17">
        <v>1</v>
      </c>
      <c r="AA8" s="10">
        <f>攻城效率!F5*T$8</f>
        <v>163897.05001639551</v>
      </c>
      <c r="AB8" s="62">
        <f>攻城效率!G5*U$8</f>
        <v>166224.16553914483</v>
      </c>
      <c r="AC8" s="62">
        <f>攻城效率!H5*V$8</f>
        <v>167043.70490967209</v>
      </c>
      <c r="AD8" s="62">
        <f>攻城效率!I5*W$8</f>
        <v>171673.78599598893</v>
      </c>
      <c r="AE8" s="62">
        <f>攻城效率!J5*X$8</f>
        <v>172974.46489597668</v>
      </c>
      <c r="AF8" s="10">
        <f>攻城效率!K5*T$7</f>
        <v>3783.565874512442</v>
      </c>
      <c r="AG8" s="62">
        <f>攻城效率!L5*U$7</f>
        <v>12810.088295353462</v>
      </c>
      <c r="AH8" s="62">
        <f>攻城效率!M5*V$7</f>
        <v>44154.434905398884</v>
      </c>
      <c r="AI8" s="62">
        <f>攻城效率!N5*W$7</f>
        <v>64106.36408111568</v>
      </c>
      <c r="AJ8" s="62">
        <f>攻城效率!O5*X$7</f>
        <v>91478.67299847203</v>
      </c>
      <c r="AK8" s="12"/>
      <c r="AL8" s="29">
        <v>1</v>
      </c>
      <c r="AM8" s="10">
        <f>AF8+AA8</f>
        <v>167680.61589090797</v>
      </c>
      <c r="AN8" s="10">
        <f t="shared" ref="AN8:AN39" si="8">AG8+AB8</f>
        <v>179034.25383449829</v>
      </c>
      <c r="AO8" s="10">
        <f t="shared" ref="AO8:AO39" si="9">AH8+AC8</f>
        <v>211198.13981507096</v>
      </c>
      <c r="AP8" s="10">
        <f t="shared" ref="AP8:AP39" si="10">AI8+AD8</f>
        <v>235780.15007710463</v>
      </c>
      <c r="AQ8" s="10">
        <f t="shared" ref="AQ8:AQ39" si="11">AJ8+AE8</f>
        <v>264453.13789444871</v>
      </c>
      <c r="AU8" s="10" t="s">
        <v>173</v>
      </c>
      <c r="AV8" s="10">
        <v>2</v>
      </c>
      <c r="AW8" s="10">
        <v>3</v>
      </c>
      <c r="AX8" s="10">
        <v>5</v>
      </c>
      <c r="AY8" s="10">
        <v>8</v>
      </c>
      <c r="AZ8" s="10">
        <v>12</v>
      </c>
      <c r="BB8" s="29">
        <v>1</v>
      </c>
      <c r="BC8" s="10">
        <f>攻打玩家效率!G5</f>
        <v>409.7426250409888</v>
      </c>
      <c r="BD8" s="10">
        <f>攻打玩家效率!H5</f>
        <v>415.56041384786204</v>
      </c>
      <c r="BE8" s="10">
        <f>攻打玩家效率!I5</f>
        <v>417.60926227418025</v>
      </c>
      <c r="BF8" s="10">
        <f>攻打玩家效率!J5</f>
        <v>429.18446498997241</v>
      </c>
      <c r="BG8" s="10">
        <f>攻打玩家效率!K5</f>
        <v>432.43616223994172</v>
      </c>
      <c r="BH8" s="10">
        <f>攻打玩家效率!L5</f>
        <v>95938.062849904527</v>
      </c>
      <c r="BI8" s="10">
        <f>攻打玩家效率!M5</f>
        <v>96491.753048481391</v>
      </c>
      <c r="BJ8" s="10">
        <f>攻打玩家效率!N5</f>
        <v>97094.660153598437</v>
      </c>
      <c r="BK8" s="10">
        <f>攻打玩家效率!O5</f>
        <v>97750.139863428805</v>
      </c>
      <c r="BL8" s="10">
        <f>攻打玩家效率!P5</f>
        <v>98448.125083452978</v>
      </c>
      <c r="BN8" s="29">
        <v>1</v>
      </c>
      <c r="BO8" s="10">
        <f t="shared" ref="BO8:BO39" si="12">BC8*AV$9+BH8*AV$8*AV$10</f>
        <v>195973.55195021894</v>
      </c>
      <c r="BP8" s="10">
        <f t="shared" ref="BP8:BP39" si="13">BD8*AW$9+BI8*AW$8*AW$10</f>
        <v>295708.6653531621</v>
      </c>
      <c r="BQ8" s="10">
        <f t="shared" ref="BQ8:BQ39" si="14">BE8*AX$9+BJ8*AX$8*AX$10</f>
        <v>495913.53232484666</v>
      </c>
      <c r="BR8" s="10">
        <f t="shared" ref="BR8:BR39" si="15">BF8*AY$9+BK8*AY$8*AY$10</f>
        <v>799168.49750702933</v>
      </c>
      <c r="BS8" s="10">
        <f t="shared" ref="BS8:BS39" si="16">BG8*AZ$9+BL8*AZ$8*AZ$10</f>
        <v>1207323.6707358323</v>
      </c>
      <c r="BW8" s="63" t="s">
        <v>256</v>
      </c>
      <c r="BX8" s="63">
        <f>T8/2</f>
        <v>40</v>
      </c>
      <c r="BY8" s="63">
        <f t="shared" si="0"/>
        <v>40</v>
      </c>
      <c r="BZ8" s="63">
        <f t="shared" si="0"/>
        <v>40</v>
      </c>
      <c r="CA8" s="63">
        <f t="shared" si="0"/>
        <v>40</v>
      </c>
      <c r="CB8" s="63">
        <f t="shared" si="0"/>
        <v>40</v>
      </c>
      <c r="CC8" s="67"/>
      <c r="CD8" s="55">
        <v>1</v>
      </c>
      <c r="CE8" s="62">
        <f>攻城效率!F5*BX$8</f>
        <v>81948.525008197757</v>
      </c>
      <c r="CF8" s="62">
        <f>攻城效率!G5*BY$8</f>
        <v>83112.082769572415</v>
      </c>
      <c r="CG8" s="62">
        <f>攻城效率!H5*BZ$8</f>
        <v>83521.852454836044</v>
      </c>
      <c r="CH8" s="62">
        <f>攻城效率!I5*CA$8</f>
        <v>85836.892997994466</v>
      </c>
      <c r="CI8" s="62">
        <f>攻城效率!J5*CB$8</f>
        <v>86487.232447988339</v>
      </c>
      <c r="CJ8" s="62">
        <f>攻城效率!K5*BX$7</f>
        <v>1891.782937256221</v>
      </c>
      <c r="CK8" s="62">
        <f>攻城效率!L5*BY$7</f>
        <v>6405.044147676731</v>
      </c>
      <c r="CL8" s="62">
        <f>攻城效率!M5*BZ$7</f>
        <v>22077.217452699442</v>
      </c>
      <c r="CM8" s="62">
        <f>攻城效率!N5*CA$7</f>
        <v>32053.18204055784</v>
      </c>
      <c r="CN8" s="62">
        <f>攻城效率!O5*CB$7</f>
        <v>45739.336499236015</v>
      </c>
      <c r="CO8" s="12"/>
      <c r="CP8" s="55">
        <v>1</v>
      </c>
      <c r="CQ8" s="58">
        <f>(CJ8+CE8)</f>
        <v>83840.307945453984</v>
      </c>
      <c r="CR8" s="62">
        <f t="shared" ref="CR8:CU8" si="17">(CK8+CF8)</f>
        <v>89517.126917249145</v>
      </c>
      <c r="CS8" s="62">
        <f t="shared" si="17"/>
        <v>105599.06990753548</v>
      </c>
      <c r="CT8" s="62">
        <f t="shared" si="17"/>
        <v>117890.07503855231</v>
      </c>
      <c r="CU8" s="62">
        <f t="shared" si="17"/>
        <v>132226.56894722435</v>
      </c>
    </row>
    <row r="9" spans="1:99" x14ac:dyDescent="0.15">
      <c r="A9" s="74"/>
      <c r="B9" s="29">
        <v>2</v>
      </c>
      <c r="C9" s="58">
        <f t="shared" ref="C9:C39" si="18">(AM9+BO9+CQ9)</f>
        <v>741416.20189267525</v>
      </c>
      <c r="D9" s="58">
        <f t="shared" si="1"/>
        <v>893152.45294923719</v>
      </c>
      <c r="E9" s="58">
        <f t="shared" si="2"/>
        <v>1228089.7868800429</v>
      </c>
      <c r="F9" s="58">
        <f t="shared" si="3"/>
        <v>1663952.7177005613</v>
      </c>
      <c r="G9" s="58">
        <f t="shared" si="4"/>
        <v>2239966.3375189118</v>
      </c>
      <c r="H9" s="10">
        <f>C9*节奏总纲!W5</f>
        <v>57033.3615992458</v>
      </c>
      <c r="I9" s="10">
        <f>D9*节奏总纲!X5</f>
        <v>58294.294180462864</v>
      </c>
      <c r="J9" s="10">
        <f>E9*节奏总纲!Y5</f>
        <v>63940.532863533612</v>
      </c>
      <c r="K9" s="10">
        <f>F9*节奏总纲!Z5</f>
        <v>61971.581974342</v>
      </c>
      <c r="L9" s="10">
        <f>G9*节奏总纲!AA5</f>
        <v>44903.148585655144</v>
      </c>
      <c r="N9" s="12">
        <f t="shared" si="5"/>
        <v>0.46316149959182018</v>
      </c>
      <c r="O9" s="12">
        <f t="shared" si="6"/>
        <v>0.30525775061226978</v>
      </c>
      <c r="P9" s="12">
        <f t="shared" si="7"/>
        <v>0.23158074979591009</v>
      </c>
      <c r="X9" s="23"/>
      <c r="Y9" s="70"/>
      <c r="Z9" s="17">
        <v>2</v>
      </c>
      <c r="AA9" s="62">
        <f>攻城效率!F6*T$8</f>
        <v>335556.74851771037</v>
      </c>
      <c r="AB9" s="62">
        <f>攻城效率!G6*U$8</f>
        <v>340470.41231566214</v>
      </c>
      <c r="AC9" s="62">
        <f>攻城效率!H6*V$8</f>
        <v>342290.4237265652</v>
      </c>
      <c r="AD9" s="62">
        <f>攻城效率!I6*W$8</f>
        <v>352110.55008341384</v>
      </c>
      <c r="AE9" s="62">
        <f>攻城效率!J6*X$8</f>
        <v>355000.56733458221</v>
      </c>
      <c r="AF9" s="62">
        <f>攻城效率!K6*T$7</f>
        <v>7838.6913725728209</v>
      </c>
      <c r="AG9" s="62">
        <f>攻城效率!L6*U$7</f>
        <v>26794.483105346379</v>
      </c>
      <c r="AH9" s="62">
        <f>攻城效率!M6*V$7</f>
        <v>93302.773699703423</v>
      </c>
      <c r="AI9" s="62">
        <f>攻城效率!N6*W$7</f>
        <v>137377.51206923166</v>
      </c>
      <c r="AJ9" s="62">
        <f>攻城效率!O6*X$7</f>
        <v>199103.02411248267</v>
      </c>
      <c r="AK9" s="12"/>
      <c r="AL9" s="29">
        <v>2</v>
      </c>
      <c r="AM9" s="10">
        <f t="shared" ref="AM9:AM39" si="19">AF9+AA9</f>
        <v>343395.43989028316</v>
      </c>
      <c r="AN9" s="10">
        <f t="shared" si="8"/>
        <v>367264.89542100852</v>
      </c>
      <c r="AO9" s="10">
        <f t="shared" si="9"/>
        <v>435593.1974262686</v>
      </c>
      <c r="AP9" s="10">
        <f t="shared" si="10"/>
        <v>489488.06215264549</v>
      </c>
      <c r="AQ9" s="10">
        <f t="shared" si="11"/>
        <v>554103.59144706489</v>
      </c>
      <c r="AU9" s="10" t="s">
        <v>267</v>
      </c>
      <c r="AV9" s="10">
        <f>AV8*5</f>
        <v>10</v>
      </c>
      <c r="AW9" s="72">
        <f>AW8*5</f>
        <v>15</v>
      </c>
      <c r="AX9" s="72">
        <f>AX8*5</f>
        <v>25</v>
      </c>
      <c r="AY9" s="72">
        <f>AY8*5</f>
        <v>40</v>
      </c>
      <c r="AZ9" s="72">
        <f>AZ8*5</f>
        <v>60</v>
      </c>
      <c r="BB9" s="29">
        <v>2</v>
      </c>
      <c r="BC9" s="10">
        <f>攻打玩家效率!G6</f>
        <v>838.89187129427592</v>
      </c>
      <c r="BD9" s="10">
        <f>攻打玩家效率!H6</f>
        <v>851.17603078915533</v>
      </c>
      <c r="BE9" s="10">
        <f>攻打玩家效率!I6</f>
        <v>855.72605931641306</v>
      </c>
      <c r="BF9" s="10">
        <f>攻打玩家效率!J6</f>
        <v>880.27637520853466</v>
      </c>
      <c r="BG9" s="10">
        <f>攻打玩家效率!K6</f>
        <v>887.50141833645557</v>
      </c>
      <c r="BH9" s="10">
        <f>攻打玩家效率!L6</f>
        <v>108967.06167215387</v>
      </c>
      <c r="BI9" s="10">
        <f>攻打玩家效率!M6</f>
        <v>109829.15645196235</v>
      </c>
      <c r="BJ9" s="10">
        <f>攻打玩家效率!N6</f>
        <v>110661.36785154596</v>
      </c>
      <c r="BK9" s="10">
        <f>攻打玩家效率!O6</f>
        <v>111813.69618290645</v>
      </c>
      <c r="BL9" s="10">
        <f>攻打玩家效率!P6</f>
        <v>112963.4054373439</v>
      </c>
      <c r="BN9" s="29">
        <v>2</v>
      </c>
      <c r="BO9" s="10">
        <f t="shared" si="12"/>
        <v>226323.04205725051</v>
      </c>
      <c r="BP9" s="10">
        <f t="shared" si="13"/>
        <v>342255.10981772438</v>
      </c>
      <c r="BQ9" s="10">
        <f t="shared" si="14"/>
        <v>574699.99074064009</v>
      </c>
      <c r="BR9" s="10">
        <f t="shared" si="15"/>
        <v>929720.62447159295</v>
      </c>
      <c r="BS9" s="10">
        <f t="shared" si="16"/>
        <v>1408810.9503483144</v>
      </c>
      <c r="BT9" s="74"/>
      <c r="CB9" s="23"/>
      <c r="CC9" s="23"/>
      <c r="CD9" s="55">
        <v>2</v>
      </c>
      <c r="CE9" s="62">
        <f>攻城效率!F6*BX$8</f>
        <v>167778.37425885518</v>
      </c>
      <c r="CF9" s="62">
        <f>攻城效率!G6*BY$8</f>
        <v>170235.20615783107</v>
      </c>
      <c r="CG9" s="62">
        <f>攻城效率!H6*BZ$8</f>
        <v>171145.2118632826</v>
      </c>
      <c r="CH9" s="62">
        <f>攻城效率!I6*CA$8</f>
        <v>176055.27504170692</v>
      </c>
      <c r="CI9" s="62">
        <f>攻城效率!J6*CB$8</f>
        <v>177500.28366729111</v>
      </c>
      <c r="CJ9" s="62">
        <f>攻城效率!K6*BX$7</f>
        <v>3919.3456862864105</v>
      </c>
      <c r="CK9" s="62">
        <f>攻城效率!L6*BY$7</f>
        <v>13397.241552673189</v>
      </c>
      <c r="CL9" s="62">
        <f>攻城效率!M6*BZ$7</f>
        <v>46651.386849851711</v>
      </c>
      <c r="CM9" s="62">
        <f>攻城效率!N6*CA$7</f>
        <v>68688.756034615828</v>
      </c>
      <c r="CN9" s="62">
        <f>攻城效率!O6*CB$7</f>
        <v>99551.512056241336</v>
      </c>
      <c r="CO9" s="12"/>
      <c r="CP9" s="55">
        <v>2</v>
      </c>
      <c r="CQ9" s="62">
        <f t="shared" ref="CQ9:CQ72" si="20">(CJ9+CE9)</f>
        <v>171697.71994514158</v>
      </c>
      <c r="CR9" s="62">
        <f t="shared" ref="CR9:CR72" si="21">(CK9+CF9)</f>
        <v>183632.44771050426</v>
      </c>
      <c r="CS9" s="62">
        <f t="shared" ref="CS9:CS72" si="22">(CL9+CG9)</f>
        <v>217796.5987131343</v>
      </c>
      <c r="CT9" s="62">
        <f t="shared" ref="CT9:CT72" si="23">(CM9+CH9)</f>
        <v>244744.03107632275</v>
      </c>
      <c r="CU9" s="62">
        <f t="shared" ref="CU9:CU72" si="24">(CN9+CI9)</f>
        <v>277051.79572353244</v>
      </c>
    </row>
    <row r="10" spans="1:99" x14ac:dyDescent="0.15">
      <c r="A10" s="74"/>
      <c r="B10" s="29">
        <v>3</v>
      </c>
      <c r="C10" s="58">
        <f t="shared" si="18"/>
        <v>1042295.5835946046</v>
      </c>
      <c r="D10" s="58">
        <f t="shared" si="1"/>
        <v>1228118.56589555</v>
      </c>
      <c r="E10" s="58">
        <f t="shared" si="2"/>
        <v>1650749.5432084398</v>
      </c>
      <c r="F10" s="58">
        <f t="shared" si="3"/>
        <v>2180617.485578665</v>
      </c>
      <c r="G10" s="58">
        <f t="shared" si="4"/>
        <v>2877172.5584846879</v>
      </c>
      <c r="H10" s="10">
        <f>C10*节奏总纲!W6</f>
        <v>85933.162500779668</v>
      </c>
      <c r="I10" s="10">
        <f>D10*节奏总纲!X6</f>
        <v>86914.233907850081</v>
      </c>
      <c r="J10" s="10">
        <f>E10*节奏总纲!Y6</f>
        <v>94623.223840238163</v>
      </c>
      <c r="K10" s="10">
        <f>F10*节奏总纲!Z6</f>
        <v>90222.677223609397</v>
      </c>
      <c r="L10" s="10">
        <f>G10*节奏总纲!AA6</f>
        <v>64148.374959880341</v>
      </c>
      <c r="N10" s="12">
        <f t="shared" si="5"/>
        <v>0.50577203920843816</v>
      </c>
      <c r="O10" s="12">
        <f t="shared" si="6"/>
        <v>0.24134194118734267</v>
      </c>
      <c r="P10" s="12">
        <f t="shared" si="7"/>
        <v>0.25288601960421908</v>
      </c>
      <c r="R10" s="74"/>
      <c r="S10" s="74"/>
      <c r="T10" s="74"/>
      <c r="U10" s="74"/>
      <c r="X10" s="23"/>
      <c r="Y10" s="70"/>
      <c r="Z10" s="17">
        <v>3</v>
      </c>
      <c r="AA10" s="62">
        <f>攻城效率!F7*T$8</f>
        <v>514979.09550394409</v>
      </c>
      <c r="AB10" s="62">
        <f>攻城效率!G7*U$8</f>
        <v>522738.74032955145</v>
      </c>
      <c r="AC10" s="62">
        <f>攻城效率!H7*V$8</f>
        <v>525740.15645067918</v>
      </c>
      <c r="AD10" s="62">
        <f>攻城效率!I7*W$8</f>
        <v>541310.29226227512</v>
      </c>
      <c r="AE10" s="62">
        <f>攻城效率!J7*X$8</f>
        <v>546078.3073158164</v>
      </c>
      <c r="AF10" s="62">
        <f>攻城效率!K7*T$7</f>
        <v>12184.86726864818</v>
      </c>
      <c r="AG10" s="62">
        <f>攻城效率!L7*U$7</f>
        <v>41957.786801519331</v>
      </c>
      <c r="AH10" s="62">
        <f>攻城效率!M7*V$7</f>
        <v>147412.98956498888</v>
      </c>
      <c r="AI10" s="62">
        <f>攻城效率!N7*W$7</f>
        <v>218776.23933845642</v>
      </c>
      <c r="AJ10" s="62">
        <f>攻城效率!O7*X$7</f>
        <v>318803.25629098585</v>
      </c>
      <c r="AK10" s="12"/>
      <c r="AL10" s="29">
        <v>3</v>
      </c>
      <c r="AM10" s="10">
        <f t="shared" si="19"/>
        <v>527163.96277259232</v>
      </c>
      <c r="AN10" s="10">
        <f t="shared" si="8"/>
        <v>564696.52713107073</v>
      </c>
      <c r="AO10" s="10">
        <f t="shared" si="9"/>
        <v>673153.14601566806</v>
      </c>
      <c r="AP10" s="10">
        <f t="shared" si="10"/>
        <v>760086.53160073154</v>
      </c>
      <c r="AQ10" s="10">
        <f t="shared" si="11"/>
        <v>864881.56360680226</v>
      </c>
      <c r="AU10" s="10" t="s">
        <v>175</v>
      </c>
      <c r="AV10" s="10">
        <v>1</v>
      </c>
      <c r="AW10" s="10">
        <v>1</v>
      </c>
      <c r="AX10" s="72">
        <v>1</v>
      </c>
      <c r="AY10" s="72">
        <v>1</v>
      </c>
      <c r="AZ10" s="72">
        <v>1</v>
      </c>
      <c r="BB10" s="29">
        <v>3</v>
      </c>
      <c r="BC10" s="10">
        <f>攻打玩家效率!G7</f>
        <v>1287.4477387598604</v>
      </c>
      <c r="BD10" s="10">
        <f>攻打玩家效率!H7</f>
        <v>1306.8468508238786</v>
      </c>
      <c r="BE10" s="10">
        <f>攻打玩家效率!I7</f>
        <v>1314.350391126698</v>
      </c>
      <c r="BF10" s="10">
        <f>攻打玩家效率!J7</f>
        <v>1353.2757306556878</v>
      </c>
      <c r="BG10" s="10">
        <f>攻打玩家效率!K7</f>
        <v>1365.1957682895409</v>
      </c>
      <c r="BH10" s="10">
        <f>攻打玩家效率!L7</f>
        <v>119337.58102405875</v>
      </c>
      <c r="BI10" s="10">
        <f>攻打玩家效率!M7</f>
        <v>120490.35747886192</v>
      </c>
      <c r="BJ10" s="10">
        <f>攻打玩家效率!N7</f>
        <v>121632.21288135406</v>
      </c>
      <c r="BK10" s="10">
        <f>攻打玩家效率!O7</f>
        <v>123294.5823689175</v>
      </c>
      <c r="BL10" s="10">
        <f>攻打玩家效率!P7</f>
        <v>124828.20558142601</v>
      </c>
      <c r="BN10" s="29">
        <v>3</v>
      </c>
      <c r="BO10" s="10">
        <f t="shared" si="12"/>
        <v>251549.63943571609</v>
      </c>
      <c r="BP10" s="10">
        <f t="shared" si="13"/>
        <v>381073.77519894391</v>
      </c>
      <c r="BQ10" s="10">
        <f t="shared" si="14"/>
        <v>641019.82418493775</v>
      </c>
      <c r="BR10" s="10">
        <f t="shared" si="15"/>
        <v>1040487.6881775676</v>
      </c>
      <c r="BS10" s="10">
        <f t="shared" si="16"/>
        <v>1579850.2130744844</v>
      </c>
      <c r="BT10" s="74"/>
      <c r="CB10" s="23"/>
      <c r="CC10" s="23"/>
      <c r="CD10" s="55">
        <v>3</v>
      </c>
      <c r="CE10" s="62">
        <f>攻城效率!F7*BX$8</f>
        <v>257489.54775197204</v>
      </c>
      <c r="CF10" s="62">
        <f>攻城效率!G7*BY$8</f>
        <v>261369.37016477573</v>
      </c>
      <c r="CG10" s="62">
        <f>攻城效率!H7*BZ$8</f>
        <v>262870.07822533959</v>
      </c>
      <c r="CH10" s="62">
        <f>攻城效率!I7*CA$8</f>
        <v>270655.14613113756</v>
      </c>
      <c r="CI10" s="62">
        <f>攻城效率!J7*CB$8</f>
        <v>273039.1536579082</v>
      </c>
      <c r="CJ10" s="62">
        <f>攻城效率!K7*BX$7</f>
        <v>6092.4336343240902</v>
      </c>
      <c r="CK10" s="62">
        <f>攻城效率!L7*BY$7</f>
        <v>20978.893400759665</v>
      </c>
      <c r="CL10" s="62">
        <f>攻城效率!M7*BZ$7</f>
        <v>73706.494782494439</v>
      </c>
      <c r="CM10" s="62">
        <f>攻城效率!N7*CA$7</f>
        <v>109388.11966922821</v>
      </c>
      <c r="CN10" s="62">
        <f>攻城效率!O7*CB$7</f>
        <v>159401.62814549293</v>
      </c>
      <c r="CO10" s="12"/>
      <c r="CP10" s="55">
        <v>3</v>
      </c>
      <c r="CQ10" s="62">
        <f t="shared" si="20"/>
        <v>263581.98138629616</v>
      </c>
      <c r="CR10" s="62">
        <f t="shared" si="21"/>
        <v>282348.26356553537</v>
      </c>
      <c r="CS10" s="62">
        <f t="shared" si="22"/>
        <v>336576.57300783403</v>
      </c>
      <c r="CT10" s="62">
        <f t="shared" si="23"/>
        <v>380043.26580036577</v>
      </c>
      <c r="CU10" s="62">
        <f t="shared" si="24"/>
        <v>432440.78180340113</v>
      </c>
    </row>
    <row r="11" spans="1:99" x14ac:dyDescent="0.15">
      <c r="A11" s="74"/>
      <c r="B11" s="29">
        <v>4</v>
      </c>
      <c r="C11" s="58">
        <f t="shared" si="18"/>
        <v>1352632.1471395292</v>
      </c>
      <c r="D11" s="58">
        <f t="shared" si="1"/>
        <v>1572630.8983587916</v>
      </c>
      <c r="E11" s="58">
        <f t="shared" si="2"/>
        <v>2084697.6325731683</v>
      </c>
      <c r="F11" s="58">
        <f t="shared" si="3"/>
        <v>2707353.6672462779</v>
      </c>
      <c r="G11" s="58">
        <f t="shared" si="4"/>
        <v>3527042.9530454688</v>
      </c>
      <c r="H11" s="10">
        <f>C11*节奏总纲!W7</f>
        <v>119523.307254764</v>
      </c>
      <c r="I11" s="10">
        <f>D11*节奏总纲!X7</f>
        <v>119739.46657619042</v>
      </c>
      <c r="J11" s="10">
        <f>E11*节奏总纲!Y7</f>
        <v>129248.82625605198</v>
      </c>
      <c r="K11" s="10">
        <f>F11*节奏总纲!Z7</f>
        <v>121495.30375581264</v>
      </c>
      <c r="L11" s="10">
        <f>G11*节奏总纲!AA7</f>
        <v>87052.82187455747</v>
      </c>
      <c r="N11" s="12">
        <f t="shared" si="5"/>
        <v>0.53156142692097763</v>
      </c>
      <c r="O11" s="12">
        <f t="shared" si="6"/>
        <v>0.20265785961853347</v>
      </c>
      <c r="P11" s="12">
        <f t="shared" si="7"/>
        <v>0.26578071346048882</v>
      </c>
      <c r="R11" s="74"/>
      <c r="S11" s="74"/>
      <c r="T11" s="74"/>
      <c r="U11" s="74"/>
      <c r="X11" s="23"/>
      <c r="Y11" s="70"/>
      <c r="Z11" s="17">
        <v>4</v>
      </c>
      <c r="AA11" s="62">
        <f>攻城效率!F8*T$8</f>
        <v>702164.09097509738</v>
      </c>
      <c r="AB11" s="62">
        <f>攻城效率!G8*U$8</f>
        <v>713029.14958081301</v>
      </c>
      <c r="AC11" s="62">
        <f>攻城效率!H8*V$8</f>
        <v>717392.90308201395</v>
      </c>
      <c r="AD11" s="62">
        <f>攻城效率!I8*W$8</f>
        <v>739273.01253257249</v>
      </c>
      <c r="AE11" s="62">
        <f>攻城效率!J8*X$8</f>
        <v>746207.68483967916</v>
      </c>
      <c r="AF11" s="62">
        <f>攻城效率!K8*T$7</f>
        <v>16842.983257576649</v>
      </c>
      <c r="AG11" s="62">
        <f>攻城效率!L8*U$7</f>
        <v>58271.534387468768</v>
      </c>
      <c r="AH11" s="62">
        <f>攻城效率!M8*V$7</f>
        <v>205938.63964821381</v>
      </c>
      <c r="AI11" s="62">
        <f>攻城效率!N8*W$7</f>
        <v>307063.06325619447</v>
      </c>
      <c r="AJ11" s="62">
        <f>攻城效率!O8*X$7</f>
        <v>451312.85788053647</v>
      </c>
      <c r="AK11" s="12"/>
      <c r="AL11" s="29">
        <v>4</v>
      </c>
      <c r="AM11" s="10">
        <f t="shared" si="19"/>
        <v>719007.07423267397</v>
      </c>
      <c r="AN11" s="10">
        <f t="shared" si="8"/>
        <v>771300.68396828184</v>
      </c>
      <c r="AO11" s="10">
        <f t="shared" si="9"/>
        <v>923331.54273022781</v>
      </c>
      <c r="AP11" s="10">
        <f t="shared" si="10"/>
        <v>1046336.075788767</v>
      </c>
      <c r="AQ11" s="10">
        <f t="shared" si="11"/>
        <v>1197520.5427202156</v>
      </c>
      <c r="BB11" s="29">
        <v>4</v>
      </c>
      <c r="BC11" s="10">
        <f>攻打玩家效率!G8</f>
        <v>1755.4102274377435</v>
      </c>
      <c r="BD11" s="10">
        <f>攻打玩家效率!H8</f>
        <v>1782.5728739520325</v>
      </c>
      <c r="BE11" s="10">
        <f>攻打玩家效率!I8</f>
        <v>1793.482257705035</v>
      </c>
      <c r="BF11" s="10">
        <f>攻打玩家效率!J8</f>
        <v>1848.1825313314312</v>
      </c>
      <c r="BG11" s="10">
        <f>攻打玩家效率!K8</f>
        <v>1865.5192120991978</v>
      </c>
      <c r="BH11" s="10">
        <f>攻打玩家效率!L8</f>
        <v>128283.71675807038</v>
      </c>
      <c r="BI11" s="10">
        <f>攻打玩家效率!M8</f>
        <v>129647.09309902943</v>
      </c>
      <c r="BJ11" s="10">
        <f>攻打玩家效率!N8</f>
        <v>130972.65240704015</v>
      </c>
      <c r="BK11" s="10">
        <f>攻打玩家效率!O8</f>
        <v>132990.28153873378</v>
      </c>
      <c r="BL11" s="10">
        <f>攻打玩家效率!P8</f>
        <v>134902.58218659947</v>
      </c>
      <c r="BN11" s="29">
        <v>4</v>
      </c>
      <c r="BO11" s="10">
        <f t="shared" si="12"/>
        <v>274121.53579051822</v>
      </c>
      <c r="BP11" s="10">
        <f t="shared" si="13"/>
        <v>415679.87240636878</v>
      </c>
      <c r="BQ11" s="10">
        <f t="shared" si="14"/>
        <v>699700.31847782654</v>
      </c>
      <c r="BR11" s="10">
        <f t="shared" si="15"/>
        <v>1137849.5535631275</v>
      </c>
      <c r="BS11" s="10">
        <f t="shared" si="16"/>
        <v>1730762.1389651452</v>
      </c>
      <c r="BT11" s="74"/>
      <c r="CB11" s="23"/>
      <c r="CC11" s="23"/>
      <c r="CD11" s="55">
        <v>4</v>
      </c>
      <c r="CE11" s="62">
        <f>攻城效率!F8*BX$8</f>
        <v>351082.04548754869</v>
      </c>
      <c r="CF11" s="62">
        <f>攻城效率!G8*BY$8</f>
        <v>356514.57479040651</v>
      </c>
      <c r="CG11" s="62">
        <f>攻城效率!H8*BZ$8</f>
        <v>358696.45154100697</v>
      </c>
      <c r="CH11" s="62">
        <f>攻城效率!I8*CA$8</f>
        <v>369636.50626628625</v>
      </c>
      <c r="CI11" s="62">
        <f>攻城效率!J8*CB$8</f>
        <v>373103.84241983958</v>
      </c>
      <c r="CJ11" s="62">
        <f>攻城效率!K8*BX$7</f>
        <v>8421.4916287883243</v>
      </c>
      <c r="CK11" s="62">
        <f>攻城效率!L8*BY$7</f>
        <v>29135.767193734384</v>
      </c>
      <c r="CL11" s="62">
        <f>攻城效率!M8*BZ$7</f>
        <v>102969.3198241069</v>
      </c>
      <c r="CM11" s="62">
        <f>攻城效率!N8*CA$7</f>
        <v>153531.53162809723</v>
      </c>
      <c r="CN11" s="62">
        <f>攻城效率!O8*CB$7</f>
        <v>225656.42894026823</v>
      </c>
      <c r="CO11" s="12"/>
      <c r="CP11" s="55">
        <v>4</v>
      </c>
      <c r="CQ11" s="62">
        <f t="shared" si="20"/>
        <v>359503.53711633699</v>
      </c>
      <c r="CR11" s="62">
        <f t="shared" si="21"/>
        <v>385650.34198414092</v>
      </c>
      <c r="CS11" s="62">
        <f t="shared" si="22"/>
        <v>461665.77136511391</v>
      </c>
      <c r="CT11" s="62">
        <f t="shared" si="23"/>
        <v>523168.03789438348</v>
      </c>
      <c r="CU11" s="62">
        <f t="shared" si="24"/>
        <v>598760.27136010781</v>
      </c>
    </row>
    <row r="12" spans="1:99" x14ac:dyDescent="0.15">
      <c r="A12" s="74"/>
      <c r="B12" s="29">
        <v>5</v>
      </c>
      <c r="C12" s="58">
        <f t="shared" si="18"/>
        <v>1673287.3794793847</v>
      </c>
      <c r="D12" s="58">
        <f t="shared" si="1"/>
        <v>1927808.0189900966</v>
      </c>
      <c r="E12" s="58">
        <f t="shared" si="2"/>
        <v>2529757.7224150826</v>
      </c>
      <c r="F12" s="58">
        <f t="shared" si="3"/>
        <v>3243249.083338731</v>
      </c>
      <c r="G12" s="58">
        <f t="shared" si="4"/>
        <v>4178536.9913556143</v>
      </c>
      <c r="H12" s="10">
        <f>C12*节奏总纲!W8</f>
        <v>158469.77158798784</v>
      </c>
      <c r="I12" s="10">
        <f>D12*节奏总纲!X8</f>
        <v>155087.84689543865</v>
      </c>
      <c r="J12" s="10">
        <f>E12*节奏总纲!Y8</f>
        <v>164425.11893082465</v>
      </c>
      <c r="K12" s="10">
        <f>F12*节奏总纲!Z8</f>
        <v>152059.83430038145</v>
      </c>
      <c r="L12" s="10">
        <f>G12*节奏总纲!AA8</f>
        <v>106366.89282335015</v>
      </c>
      <c r="N12" s="12">
        <f t="shared" si="5"/>
        <v>0.54918669354753058</v>
      </c>
      <c r="O12" s="12">
        <f t="shared" si="6"/>
        <v>0.17621995967870419</v>
      </c>
      <c r="P12" s="12">
        <f t="shared" si="7"/>
        <v>0.27459334677376529</v>
      </c>
      <c r="R12" s="74"/>
      <c r="S12" s="74"/>
      <c r="T12" s="74"/>
      <c r="U12" s="74"/>
      <c r="X12" s="23"/>
      <c r="Y12" s="70"/>
      <c r="Z12" s="17">
        <v>5</v>
      </c>
      <c r="AA12" s="62">
        <f>攻城效率!F9*T$8</f>
        <v>897111.73493116919</v>
      </c>
      <c r="AB12" s="62">
        <f>攻城效率!G9*U$8</f>
        <v>911341.64006944653</v>
      </c>
      <c r="AC12" s="62">
        <f>攻城效率!H9*V$8</f>
        <v>917248.66362056974</v>
      </c>
      <c r="AD12" s="62">
        <f>攻城效率!I9*W$8</f>
        <v>945998.71089430596</v>
      </c>
      <c r="AE12" s="62">
        <f>攻城效率!J9*X$8</f>
        <v>955388.69990617025</v>
      </c>
      <c r="AF12" s="62">
        <f>攻城效率!K9*T$7</f>
        <v>21835.428359926194</v>
      </c>
      <c r="AG12" s="62">
        <f>攻城效率!L9*U$7</f>
        <v>75508.356822511254</v>
      </c>
      <c r="AH12" s="62">
        <f>攻城效率!M9*V$7</f>
        <v>267293.92017257022</v>
      </c>
      <c r="AI12" s="62">
        <f>攻城效率!N9*W$7</f>
        <v>399302.27937705314</v>
      </c>
      <c r="AJ12" s="62">
        <f>攻城效率!O9*X$7</f>
        <v>587977.90797314735</v>
      </c>
      <c r="AK12" s="12"/>
      <c r="AL12" s="29">
        <v>5</v>
      </c>
      <c r="AM12" s="10">
        <f t="shared" si="19"/>
        <v>918947.16329109541</v>
      </c>
      <c r="AN12" s="10">
        <f t="shared" si="8"/>
        <v>986849.99689195782</v>
      </c>
      <c r="AO12" s="10">
        <f t="shared" si="9"/>
        <v>1184542.58379314</v>
      </c>
      <c r="AP12" s="10">
        <f t="shared" si="10"/>
        <v>1345300.9902713592</v>
      </c>
      <c r="AQ12" s="10">
        <f t="shared" si="11"/>
        <v>1543366.6078793176</v>
      </c>
      <c r="BB12" s="29">
        <v>5</v>
      </c>
      <c r="BC12" s="10">
        <f>攻打玩家效率!G9</f>
        <v>2242.7793373279233</v>
      </c>
      <c r="BD12" s="10">
        <f>攻打玩家效率!H9</f>
        <v>2278.3541001736166</v>
      </c>
      <c r="BE12" s="10">
        <f>攻打玩家效率!I9</f>
        <v>2293.1216590514246</v>
      </c>
      <c r="BF12" s="10">
        <f>攻打玩家效率!J9</f>
        <v>2364.996777235765</v>
      </c>
      <c r="BG12" s="10">
        <f>攻打玩家效率!K9</f>
        <v>2388.4717497654256</v>
      </c>
      <c r="BH12" s="10">
        <f>攻打玩家效率!L9</f>
        <v>136219.42058473127</v>
      </c>
      <c r="BI12" s="10">
        <f>攻打玩家效率!M9</f>
        <v>137785.90404985184</v>
      </c>
      <c r="BJ12" s="10">
        <f>攻打玩家效率!N9</f>
        <v>139123.16104981737</v>
      </c>
      <c r="BK12" s="10">
        <f>攻打玩家效率!O9</f>
        <v>141337.21585528264</v>
      </c>
      <c r="BL12" s="10">
        <f>攻打玩家效率!P9</f>
        <v>143348.23121255939</v>
      </c>
      <c r="BN12" s="29">
        <v>5</v>
      </c>
      <c r="BO12" s="10">
        <f t="shared" si="12"/>
        <v>294866.63454274175</v>
      </c>
      <c r="BP12" s="10">
        <f t="shared" si="13"/>
        <v>447533.02365215984</v>
      </c>
      <c r="BQ12" s="10">
        <f t="shared" si="14"/>
        <v>752943.84672537248</v>
      </c>
      <c r="BR12" s="10">
        <f t="shared" si="15"/>
        <v>1225297.5979316917</v>
      </c>
      <c r="BS12" s="10">
        <f t="shared" si="16"/>
        <v>1863487.0795366382</v>
      </c>
      <c r="BT12" s="74"/>
      <c r="CB12" s="23"/>
      <c r="CC12" s="23"/>
      <c r="CD12" s="55">
        <v>5</v>
      </c>
      <c r="CE12" s="62">
        <f>攻城效率!F9*BX$8</f>
        <v>448555.8674655846</v>
      </c>
      <c r="CF12" s="62">
        <f>攻城效率!G9*BY$8</f>
        <v>455670.82003472326</v>
      </c>
      <c r="CG12" s="62">
        <f>攻城效率!H9*BZ$8</f>
        <v>458624.33181028487</v>
      </c>
      <c r="CH12" s="62">
        <f>攻城效率!I9*CA$8</f>
        <v>472999.35544715298</v>
      </c>
      <c r="CI12" s="62">
        <f>攻城效率!J9*CB$8</f>
        <v>477694.34995308513</v>
      </c>
      <c r="CJ12" s="62">
        <f>攻城效率!K9*BX$7</f>
        <v>10917.714179963097</v>
      </c>
      <c r="CK12" s="62">
        <f>攻城效率!L9*BY$7</f>
        <v>37754.178411255627</v>
      </c>
      <c r="CL12" s="62">
        <f>攻城效率!M9*BZ$7</f>
        <v>133646.96008628511</v>
      </c>
      <c r="CM12" s="62">
        <f>攻城效率!N9*CA$7</f>
        <v>199651.13968852657</v>
      </c>
      <c r="CN12" s="62">
        <f>攻城效率!O9*CB$7</f>
        <v>293988.95398657367</v>
      </c>
      <c r="CO12" s="12"/>
      <c r="CP12" s="55">
        <v>5</v>
      </c>
      <c r="CQ12" s="62">
        <f t="shared" si="20"/>
        <v>459473.5816455477</v>
      </c>
      <c r="CR12" s="62">
        <f t="shared" si="21"/>
        <v>493424.99844597891</v>
      </c>
      <c r="CS12" s="62">
        <f t="shared" si="22"/>
        <v>592271.29189657001</v>
      </c>
      <c r="CT12" s="62">
        <f t="shared" si="23"/>
        <v>672650.49513567961</v>
      </c>
      <c r="CU12" s="62">
        <f t="shared" si="24"/>
        <v>771683.3039396588</v>
      </c>
    </row>
    <row r="13" spans="1:99" x14ac:dyDescent="0.15">
      <c r="A13" s="74"/>
      <c r="B13" s="29">
        <v>6</v>
      </c>
      <c r="C13" s="58">
        <f t="shared" si="18"/>
        <v>2004826.7599889333</v>
      </c>
      <c r="D13" s="58">
        <f t="shared" si="1"/>
        <v>2295223.9845594997</v>
      </c>
      <c r="E13" s="58">
        <f t="shared" si="2"/>
        <v>2992164.0303931297</v>
      </c>
      <c r="F13" s="58">
        <f t="shared" si="3"/>
        <v>3802146.9731332059</v>
      </c>
      <c r="G13" s="58">
        <f t="shared" si="4"/>
        <v>4867110.3660746189</v>
      </c>
      <c r="H13" s="10">
        <f>C13*节奏总纲!W9</f>
        <v>203495.93891373216</v>
      </c>
      <c r="I13" s="10">
        <f>D13*节奏总纲!X9</f>
        <v>199633.10990357044</v>
      </c>
      <c r="J13" s="10">
        <f>E13*节奏总纲!Y9</f>
        <v>210087.61660335603</v>
      </c>
      <c r="K13" s="10">
        <f>F13*节奏总纲!Z9</f>
        <v>195576.11617460314</v>
      </c>
      <c r="L13" s="10">
        <f>G13*节奏总纲!AA9</f>
        <v>140409.7528088812</v>
      </c>
      <c r="N13" s="12">
        <f t="shared" si="5"/>
        <v>0.56214743757319741</v>
      </c>
      <c r="O13" s="12">
        <f t="shared" si="6"/>
        <v>0.15677884364020392</v>
      </c>
      <c r="P13" s="12">
        <f t="shared" si="7"/>
        <v>0.2810737187865987</v>
      </c>
      <c r="R13" s="74"/>
      <c r="S13" s="74"/>
      <c r="T13" s="74"/>
      <c r="U13" s="74"/>
      <c r="X13" s="23"/>
      <c r="Y13" s="70"/>
      <c r="Z13" s="17">
        <v>6</v>
      </c>
      <c r="AA13" s="62">
        <f>攻城效率!F10*T$8</f>
        <v>1099822.0273721609</v>
      </c>
      <c r="AB13" s="62">
        <f>攻城效率!G10*U$8</f>
        <v>1117676.2117954525</v>
      </c>
      <c r="AC13" s="62">
        <f>攻城效率!H10*V$8</f>
        <v>1125307.4380663463</v>
      </c>
      <c r="AD13" s="62">
        <f>攻城效率!I10*W$8</f>
        <v>1161487.3873474759</v>
      </c>
      <c r="AE13" s="62">
        <f>攻城效率!J10*X$8</f>
        <v>1173621.35251529</v>
      </c>
      <c r="AF13" s="62">
        <f>攻城效率!K10*T$7</f>
        <v>27186.198533793708</v>
      </c>
      <c r="AG13" s="62">
        <f>攻城效率!L10*U$7</f>
        <v>94144.271882654532</v>
      </c>
      <c r="AH13" s="62">
        <f>攻城效率!M10*V$7</f>
        <v>333573.19804243144</v>
      </c>
      <c r="AI13" s="62">
        <f>攻城效率!N10*W$7</f>
        <v>500499.43631749554</v>
      </c>
      <c r="AJ13" s="62">
        <f>攻城效率!O10*X$7</f>
        <v>742860.04190290184</v>
      </c>
      <c r="AK13" s="12"/>
      <c r="AL13" s="29">
        <v>6</v>
      </c>
      <c r="AM13" s="10">
        <f t="shared" si="19"/>
        <v>1127008.2259059546</v>
      </c>
      <c r="AN13" s="10">
        <f t="shared" si="8"/>
        <v>1211820.4836781071</v>
      </c>
      <c r="AO13" s="10">
        <f t="shared" si="9"/>
        <v>1458880.6361087777</v>
      </c>
      <c r="AP13" s="10">
        <f t="shared" si="10"/>
        <v>1661986.8236649714</v>
      </c>
      <c r="AQ13" s="10">
        <f t="shared" si="11"/>
        <v>1916481.3944181919</v>
      </c>
      <c r="BB13" s="29">
        <v>6</v>
      </c>
      <c r="BC13" s="10">
        <f>攻打玩家效率!G10</f>
        <v>2749.5550684304021</v>
      </c>
      <c r="BD13" s="10">
        <f>攻打玩家效率!H10</f>
        <v>2794.190529488631</v>
      </c>
      <c r="BE13" s="10">
        <f>攻打玩家效率!I10</f>
        <v>2813.2685951658659</v>
      </c>
      <c r="BF13" s="10">
        <f>攻打玩家效率!J10</f>
        <v>2903.7184683686901</v>
      </c>
      <c r="BG13" s="10">
        <f>攻打玩家效率!K10</f>
        <v>2934.053381288225</v>
      </c>
      <c r="BH13" s="10">
        <f>攻打玩家效率!L10</f>
        <v>143409.43522284878</v>
      </c>
      <c r="BI13" s="10">
        <f>攻打玩家效率!M10</f>
        <v>145193.4670333364</v>
      </c>
      <c r="BJ13" s="10">
        <f>攻打玩家效率!N10</f>
        <v>146702.27227016332</v>
      </c>
      <c r="BK13" s="10">
        <f>攻打玩家效率!O10</f>
        <v>149127.24986262515</v>
      </c>
      <c r="BL13" s="10">
        <f>攻打玩家效率!P10</f>
        <v>151362.08929750312</v>
      </c>
      <c r="BN13" s="29">
        <v>6</v>
      </c>
      <c r="BO13" s="10">
        <f t="shared" si="12"/>
        <v>314314.4211300016</v>
      </c>
      <c r="BP13" s="10">
        <f t="shared" si="13"/>
        <v>477493.2590423387</v>
      </c>
      <c r="BQ13" s="10">
        <f t="shared" si="14"/>
        <v>803843.07622996322</v>
      </c>
      <c r="BR13" s="10">
        <f t="shared" si="15"/>
        <v>1309166.7376357487</v>
      </c>
      <c r="BS13" s="10">
        <f t="shared" si="16"/>
        <v>1992388.274447331</v>
      </c>
      <c r="BT13" s="74"/>
      <c r="CB13" s="23"/>
      <c r="CC13" s="23"/>
      <c r="CD13" s="55">
        <v>6</v>
      </c>
      <c r="CE13" s="62">
        <f>攻城效率!F10*BX$8</f>
        <v>549911.01368608046</v>
      </c>
      <c r="CF13" s="62">
        <f>攻城效率!G10*BY$8</f>
        <v>558838.10589772626</v>
      </c>
      <c r="CG13" s="62">
        <f>攻城效率!H10*BZ$8</f>
        <v>562653.71903317317</v>
      </c>
      <c r="CH13" s="62">
        <f>攻城效率!I10*CA$8</f>
        <v>580743.69367373793</v>
      </c>
      <c r="CI13" s="62">
        <f>攻城效率!J10*CB$8</f>
        <v>586810.67625764501</v>
      </c>
      <c r="CJ13" s="62">
        <f>攻城效率!K10*BX$7</f>
        <v>13593.099266896854</v>
      </c>
      <c r="CK13" s="62">
        <f>攻城效率!L10*BY$7</f>
        <v>47072.135941327266</v>
      </c>
      <c r="CL13" s="62">
        <f>攻城效率!M10*BZ$7</f>
        <v>166786.59902121572</v>
      </c>
      <c r="CM13" s="62">
        <f>攻城效率!N10*CA$7</f>
        <v>250249.71815874777</v>
      </c>
      <c r="CN13" s="62">
        <f>攻城效率!O10*CB$7</f>
        <v>371430.02095145092</v>
      </c>
      <c r="CO13" s="12"/>
      <c r="CP13" s="55">
        <v>6</v>
      </c>
      <c r="CQ13" s="62">
        <f t="shared" si="20"/>
        <v>563504.1129529773</v>
      </c>
      <c r="CR13" s="62">
        <f t="shared" si="21"/>
        <v>605910.24183905357</v>
      </c>
      <c r="CS13" s="62">
        <f t="shared" si="22"/>
        <v>729440.31805438886</v>
      </c>
      <c r="CT13" s="62">
        <f t="shared" si="23"/>
        <v>830993.4118324857</v>
      </c>
      <c r="CU13" s="62">
        <f t="shared" si="24"/>
        <v>958240.69720909593</v>
      </c>
    </row>
    <row r="14" spans="1:99" x14ac:dyDescent="0.15">
      <c r="A14" s="74"/>
      <c r="B14" s="29">
        <v>7</v>
      </c>
      <c r="C14" s="58">
        <f t="shared" si="18"/>
        <v>2348114.2149071693</v>
      </c>
      <c r="D14" s="58">
        <f t="shared" si="1"/>
        <v>2676021.178432093</v>
      </c>
      <c r="E14" s="58">
        <f t="shared" si="2"/>
        <v>3474931.8394835927</v>
      </c>
      <c r="F14" s="58">
        <f t="shared" si="3"/>
        <v>4383521.4777332488</v>
      </c>
      <c r="G14" s="58">
        <f t="shared" si="4"/>
        <v>5564043.5207898691</v>
      </c>
      <c r="H14" s="10">
        <f>C14*节奏总纲!W10</f>
        <v>255447.18035962409</v>
      </c>
      <c r="I14" s="10">
        <f>D14*节奏总纲!X10</f>
        <v>253548.81745264065</v>
      </c>
      <c r="J14" s="10">
        <f>E14*节奏总纲!Y10</f>
        <v>268792.80310918868</v>
      </c>
      <c r="K14" s="10">
        <f>F14*节奏总纲!Z10</f>
        <v>241539.01641104583</v>
      </c>
      <c r="L14" s="10">
        <f>G14*节奏总纲!AA10</f>
        <v>159275.34600345508</v>
      </c>
      <c r="N14" s="12">
        <f t="shared" si="5"/>
        <v>0.5720403086787027</v>
      </c>
      <c r="O14" s="12">
        <f t="shared" si="6"/>
        <v>0.14193953698194595</v>
      </c>
      <c r="P14" s="12">
        <f t="shared" si="7"/>
        <v>0.28602015433935135</v>
      </c>
      <c r="R14" s="74"/>
      <c r="S14" s="74"/>
      <c r="T14" s="74"/>
      <c r="U14" s="74"/>
      <c r="X14" s="23"/>
      <c r="Y14" s="70"/>
      <c r="Z14" s="17">
        <v>7</v>
      </c>
      <c r="AA14" s="62">
        <f>攻城效率!F11*T$8</f>
        <v>1310294.9682980711</v>
      </c>
      <c r="AB14" s="62">
        <f>攻城效率!G11*U$8</f>
        <v>1332032.8647588301</v>
      </c>
      <c r="AC14" s="62">
        <f>攻城效率!H11*V$8</f>
        <v>1341569.2264193436</v>
      </c>
      <c r="AD14" s="62">
        <f>攻城效率!I11*W$8</f>
        <v>1385739.0418920817</v>
      </c>
      <c r="AE14" s="62">
        <f>攻城效率!J11*X$8</f>
        <v>1400905.6426670384</v>
      </c>
      <c r="AF14" s="62">
        <f>攻城效率!K11*T$7</f>
        <v>32921.012010275626</v>
      </c>
      <c r="AG14" s="62">
        <f>攻城效率!L11*U$7</f>
        <v>114445.1707051149</v>
      </c>
      <c r="AH14" s="62">
        <f>攻城效率!M11*V$7</f>
        <v>406591.89150434098</v>
      </c>
      <c r="AI14" s="62">
        <f>攻城效率!N11*W$7</f>
        <v>608903.49666346097</v>
      </c>
      <c r="AJ14" s="62">
        <f>攻城效率!O11*X$7</f>
        <v>896545.67910887056</v>
      </c>
      <c r="AK14" s="12"/>
      <c r="AL14" s="29">
        <v>7</v>
      </c>
      <c r="AM14" s="10">
        <f t="shared" si="19"/>
        <v>1343215.9803083467</v>
      </c>
      <c r="AN14" s="10">
        <f t="shared" si="8"/>
        <v>1446478.035463945</v>
      </c>
      <c r="AO14" s="10">
        <f t="shared" si="9"/>
        <v>1748161.1179236847</v>
      </c>
      <c r="AP14" s="10">
        <f t="shared" si="10"/>
        <v>1994642.5385555427</v>
      </c>
      <c r="AQ14" s="10">
        <f t="shared" si="11"/>
        <v>2297451.321775909</v>
      </c>
      <c r="BB14" s="29">
        <v>7</v>
      </c>
      <c r="BC14" s="10">
        <f>攻打玩家效率!G11</f>
        <v>3275.737420745178</v>
      </c>
      <c r="BD14" s="10">
        <f>攻打玩家效率!H11</f>
        <v>3330.0821618970754</v>
      </c>
      <c r="BE14" s="10">
        <f>攻打玩家效率!I11</f>
        <v>3353.923066048359</v>
      </c>
      <c r="BF14" s="10">
        <f>攻打玩家效率!J11</f>
        <v>3464.3476047302047</v>
      </c>
      <c r="BG14" s="10">
        <f>攻打玩家效率!K11</f>
        <v>3502.2641066675965</v>
      </c>
      <c r="BH14" s="10">
        <f>攻打玩家效率!L11</f>
        <v>150266.43511859869</v>
      </c>
      <c r="BI14" s="10">
        <f>攻打玩家效率!M11</f>
        <v>152117.63093590643</v>
      </c>
      <c r="BJ14" s="10">
        <f>攻打玩家效率!N11</f>
        <v>153768.41718937134</v>
      </c>
      <c r="BK14" s="10">
        <f>攻打玩家效率!O11</f>
        <v>156622.97071384086</v>
      </c>
      <c r="BL14" s="10">
        <f>攻打玩家效率!P11</f>
        <v>158977.55764382909</v>
      </c>
      <c r="BN14" s="29">
        <v>7</v>
      </c>
      <c r="BO14" s="10">
        <f t="shared" si="12"/>
        <v>333290.24444464914</v>
      </c>
      <c r="BP14" s="10">
        <f t="shared" si="13"/>
        <v>506304.12523617543</v>
      </c>
      <c r="BQ14" s="10">
        <f t="shared" si="14"/>
        <v>852690.16259806557</v>
      </c>
      <c r="BR14" s="10">
        <f t="shared" si="15"/>
        <v>1391557.6698999349</v>
      </c>
      <c r="BS14" s="10">
        <f t="shared" si="16"/>
        <v>2117866.5381260049</v>
      </c>
      <c r="BT14" s="74"/>
      <c r="CB14" s="23"/>
      <c r="CC14" s="23"/>
      <c r="CD14" s="55">
        <v>7</v>
      </c>
      <c r="CE14" s="62">
        <f>攻城效率!F11*BX$8</f>
        <v>655147.48414903553</v>
      </c>
      <c r="CF14" s="62">
        <f>攻城效率!G11*BY$8</f>
        <v>666016.43237941503</v>
      </c>
      <c r="CG14" s="62">
        <f>攻城效率!H11*BZ$8</f>
        <v>670784.61320967181</v>
      </c>
      <c r="CH14" s="62">
        <f>攻城效率!I11*CA$8</f>
        <v>692869.52094604087</v>
      </c>
      <c r="CI14" s="62">
        <f>攻城效率!J11*CB$8</f>
        <v>700452.82133351918</v>
      </c>
      <c r="CJ14" s="62">
        <f>攻城效率!K11*BX$7</f>
        <v>16460.506005137813</v>
      </c>
      <c r="CK14" s="62">
        <f>攻城效率!L11*BY$7</f>
        <v>57222.585352557449</v>
      </c>
      <c r="CL14" s="62">
        <f>攻城效率!M11*BZ$7</f>
        <v>203295.94575217049</v>
      </c>
      <c r="CM14" s="62">
        <f>攻城效率!N11*CA$7</f>
        <v>304451.74833173049</v>
      </c>
      <c r="CN14" s="62">
        <f>攻城效率!O11*CB$7</f>
        <v>448272.83955443528</v>
      </c>
      <c r="CO14" s="12"/>
      <c r="CP14" s="55">
        <v>7</v>
      </c>
      <c r="CQ14" s="62">
        <f t="shared" si="20"/>
        <v>671607.99015417334</v>
      </c>
      <c r="CR14" s="62">
        <f t="shared" si="21"/>
        <v>723239.0177319725</v>
      </c>
      <c r="CS14" s="62">
        <f t="shared" si="22"/>
        <v>874080.55896184233</v>
      </c>
      <c r="CT14" s="62">
        <f t="shared" si="23"/>
        <v>997321.26927777135</v>
      </c>
      <c r="CU14" s="62">
        <f t="shared" si="24"/>
        <v>1148725.6608879545</v>
      </c>
    </row>
    <row r="15" spans="1:99" x14ac:dyDescent="0.15">
      <c r="A15" s="74"/>
      <c r="B15" s="29">
        <v>8</v>
      </c>
      <c r="C15" s="58">
        <f t="shared" si="18"/>
        <v>2703385.7022933718</v>
      </c>
      <c r="D15" s="58">
        <f t="shared" si="1"/>
        <v>3069301.0771543463</v>
      </c>
      <c r="E15" s="58">
        <f t="shared" si="2"/>
        <v>3965366.7482673405</v>
      </c>
      <c r="F15" s="58">
        <f t="shared" si="3"/>
        <v>4967707.0743287671</v>
      </c>
      <c r="G15" s="58">
        <f t="shared" si="4"/>
        <v>6273323.2444962543</v>
      </c>
      <c r="H15" s="10">
        <f>C15*节奏总纲!W11</f>
        <v>315204.8619504142</v>
      </c>
      <c r="I15" s="10">
        <f>D15*节奏总纲!X11</f>
        <v>296986.92229130969</v>
      </c>
      <c r="J15" s="10">
        <f>E15*节奏总纲!Y11</f>
        <v>296546.4743046115</v>
      </c>
      <c r="K15" s="10">
        <f>F15*节奏总纲!Z11</f>
        <v>260552.33619657034</v>
      </c>
      <c r="L15" s="10">
        <f>G15*节奏总纲!AA11</f>
        <v>180711.4576840362</v>
      </c>
      <c r="N15" s="12">
        <f t="shared" si="5"/>
        <v>0.57986471900255288</v>
      </c>
      <c r="O15" s="12">
        <f t="shared" si="6"/>
        <v>0.13020292149617069</v>
      </c>
      <c r="P15" s="12">
        <f t="shared" si="7"/>
        <v>0.28993235950127644</v>
      </c>
      <c r="R15" s="74"/>
      <c r="S15" s="74"/>
      <c r="T15" s="74"/>
      <c r="U15" s="74"/>
      <c r="X15" s="23"/>
      <c r="Y15" s="70"/>
      <c r="Z15" s="17">
        <v>8</v>
      </c>
      <c r="AA15" s="62">
        <f>攻城效率!F12*T$8</f>
        <v>1528530.5577089007</v>
      </c>
      <c r="AB15" s="62">
        <f>攻城效率!G12*U$8</f>
        <v>1554411.5989595803</v>
      </c>
      <c r="AC15" s="62">
        <f>攻城效率!H12*V$8</f>
        <v>1566034.0286795618</v>
      </c>
      <c r="AD15" s="62">
        <f>攻城效率!I12*W$8</f>
        <v>1618753.6745281236</v>
      </c>
      <c r="AE15" s="62">
        <f>攻城效率!J12*X$8</f>
        <v>1637241.5703614159</v>
      </c>
      <c r="AF15" s="62">
        <f>攻城效率!K12*T$7</f>
        <v>39067.432906964452</v>
      </c>
      <c r="AG15" s="62">
        <f>攻城效率!L12*U$7</f>
        <v>135177.16389496866</v>
      </c>
      <c r="AH15" s="62">
        <f>攻城效率!M12*V$7</f>
        <v>477186.59464046126</v>
      </c>
      <c r="AI15" s="62">
        <f>攻城效率!N12*W$7</f>
        <v>712089.40387765644</v>
      </c>
      <c r="AJ15" s="62">
        <f>攻城效率!O12*X$7</f>
        <v>1051200.4302086607</v>
      </c>
      <c r="AK15" s="12"/>
      <c r="AL15" s="29">
        <v>8</v>
      </c>
      <c r="AM15" s="10">
        <f t="shared" si="19"/>
        <v>1567597.9906158652</v>
      </c>
      <c r="AN15" s="10">
        <f t="shared" si="8"/>
        <v>1689588.7628545489</v>
      </c>
      <c r="AO15" s="10">
        <f t="shared" si="9"/>
        <v>2043220.6233200231</v>
      </c>
      <c r="AP15" s="10">
        <f t="shared" si="10"/>
        <v>2330843.0784057798</v>
      </c>
      <c r="AQ15" s="10">
        <f t="shared" si="11"/>
        <v>2688442.0005700765</v>
      </c>
      <c r="BB15" s="29">
        <v>8</v>
      </c>
      <c r="BC15" s="10">
        <f>攻打玩家效率!G12</f>
        <v>3821.3263942722515</v>
      </c>
      <c r="BD15" s="10">
        <f>攻打玩家效率!H12</f>
        <v>3886.0289973989511</v>
      </c>
      <c r="BE15" s="10">
        <f>攻打玩家效率!I12</f>
        <v>3915.0850716989044</v>
      </c>
      <c r="BF15" s="10">
        <f>攻打玩家效率!J12</f>
        <v>4046.8841863203088</v>
      </c>
      <c r="BG15" s="10">
        <f>攻打玩家效率!K12</f>
        <v>4093.1039259035397</v>
      </c>
      <c r="BH15" s="10">
        <f>攻打玩家效率!L12</f>
        <v>156887.72621342581</v>
      </c>
      <c r="BI15" s="10">
        <f>攻打玩家效率!M12</f>
        <v>158875.83263717944</v>
      </c>
      <c r="BJ15" s="10">
        <f>攻打玩家效率!N12</f>
        <v>160531.73729896676</v>
      </c>
      <c r="BK15" s="10">
        <f>攻打玩家效率!O12</f>
        <v>163695.88615841055</v>
      </c>
      <c r="BL15" s="10">
        <f>攻打玩家效率!P12</f>
        <v>166256.16734057723</v>
      </c>
      <c r="BN15" s="29">
        <v>8</v>
      </c>
      <c r="BO15" s="10">
        <f t="shared" si="12"/>
        <v>351988.71636957413</v>
      </c>
      <c r="BP15" s="10">
        <f t="shared" si="13"/>
        <v>534917.93287252262</v>
      </c>
      <c r="BQ15" s="10">
        <f t="shared" si="14"/>
        <v>900535.81328730634</v>
      </c>
      <c r="BR15" s="10">
        <f t="shared" si="15"/>
        <v>1471442.4567200968</v>
      </c>
      <c r="BS15" s="10">
        <f t="shared" si="16"/>
        <v>2240660.243641139</v>
      </c>
      <c r="BT15" s="74"/>
      <c r="CB15" s="23"/>
      <c r="CC15" s="23"/>
      <c r="CD15" s="55">
        <v>8</v>
      </c>
      <c r="CE15" s="62">
        <f>攻城效率!F12*BX$8</f>
        <v>764265.27885445033</v>
      </c>
      <c r="CF15" s="62">
        <f>攻城效率!G12*BY$8</f>
        <v>777205.79947979015</v>
      </c>
      <c r="CG15" s="62">
        <f>攻城效率!H12*BZ$8</f>
        <v>783017.0143397809</v>
      </c>
      <c r="CH15" s="62">
        <f>攻城效率!I12*CA$8</f>
        <v>809376.83726406179</v>
      </c>
      <c r="CI15" s="62">
        <f>攻城效率!J12*CB$8</f>
        <v>818620.78518070793</v>
      </c>
      <c r="CJ15" s="62">
        <f>攻城效率!K12*BX$7</f>
        <v>19533.716453482226</v>
      </c>
      <c r="CK15" s="62">
        <f>攻城效率!L12*BY$7</f>
        <v>67588.58194748433</v>
      </c>
      <c r="CL15" s="62">
        <f>攻城效率!M12*BZ$7</f>
        <v>238593.29732023063</v>
      </c>
      <c r="CM15" s="62">
        <f>攻城效率!N12*CA$7</f>
        <v>356044.70193882822</v>
      </c>
      <c r="CN15" s="62">
        <f>攻城效率!O12*CB$7</f>
        <v>525600.21510433033</v>
      </c>
      <c r="CO15" s="12"/>
      <c r="CP15" s="55">
        <v>8</v>
      </c>
      <c r="CQ15" s="62">
        <f t="shared" si="20"/>
        <v>783798.99530793261</v>
      </c>
      <c r="CR15" s="62">
        <f t="shared" si="21"/>
        <v>844794.38142727443</v>
      </c>
      <c r="CS15" s="62">
        <f t="shared" si="22"/>
        <v>1021610.3116600115</v>
      </c>
      <c r="CT15" s="62">
        <f t="shared" si="23"/>
        <v>1165421.5392028899</v>
      </c>
      <c r="CU15" s="62">
        <f t="shared" si="24"/>
        <v>1344221.0002850383</v>
      </c>
    </row>
    <row r="16" spans="1:99" x14ac:dyDescent="0.15">
      <c r="A16" s="74"/>
      <c r="B16" s="29">
        <v>9</v>
      </c>
      <c r="C16" s="58">
        <f t="shared" si="18"/>
        <v>3071575.3257350302</v>
      </c>
      <c r="D16" s="58">
        <f t="shared" si="1"/>
        <v>3479065.6723549077</v>
      </c>
      <c r="E16" s="58">
        <f t="shared" si="2"/>
        <v>4488699.8594644461</v>
      </c>
      <c r="F16" s="58">
        <f t="shared" si="3"/>
        <v>5608811.3669352904</v>
      </c>
      <c r="G16" s="58">
        <f t="shared" si="4"/>
        <v>7063479.8038685974</v>
      </c>
      <c r="H16" s="10">
        <f>C16*节奏总纲!W12</f>
        <v>383838.96975218481</v>
      </c>
      <c r="I16" s="10">
        <f>D16*节奏总纲!X12</f>
        <v>369208.06016547204</v>
      </c>
      <c r="J16" s="10">
        <f>E16*节奏总纲!Y12</f>
        <v>391940.19599006238</v>
      </c>
      <c r="K16" s="10">
        <f>F16*节奏总纲!Z12</f>
        <v>368552.70772710961</v>
      </c>
      <c r="L16" s="10">
        <f>G16*节奏总纲!AA12</f>
        <v>255228.61918357914</v>
      </c>
      <c r="N16" s="12">
        <f t="shared" si="5"/>
        <v>0.58607835016628751</v>
      </c>
      <c r="O16" s="12">
        <f t="shared" si="6"/>
        <v>0.12088247475056887</v>
      </c>
      <c r="P16" s="12">
        <f t="shared" si="7"/>
        <v>0.29303917508314375</v>
      </c>
      <c r="R16" s="74"/>
      <c r="S16" s="74"/>
      <c r="T16" s="74"/>
      <c r="U16" s="74"/>
      <c r="Y16" s="70"/>
      <c r="Z16" s="17">
        <v>9</v>
      </c>
      <c r="AA16" s="62">
        <f>攻城效率!F13*T$8</f>
        <v>1754528.7956046495</v>
      </c>
      <c r="AB16" s="62">
        <f>攻城效率!G13*U$8</f>
        <v>1784812.4143977026</v>
      </c>
      <c r="AC16" s="62">
        <f>攻城效率!H13*V$8</f>
        <v>1798701.8448470009</v>
      </c>
      <c r="AD16" s="62">
        <f>攻城效率!I13*W$8</f>
        <v>1860531.2852556014</v>
      </c>
      <c r="AE16" s="62">
        <f>攻城效率!J13*X$8</f>
        <v>1882629.1355984211</v>
      </c>
      <c r="AF16" s="62">
        <f>攻城效率!K13*T$7</f>
        <v>45655.00371361406</v>
      </c>
      <c r="AG16" s="62">
        <f>攻城效率!L13*U$7</f>
        <v>157915.13814531825</v>
      </c>
      <c r="AH16" s="62">
        <f>攻城效率!M13*V$7</f>
        <v>559612.16296666255</v>
      </c>
      <c r="AI16" s="62">
        <f>攻城效率!N13*W$7</f>
        <v>841363.10016731429</v>
      </c>
      <c r="AJ16" s="62">
        <f>攻城效率!O13*X$7</f>
        <v>1245193.3619232485</v>
      </c>
      <c r="AK16" s="12"/>
      <c r="AL16" s="29">
        <v>9</v>
      </c>
      <c r="AM16" s="10">
        <f t="shared" si="19"/>
        <v>1800183.7993182635</v>
      </c>
      <c r="AN16" s="10">
        <f t="shared" si="8"/>
        <v>1942727.5525430208</v>
      </c>
      <c r="AO16" s="10">
        <f t="shared" si="9"/>
        <v>2358314.0078136632</v>
      </c>
      <c r="AP16" s="10">
        <f t="shared" si="10"/>
        <v>2701894.3854229157</v>
      </c>
      <c r="AQ16" s="10">
        <f t="shared" si="11"/>
        <v>3127822.4975216696</v>
      </c>
      <c r="BB16" s="29">
        <v>9</v>
      </c>
      <c r="BC16" s="10">
        <f>攻打玩家效率!G13</f>
        <v>4386.3219890116234</v>
      </c>
      <c r="BD16" s="10">
        <f>攻打玩家效率!H13</f>
        <v>4462.0310359942569</v>
      </c>
      <c r="BE16" s="10">
        <f>攻打玩家效率!I13</f>
        <v>4496.7546121175028</v>
      </c>
      <c r="BF16" s="10">
        <f>攻打玩家效率!J13</f>
        <v>4651.3282131390033</v>
      </c>
      <c r="BG16" s="10">
        <f>攻打玩家效率!K13</f>
        <v>4706.5728389960523</v>
      </c>
      <c r="BH16" s="10">
        <f>攻打玩家效率!L13</f>
        <v>163718.20343375945</v>
      </c>
      <c r="BI16" s="10">
        <f>攻打玩家效率!M13</f>
        <v>166014.62600015421</v>
      </c>
      <c r="BJ16" s="10">
        <f>攻打玩家效率!N13</f>
        <v>167761.99648820265</v>
      </c>
      <c r="BK16" s="10">
        <f>攻打玩家效率!O13</f>
        <v>171239.58253441958</v>
      </c>
      <c r="BL16" s="10">
        <f>攻打玩家效率!P13</f>
        <v>174112.64060386075</v>
      </c>
      <c r="BN16" s="29">
        <v>9</v>
      </c>
      <c r="BO16" s="10">
        <f t="shared" si="12"/>
        <v>371299.62675763515</v>
      </c>
      <c r="BP16" s="10">
        <f t="shared" si="13"/>
        <v>564974.34354037652</v>
      </c>
      <c r="BQ16" s="10">
        <f t="shared" si="14"/>
        <v>951228.84774395078</v>
      </c>
      <c r="BR16" s="10">
        <f t="shared" si="15"/>
        <v>1555969.7888009166</v>
      </c>
      <c r="BS16" s="10">
        <f t="shared" si="16"/>
        <v>2371746.0575860925</v>
      </c>
      <c r="BT16" s="74"/>
      <c r="CD16" s="55">
        <v>9</v>
      </c>
      <c r="CE16" s="62">
        <f>攻城效率!F13*BX$8</f>
        <v>877264.39780232473</v>
      </c>
      <c r="CF16" s="62">
        <f>攻城效率!G13*BY$8</f>
        <v>892406.20719885128</v>
      </c>
      <c r="CG16" s="62">
        <f>攻城效率!H13*BZ$8</f>
        <v>899350.92242350045</v>
      </c>
      <c r="CH16" s="62">
        <f>攻城效率!I13*CA$8</f>
        <v>930265.6426278007</v>
      </c>
      <c r="CI16" s="62">
        <f>攻城效率!J13*CB$8</f>
        <v>941314.56779921055</v>
      </c>
      <c r="CJ16" s="62">
        <f>攻城效率!K13*BX$7</f>
        <v>22827.50185680703</v>
      </c>
      <c r="CK16" s="62">
        <f>攻城效率!L13*BY$7</f>
        <v>78957.569072659127</v>
      </c>
      <c r="CL16" s="62">
        <f>攻城效率!M13*BZ$7</f>
        <v>279806.08148333128</v>
      </c>
      <c r="CM16" s="62">
        <f>攻城效率!N13*CA$7</f>
        <v>420681.55008365714</v>
      </c>
      <c r="CN16" s="62">
        <f>攻城效率!O13*CB$7</f>
        <v>622596.68096162425</v>
      </c>
      <c r="CO16" s="12"/>
      <c r="CP16" s="55">
        <v>9</v>
      </c>
      <c r="CQ16" s="62">
        <f t="shared" si="20"/>
        <v>900091.89965913177</v>
      </c>
      <c r="CR16" s="62">
        <f t="shared" si="21"/>
        <v>971363.7762715104</v>
      </c>
      <c r="CS16" s="62">
        <f t="shared" si="22"/>
        <v>1179157.0039068316</v>
      </c>
      <c r="CT16" s="62">
        <f t="shared" si="23"/>
        <v>1350947.1927114578</v>
      </c>
      <c r="CU16" s="62">
        <f t="shared" si="24"/>
        <v>1563911.2487608348</v>
      </c>
    </row>
    <row r="17" spans="1:99" x14ac:dyDescent="0.15">
      <c r="A17" s="74"/>
      <c r="B17" s="29">
        <v>10</v>
      </c>
      <c r="C17" s="58">
        <f t="shared" si="18"/>
        <v>3527956.5264182468</v>
      </c>
      <c r="D17" s="58">
        <f t="shared" si="1"/>
        <v>3904017.0858058236</v>
      </c>
      <c r="E17" s="58">
        <f t="shared" si="2"/>
        <v>5037712.5956514888</v>
      </c>
      <c r="F17" s="58">
        <f t="shared" si="3"/>
        <v>6281551.9129028907</v>
      </c>
      <c r="G17" s="58">
        <f t="shared" si="4"/>
        <v>7907118.8422434814</v>
      </c>
      <c r="H17" s="10">
        <f>C17*节奏总纲!W13</f>
        <v>472513.38912485255</v>
      </c>
      <c r="I17" s="10">
        <f>D17*节奏总纲!X13</f>
        <v>459806.73250004533</v>
      </c>
      <c r="J17" s="10">
        <f>E17*节奏总纲!Y13</f>
        <v>487035.1450147609</v>
      </c>
      <c r="K17" s="10">
        <f>F17*节奏总纲!Z13</f>
        <v>453129.90801336337</v>
      </c>
      <c r="L17" s="10">
        <f>G17*节奏总纲!AA13</f>
        <v>326307.26192374574</v>
      </c>
      <c r="N17" s="12">
        <f t="shared" si="5"/>
        <v>0.59261283285831856</v>
      </c>
      <c r="O17" s="12">
        <f t="shared" si="6"/>
        <v>0.1110807507125222</v>
      </c>
      <c r="P17" s="12">
        <f t="shared" si="7"/>
        <v>0.29630641642915928</v>
      </c>
      <c r="R17" s="74"/>
      <c r="S17" s="74"/>
      <c r="T17" s="74"/>
      <c r="U17" s="74"/>
      <c r="Y17" s="70"/>
      <c r="Z17" s="17">
        <v>10</v>
      </c>
      <c r="AA17" s="62">
        <f>攻城效率!F14*T$8</f>
        <v>2037996.9240349506</v>
      </c>
      <c r="AB17" s="62">
        <f>攻城效率!G14*U$8</f>
        <v>2023235.3110731973</v>
      </c>
      <c r="AC17" s="62">
        <f>攻城效率!H14*V$8</f>
        <v>2039572.6749216607</v>
      </c>
      <c r="AD17" s="62">
        <f>攻城效率!I14*W$8</f>
        <v>2111071.8740745159</v>
      </c>
      <c r="AE17" s="62">
        <f>攻城效率!J14*X$8</f>
        <v>2137068.3383780555</v>
      </c>
      <c r="AF17" s="62">
        <f>攻城效率!K14*T$7</f>
        <v>52715.387286759913</v>
      </c>
      <c r="AG17" s="62">
        <f>攻城效率!L14*U$7</f>
        <v>183150.34330294537</v>
      </c>
      <c r="AH17" s="62">
        <f>攻城效率!M14*V$7</f>
        <v>650874.08817806933</v>
      </c>
      <c r="AI17" s="62">
        <f>攻城效率!N14*W$7</f>
        <v>983280.99792574299</v>
      </c>
      <c r="AJ17" s="62">
        <f>攻城效率!O14*X$7</f>
        <v>1466749.4641248034</v>
      </c>
      <c r="AK17" s="12"/>
      <c r="AL17" s="29">
        <v>10</v>
      </c>
      <c r="AM17" s="10">
        <f t="shared" si="19"/>
        <v>2090712.3113217105</v>
      </c>
      <c r="AN17" s="10">
        <f t="shared" si="8"/>
        <v>2206385.6543761427</v>
      </c>
      <c r="AO17" s="10">
        <f t="shared" si="9"/>
        <v>2690446.76309973</v>
      </c>
      <c r="AP17" s="10">
        <f t="shared" si="10"/>
        <v>3094352.8720002589</v>
      </c>
      <c r="AQ17" s="10">
        <f t="shared" si="11"/>
        <v>3603817.8025028589</v>
      </c>
      <c r="BB17" s="29">
        <v>10</v>
      </c>
      <c r="BC17" s="10">
        <f>攻打玩家效率!G14</f>
        <v>5094.9923100873766</v>
      </c>
      <c r="BD17" s="10">
        <f>攻打玩家效率!H14</f>
        <v>5058.0882776829931</v>
      </c>
      <c r="BE17" s="10">
        <f>攻打玩家效率!I14</f>
        <v>5098.9316873041525</v>
      </c>
      <c r="BF17" s="10">
        <f>攻打玩家效率!J14</f>
        <v>5277.6796851862891</v>
      </c>
      <c r="BG17" s="10">
        <f>攻打玩家效率!K14</f>
        <v>5342.6708459451393</v>
      </c>
      <c r="BH17" s="10">
        <f>攻打玩家效率!L14</f>
        <v>170469.06816740363</v>
      </c>
      <c r="BI17" s="10">
        <f>攻打玩家效率!M14</f>
        <v>172855.7600254548</v>
      </c>
      <c r="BJ17" s="10">
        <f>攻打玩家效率!N14</f>
        <v>174913.83176385786</v>
      </c>
      <c r="BK17" s="10">
        <f>攻打玩家效率!O14</f>
        <v>178614.4271868814</v>
      </c>
      <c r="BL17" s="10">
        <f>攻打玩家效率!P14</f>
        <v>181735.9906443737</v>
      </c>
      <c r="BN17" s="29">
        <v>10</v>
      </c>
      <c r="BO17" s="10">
        <f t="shared" si="12"/>
        <v>391888.05943568103</v>
      </c>
      <c r="BP17" s="10">
        <f t="shared" si="13"/>
        <v>594438.60424160934</v>
      </c>
      <c r="BQ17" s="10">
        <f t="shared" si="14"/>
        <v>1002042.4510018931</v>
      </c>
      <c r="BR17" s="10">
        <f t="shared" si="15"/>
        <v>1640022.6049025026</v>
      </c>
      <c r="BS17" s="10">
        <f t="shared" si="16"/>
        <v>2501392.1384891928</v>
      </c>
      <c r="BT17" s="74"/>
      <c r="CD17" s="55">
        <v>10</v>
      </c>
      <c r="CE17" s="62">
        <f>攻城效率!F14*BX$8</f>
        <v>1018998.4620174753</v>
      </c>
      <c r="CF17" s="62">
        <f>攻城效率!G14*BY$8</f>
        <v>1011617.6555365986</v>
      </c>
      <c r="CG17" s="62">
        <f>攻城效率!H14*BZ$8</f>
        <v>1019786.3374608303</v>
      </c>
      <c r="CH17" s="62">
        <f>攻城效率!I14*CA$8</f>
        <v>1055535.9370372579</v>
      </c>
      <c r="CI17" s="62">
        <f>攻城效率!J14*CB$8</f>
        <v>1068534.1691890277</v>
      </c>
      <c r="CJ17" s="62">
        <f>攻城效率!K14*BX$7</f>
        <v>26357.693643379956</v>
      </c>
      <c r="CK17" s="62">
        <f>攻城效率!L14*BY$7</f>
        <v>91575.171651472687</v>
      </c>
      <c r="CL17" s="62">
        <f>攻城效率!M14*BZ$7</f>
        <v>325437.04408903467</v>
      </c>
      <c r="CM17" s="62">
        <f>攻城效率!N14*CA$7</f>
        <v>491640.4989628715</v>
      </c>
      <c r="CN17" s="62">
        <f>攻城效率!O14*CB$7</f>
        <v>733374.73206240172</v>
      </c>
      <c r="CO17" s="12"/>
      <c r="CP17" s="55">
        <v>10</v>
      </c>
      <c r="CQ17" s="62">
        <f t="shared" si="20"/>
        <v>1045356.1556608552</v>
      </c>
      <c r="CR17" s="62">
        <f t="shared" si="21"/>
        <v>1103192.8271880713</v>
      </c>
      <c r="CS17" s="62">
        <f t="shared" si="22"/>
        <v>1345223.381549865</v>
      </c>
      <c r="CT17" s="62">
        <f t="shared" si="23"/>
        <v>1547176.4360001294</v>
      </c>
      <c r="CU17" s="62">
        <f t="shared" si="24"/>
        <v>1801908.9012514295</v>
      </c>
    </row>
    <row r="18" spans="1:99" x14ac:dyDescent="0.15">
      <c r="A18" s="74"/>
      <c r="B18" s="29">
        <v>11</v>
      </c>
      <c r="C18" s="58">
        <f t="shared" si="18"/>
        <v>3668566.4752526749</v>
      </c>
      <c r="D18" s="58">
        <f t="shared" si="1"/>
        <v>4074454.0160401249</v>
      </c>
      <c r="E18" s="58">
        <f t="shared" si="2"/>
        <v>5388761.9247969193</v>
      </c>
      <c r="F18" s="58">
        <f t="shared" si="3"/>
        <v>6722466.7225745367</v>
      </c>
      <c r="G18" s="58">
        <f t="shared" si="4"/>
        <v>8549706.2830288466</v>
      </c>
      <c r="H18" s="10">
        <f>C18*节奏总纲!W14</f>
        <v>526611.43694689765</v>
      </c>
      <c r="I18" s="10">
        <f>D18*节奏总纲!X14</f>
        <v>511599.76861054957</v>
      </c>
      <c r="J18" s="10">
        <f>E18*节奏总纲!Y14</f>
        <v>566016.17211628892</v>
      </c>
      <c r="K18" s="10">
        <f>F18*节奏总纲!Z14</f>
        <v>510745.30333195493</v>
      </c>
      <c r="L18" s="10">
        <f>G18*节奏总纲!AA14</f>
        <v>380268.15721480415</v>
      </c>
      <c r="N18" s="12">
        <f t="shared" si="5"/>
        <v>0.59273588062851124</v>
      </c>
      <c r="O18" s="12">
        <f t="shared" si="6"/>
        <v>0.11089617905723327</v>
      </c>
      <c r="P18" s="12">
        <f t="shared" si="7"/>
        <v>0.29636794031425562</v>
      </c>
      <c r="R18" s="74"/>
      <c r="S18" s="74"/>
      <c r="T18" s="74"/>
      <c r="U18" s="74"/>
      <c r="Y18" s="70"/>
      <c r="Z18" s="17">
        <v>11</v>
      </c>
      <c r="AA18" s="62">
        <f>攻城效率!F15*T$8</f>
        <v>2112675.287563236</v>
      </c>
      <c r="AB18" s="62">
        <f>攻城效率!G15*U$8</f>
        <v>2094941.5914073496</v>
      </c>
      <c r="AC18" s="62">
        <f>攻城效率!H15*V$8</f>
        <v>2145241.6733089401</v>
      </c>
      <c r="AD18" s="62">
        <f>攻城效率!I15*W$8</f>
        <v>2211459.6431286265</v>
      </c>
      <c r="AE18" s="62">
        <f>攻城效率!J15*X$8</f>
        <v>2254489.6498667272</v>
      </c>
      <c r="AF18" s="62">
        <f>攻城效率!K15*T$7</f>
        <v>61815.692789891618</v>
      </c>
      <c r="AG18" s="62">
        <f>攻城效率!L15*U$7</f>
        <v>210053.55581481574</v>
      </c>
      <c r="AH18" s="62">
        <f>攻城效率!M15*V$7</f>
        <v>750026.33383417234</v>
      </c>
      <c r="AI18" s="62">
        <f>攻城效率!N15*W$7</f>
        <v>1132752.0582151953</v>
      </c>
      <c r="AJ18" s="62">
        <f>攻城效率!O15*X$7</f>
        <v>1705538.2943905024</v>
      </c>
      <c r="AK18" s="12"/>
      <c r="AL18" s="29">
        <v>11</v>
      </c>
      <c r="AM18" s="10">
        <f t="shared" si="19"/>
        <v>2174490.9803531277</v>
      </c>
      <c r="AN18" s="10">
        <f t="shared" si="8"/>
        <v>2304995.1472221655</v>
      </c>
      <c r="AO18" s="10">
        <f t="shared" si="9"/>
        <v>2895268.0071431124</v>
      </c>
      <c r="AP18" s="10">
        <f t="shared" si="10"/>
        <v>3344211.7013438218</v>
      </c>
      <c r="AQ18" s="10">
        <f t="shared" si="11"/>
        <v>3960027.9442572296</v>
      </c>
      <c r="BB18" s="29">
        <v>11</v>
      </c>
      <c r="BC18" s="10">
        <f>攻打玩家效率!G15</f>
        <v>5281.6882189080898</v>
      </c>
      <c r="BD18" s="10">
        <f>攻打玩家效率!H15</f>
        <v>5237.3539785183748</v>
      </c>
      <c r="BE18" s="10">
        <f>攻打玩家效率!I15</f>
        <v>5363.1041832723504</v>
      </c>
      <c r="BF18" s="10">
        <f>攻打玩家效率!J15</f>
        <v>5528.6491078215668</v>
      </c>
      <c r="BG18" s="10">
        <f>攻打玩家效率!K15</f>
        <v>5636.2241246668191</v>
      </c>
      <c r="BH18" s="10">
        <f>攻打玩家效率!L15</f>
        <v>177006.56126695144</v>
      </c>
      <c r="BI18" s="10">
        <f>攻打玩家效率!M15</f>
        <v>179466.99517636705</v>
      </c>
      <c r="BJ18" s="10">
        <f>攻打玩家效率!N15</f>
        <v>182356.46190008835</v>
      </c>
      <c r="BK18" s="10">
        <f>攻打玩家效率!O15</f>
        <v>185625.40078074276</v>
      </c>
      <c r="BL18" s="10">
        <f>攻打玩家效率!P15</f>
        <v>189290.90993024944</v>
      </c>
      <c r="BN18" s="29">
        <v>11</v>
      </c>
      <c r="BO18" s="10">
        <f t="shared" si="12"/>
        <v>406830.00472298375</v>
      </c>
      <c r="BP18" s="10">
        <f t="shared" si="13"/>
        <v>616961.29520687682</v>
      </c>
      <c r="BQ18" s="10">
        <f t="shared" si="14"/>
        <v>1045859.9140822506</v>
      </c>
      <c r="BR18" s="10">
        <f t="shared" si="15"/>
        <v>1706149.1705588046</v>
      </c>
      <c r="BS18" s="10">
        <f t="shared" si="16"/>
        <v>2609664.3666430023</v>
      </c>
      <c r="BT18" s="74"/>
      <c r="CD18" s="55">
        <v>11</v>
      </c>
      <c r="CE18" s="62">
        <f>攻城效率!F15*BX$8</f>
        <v>1056337.643781618</v>
      </c>
      <c r="CF18" s="62">
        <f>攻城效率!G15*BY$8</f>
        <v>1047470.7957036748</v>
      </c>
      <c r="CG18" s="62">
        <f>攻城效率!H15*BZ$8</f>
        <v>1072620.8366544701</v>
      </c>
      <c r="CH18" s="62">
        <f>攻城效率!I15*CA$8</f>
        <v>1105729.8215643133</v>
      </c>
      <c r="CI18" s="62">
        <f>攻城效率!J15*CB$8</f>
        <v>1127244.8249333636</v>
      </c>
      <c r="CJ18" s="62">
        <f>攻城效率!K15*BX$7</f>
        <v>30907.846394945809</v>
      </c>
      <c r="CK18" s="62">
        <f>攻城效率!L15*BY$7</f>
        <v>105026.77790740787</v>
      </c>
      <c r="CL18" s="62">
        <f>攻城效率!M15*BZ$7</f>
        <v>375013.16691708617</v>
      </c>
      <c r="CM18" s="62">
        <f>攻城效率!N15*CA$7</f>
        <v>566376.02910759766</v>
      </c>
      <c r="CN18" s="62">
        <f>攻城效率!O15*CB$7</f>
        <v>852769.14719525119</v>
      </c>
      <c r="CO18" s="12"/>
      <c r="CP18" s="55">
        <v>11</v>
      </c>
      <c r="CQ18" s="62">
        <f t="shared" si="20"/>
        <v>1087245.4901765638</v>
      </c>
      <c r="CR18" s="62">
        <f t="shared" si="21"/>
        <v>1152497.5736110827</v>
      </c>
      <c r="CS18" s="62">
        <f t="shared" si="22"/>
        <v>1447634.0035715562</v>
      </c>
      <c r="CT18" s="62">
        <f t="shared" si="23"/>
        <v>1672105.8506719109</v>
      </c>
      <c r="CU18" s="62">
        <f t="shared" si="24"/>
        <v>1980013.9721286148</v>
      </c>
    </row>
    <row r="19" spans="1:99" x14ac:dyDescent="0.15">
      <c r="A19" s="74"/>
      <c r="B19" s="29">
        <v>12</v>
      </c>
      <c r="C19" s="58">
        <f t="shared" si="18"/>
        <v>3812410.0785868857</v>
      </c>
      <c r="D19" s="58">
        <f t="shared" si="1"/>
        <v>4337724.0757799409</v>
      </c>
      <c r="E19" s="58">
        <f t="shared" si="2"/>
        <v>5685872.3655020772</v>
      </c>
      <c r="F19" s="58">
        <f t="shared" si="3"/>
        <v>7145308.571766803</v>
      </c>
      <c r="G19" s="58">
        <f t="shared" si="4"/>
        <v>9137698.3456328344</v>
      </c>
      <c r="H19" s="10">
        <f>C19*节奏总纲!W15</f>
        <v>586538.47062309005</v>
      </c>
      <c r="I19" s="10">
        <f>D19*节奏总纲!X15</f>
        <v>573814.26616238197</v>
      </c>
      <c r="J19" s="10">
        <f>E19*节奏总纲!Y15</f>
        <v>632871.5922572565</v>
      </c>
      <c r="K19" s="10">
        <f>F19*节奏总纲!Z15</f>
        <v>617464.72698338155</v>
      </c>
      <c r="L19" s="10">
        <f>G19*节奏总纲!AA15</f>
        <v>437961.2656896757</v>
      </c>
      <c r="N19" s="12">
        <f t="shared" si="5"/>
        <v>0.59305614299007847</v>
      </c>
      <c r="O19" s="12">
        <f t="shared" si="6"/>
        <v>0.11041578551488238</v>
      </c>
      <c r="P19" s="12">
        <f t="shared" si="7"/>
        <v>0.29652807149503924</v>
      </c>
      <c r="R19" s="74"/>
      <c r="S19" s="74"/>
      <c r="T19" s="74"/>
      <c r="U19" s="74"/>
      <c r="Y19" s="70"/>
      <c r="Z19" s="17">
        <v>12</v>
      </c>
      <c r="AA19" s="62">
        <f>攻城效率!F16*T$8</f>
        <v>2189404.0579741192</v>
      </c>
      <c r="AB19" s="62">
        <f>攻城效率!G16*U$8</f>
        <v>2222709.8604566399</v>
      </c>
      <c r="AC19" s="62">
        <f>攻城效率!H16*V$8</f>
        <v>2213612.813615934</v>
      </c>
      <c r="AD19" s="62">
        <f>攻城效率!I16*W$8</f>
        <v>2282089.1380757578</v>
      </c>
      <c r="AE19" s="62">
        <f>攻城效率!J16*X$8</f>
        <v>2325627.5433345414</v>
      </c>
      <c r="AF19" s="62">
        <f>攻城效率!K16*T$7</f>
        <v>71569.158729121205</v>
      </c>
      <c r="AG19" s="62">
        <f>攻城效率!L16*U$7</f>
        <v>241858.03016905539</v>
      </c>
      <c r="AH19" s="62">
        <f>攻城效率!M16*V$7</f>
        <v>855096.93258116278</v>
      </c>
      <c r="AI19" s="62">
        <f>攻城效率!N16*W$7</f>
        <v>1302761.3112925997</v>
      </c>
      <c r="AJ19" s="62">
        <f>攻城效率!O16*X$7</f>
        <v>1962858.6414054094</v>
      </c>
      <c r="AK19" s="12"/>
      <c r="AL19" s="29">
        <v>12</v>
      </c>
      <c r="AM19" s="10">
        <f t="shared" si="19"/>
        <v>2260973.2167032403</v>
      </c>
      <c r="AN19" s="10">
        <f t="shared" si="8"/>
        <v>2464567.8906256952</v>
      </c>
      <c r="AO19" s="10">
        <f t="shared" si="9"/>
        <v>3068709.746197097</v>
      </c>
      <c r="AP19" s="10">
        <f t="shared" si="10"/>
        <v>3584850.4493683577</v>
      </c>
      <c r="AQ19" s="10">
        <f t="shared" si="11"/>
        <v>4288486.184739951</v>
      </c>
      <c r="BB19" s="29">
        <v>12</v>
      </c>
      <c r="BC19" s="10">
        <f>攻打玩家效率!G16</f>
        <v>5473.5101449352987</v>
      </c>
      <c r="BD19" s="10">
        <f>攻打玩家效率!H16</f>
        <v>5556.7746511416008</v>
      </c>
      <c r="BE19" s="10">
        <f>攻打玩家效率!I16</f>
        <v>5534.0320340398357</v>
      </c>
      <c r="BF19" s="10">
        <f>攻打玩家效率!J16</f>
        <v>5705.2228451893943</v>
      </c>
      <c r="BG19" s="10">
        <f>攻打玩家效率!K16</f>
        <v>5814.0688583363535</v>
      </c>
      <c r="BH19" s="10">
        <f>攻打玩家效率!L16</f>
        <v>183107.57604133623</v>
      </c>
      <c r="BI19" s="10">
        <f>攻打玩家效率!M16</f>
        <v>185840.2066914248</v>
      </c>
      <c r="BJ19" s="10">
        <f>攻打玩家效率!N16</f>
        <v>188891.38907108715</v>
      </c>
      <c r="BK19" s="10">
        <f>攻打玩家效率!O16</f>
        <v>192477.99798833637</v>
      </c>
      <c r="BL19" s="10">
        <f>攻打玩家效率!P16</f>
        <v>196343.74475189386</v>
      </c>
      <c r="BN19" s="29">
        <v>12</v>
      </c>
      <c r="BO19" s="10">
        <f t="shared" si="12"/>
        <v>420950.25353202544</v>
      </c>
      <c r="BP19" s="10">
        <f t="shared" si="13"/>
        <v>640872.23984139832</v>
      </c>
      <c r="BQ19" s="10">
        <f t="shared" si="14"/>
        <v>1082807.7462064316</v>
      </c>
      <c r="BR19" s="10">
        <f t="shared" si="15"/>
        <v>1768032.8977142668</v>
      </c>
      <c r="BS19" s="10">
        <f t="shared" si="16"/>
        <v>2704969.0685229073</v>
      </c>
      <c r="BT19" s="74"/>
      <c r="CD19" s="55">
        <v>12</v>
      </c>
      <c r="CE19" s="62">
        <f>攻城效率!F16*BX$8</f>
        <v>1094702.0289870596</v>
      </c>
      <c r="CF19" s="62">
        <f>攻城效率!G16*BY$8</f>
        <v>1111354.93022832</v>
      </c>
      <c r="CG19" s="62">
        <f>攻城效率!H16*BZ$8</f>
        <v>1106806.406807967</v>
      </c>
      <c r="CH19" s="62">
        <f>攻城效率!I16*CA$8</f>
        <v>1141044.5690378789</v>
      </c>
      <c r="CI19" s="62">
        <f>攻城效率!J16*CB$8</f>
        <v>1162813.7716672707</v>
      </c>
      <c r="CJ19" s="62">
        <f>攻城效率!K16*BX$7</f>
        <v>35784.579364560603</v>
      </c>
      <c r="CK19" s="62">
        <f>攻城效率!L16*BY$7</f>
        <v>120929.01508452769</v>
      </c>
      <c r="CL19" s="62">
        <f>攻城效率!M16*BZ$7</f>
        <v>427548.46629058139</v>
      </c>
      <c r="CM19" s="62">
        <f>攻城效率!N16*CA$7</f>
        <v>651380.65564629983</v>
      </c>
      <c r="CN19" s="62">
        <f>攻城效率!O16*CB$7</f>
        <v>981429.32070270472</v>
      </c>
      <c r="CO19" s="12"/>
      <c r="CP19" s="55">
        <v>12</v>
      </c>
      <c r="CQ19" s="62">
        <f t="shared" si="20"/>
        <v>1130486.6083516201</v>
      </c>
      <c r="CR19" s="62">
        <f t="shared" si="21"/>
        <v>1232283.9453128476</v>
      </c>
      <c r="CS19" s="62">
        <f t="shared" si="22"/>
        <v>1534354.8730985485</v>
      </c>
      <c r="CT19" s="62">
        <f t="shared" si="23"/>
        <v>1792425.2246841788</v>
      </c>
      <c r="CU19" s="62">
        <f t="shared" si="24"/>
        <v>2144243.0923699755</v>
      </c>
    </row>
    <row r="20" spans="1:99" x14ac:dyDescent="0.15">
      <c r="A20" s="74"/>
      <c r="B20" s="29">
        <v>13</v>
      </c>
      <c r="C20" s="58">
        <f t="shared" si="18"/>
        <v>3960678.5736837885</v>
      </c>
      <c r="D20" s="58">
        <f t="shared" si="1"/>
        <v>4533610.8224032559</v>
      </c>
      <c r="E20" s="58">
        <f t="shared" si="2"/>
        <v>6100922.0008774232</v>
      </c>
      <c r="F20" s="58">
        <f t="shared" si="3"/>
        <v>7588950.4488369785</v>
      </c>
      <c r="G20" s="58">
        <f t="shared" si="4"/>
        <v>9768521.2054380253</v>
      </c>
      <c r="H20" s="10">
        <f>C20*节奏总纲!W16</f>
        <v>653084.67356627318</v>
      </c>
      <c r="I20" s="10">
        <f>D20*节奏总纲!X16</f>
        <v>680881.30356905377</v>
      </c>
      <c r="J20" s="10">
        <f>E20*节奏总纲!Y16</f>
        <v>754128.56909921672</v>
      </c>
      <c r="K20" s="10">
        <f>F20*节奏总纲!Z16</f>
        <v>708605.77169539069</v>
      </c>
      <c r="L20" s="10">
        <f>G20*节奏总纲!AA16</f>
        <v>518189.74999796279</v>
      </c>
      <c r="N20" s="12">
        <f t="shared" si="5"/>
        <v>0.59340878515288142</v>
      </c>
      <c r="O20" s="12">
        <f t="shared" si="6"/>
        <v>0.10988682227067792</v>
      </c>
      <c r="P20" s="12">
        <f t="shared" si="7"/>
        <v>0.29670439257644071</v>
      </c>
      <c r="R20" s="74"/>
      <c r="S20" s="74"/>
      <c r="T20" s="74"/>
      <c r="U20" s="74"/>
      <c r="Y20" s="70"/>
      <c r="Z20" s="17">
        <v>13</v>
      </c>
      <c r="AA20" s="62">
        <f>攻城效率!F17*T$8</f>
        <v>2268278.7961002048</v>
      </c>
      <c r="AB20" s="62">
        <f>攻城效率!G17*U$8</f>
        <v>2301965.6312767738</v>
      </c>
      <c r="AC20" s="62">
        <f>攻城效率!H17*V$8</f>
        <v>2340218.0602707122</v>
      </c>
      <c r="AD20" s="62">
        <f>攻城效率!I17*W$8</f>
        <v>2353826.9158243276</v>
      </c>
      <c r="AE20" s="62">
        <f>攻城效率!J17*X$8</f>
        <v>2397862.8181717899</v>
      </c>
      <c r="AF20" s="62">
        <f>攻城效率!K17*T$7</f>
        <v>82022.664690539066</v>
      </c>
      <c r="AG20" s="62">
        <f>攻城效率!L17*U$7</f>
        <v>278651.22767322848</v>
      </c>
      <c r="AH20" s="62">
        <f>攻城效率!M17*V$7</f>
        <v>977896.48507532955</v>
      </c>
      <c r="AI20" s="62">
        <f>攻城效率!N17*W$7</f>
        <v>1486459.2837566375</v>
      </c>
      <c r="AJ20" s="62">
        <f>攻城效率!O17*X$7</f>
        <v>2247655.5283586411</v>
      </c>
      <c r="AK20" s="12"/>
      <c r="AL20" s="29">
        <v>13</v>
      </c>
      <c r="AM20" s="10">
        <f t="shared" si="19"/>
        <v>2350301.4607907441</v>
      </c>
      <c r="AN20" s="10">
        <f t="shared" si="8"/>
        <v>2580616.8589500021</v>
      </c>
      <c r="AO20" s="10">
        <f t="shared" si="9"/>
        <v>3318114.5453460417</v>
      </c>
      <c r="AP20" s="10">
        <f t="shared" si="10"/>
        <v>3840286.1995809651</v>
      </c>
      <c r="AQ20" s="10">
        <f t="shared" si="11"/>
        <v>4645518.346530431</v>
      </c>
      <c r="BB20" s="29">
        <v>13</v>
      </c>
      <c r="BC20" s="10">
        <f>攻打玩家效率!G17</f>
        <v>5670.6969902505116</v>
      </c>
      <c r="BD20" s="10">
        <f>攻打玩家效率!H17</f>
        <v>5754.9140781919341</v>
      </c>
      <c r="BE20" s="10">
        <f>攻打玩家效率!I17</f>
        <v>5850.5451506767813</v>
      </c>
      <c r="BF20" s="10">
        <f>攻打玩家效率!J17</f>
        <v>5884.5672895608195</v>
      </c>
      <c r="BG20" s="10">
        <f>攻打玩家效率!K17</f>
        <v>5994.6570454294742</v>
      </c>
      <c r="BH20" s="10">
        <f>攻打玩家效率!L17</f>
        <v>189259.70629758373</v>
      </c>
      <c r="BI20" s="10">
        <f>攻打玩家效率!M17</f>
        <v>192120.60760179142</v>
      </c>
      <c r="BJ20" s="10">
        <f>攻打玩家效率!N17</f>
        <v>195497.31081828813</v>
      </c>
      <c r="BK20" s="10">
        <f>攻打玩家效率!O17</f>
        <v>199142.30723538727</v>
      </c>
      <c r="BL20" s="10">
        <f>攻打玩家效率!P17</f>
        <v>203380.35524305084</v>
      </c>
      <c r="BN20" s="29">
        <v>13</v>
      </c>
      <c r="BO20" s="10">
        <f t="shared" si="12"/>
        <v>435226.38249767257</v>
      </c>
      <c r="BP20" s="10">
        <f t="shared" si="13"/>
        <v>662685.53397825325</v>
      </c>
      <c r="BQ20" s="10">
        <f t="shared" si="14"/>
        <v>1123750.1828583602</v>
      </c>
      <c r="BR20" s="10">
        <f t="shared" si="15"/>
        <v>1828521.1494655309</v>
      </c>
      <c r="BS20" s="10">
        <f t="shared" si="16"/>
        <v>2800243.6856423784</v>
      </c>
      <c r="BT20" s="74"/>
      <c r="CD20" s="55">
        <v>13</v>
      </c>
      <c r="CE20" s="62">
        <f>攻城效率!F17*BX$8</f>
        <v>1134139.3980501024</v>
      </c>
      <c r="CF20" s="62">
        <f>攻城效率!G17*BY$8</f>
        <v>1150982.8156383869</v>
      </c>
      <c r="CG20" s="62">
        <f>攻城效率!H17*BZ$8</f>
        <v>1170109.0301353561</v>
      </c>
      <c r="CH20" s="62">
        <f>攻城效率!I17*CA$8</f>
        <v>1176913.4579121638</v>
      </c>
      <c r="CI20" s="62">
        <f>攻城效率!J17*CB$8</f>
        <v>1198931.4090858949</v>
      </c>
      <c r="CJ20" s="62">
        <f>攻城效率!K17*BX$7</f>
        <v>41011.332345269533</v>
      </c>
      <c r="CK20" s="62">
        <f>攻城效率!L17*BY$7</f>
        <v>139325.61383661424</v>
      </c>
      <c r="CL20" s="62">
        <f>攻城效率!M17*BZ$7</f>
        <v>488948.24253766477</v>
      </c>
      <c r="CM20" s="62">
        <f>攻城效率!N17*CA$7</f>
        <v>743229.64187831874</v>
      </c>
      <c r="CN20" s="62">
        <f>攻城效率!O17*CB$7</f>
        <v>1123827.7641793205</v>
      </c>
      <c r="CO20" s="12"/>
      <c r="CP20" s="55">
        <v>13</v>
      </c>
      <c r="CQ20" s="62">
        <f t="shared" si="20"/>
        <v>1175150.730395372</v>
      </c>
      <c r="CR20" s="62">
        <f t="shared" si="21"/>
        <v>1290308.4294750011</v>
      </c>
      <c r="CS20" s="62">
        <f t="shared" si="22"/>
        <v>1659057.2726730208</v>
      </c>
      <c r="CT20" s="62">
        <f t="shared" si="23"/>
        <v>1920143.0997904825</v>
      </c>
      <c r="CU20" s="62">
        <f t="shared" si="24"/>
        <v>2322759.1732652155</v>
      </c>
    </row>
    <row r="21" spans="1:99" x14ac:dyDescent="0.15">
      <c r="A21" s="74"/>
      <c r="B21" s="29">
        <v>14</v>
      </c>
      <c r="C21" s="58">
        <f t="shared" si="18"/>
        <v>4112970.5059537329</v>
      </c>
      <c r="D21" s="58">
        <f t="shared" si="1"/>
        <v>4731477.8862661617</v>
      </c>
      <c r="E21" s="58">
        <f t="shared" si="2"/>
        <v>6469509.8283751039</v>
      </c>
      <c r="F21" s="58">
        <f t="shared" si="3"/>
        <v>8021988.9259535838</v>
      </c>
      <c r="G21" s="58">
        <f t="shared" si="4"/>
        <v>10358371.622642677</v>
      </c>
      <c r="H21" s="10">
        <f>C21*节奏总纲!W17</f>
        <v>726872.91744838317</v>
      </c>
      <c r="I21" s="10">
        <f>D21*节奏总纲!X17</f>
        <v>713594.47023648559</v>
      </c>
      <c r="J21" s="10">
        <f>E21*节奏总纲!Y17</f>
        <v>809150.72081904265</v>
      </c>
      <c r="K21" s="10">
        <f>F21*节奏总纲!Z17</f>
        <v>725952.53776819538</v>
      </c>
      <c r="L21" s="10">
        <f>G21*节奏总纲!AA17</f>
        <v>512217.61878673144</v>
      </c>
      <c r="N21" s="12">
        <f t="shared" si="5"/>
        <v>0.59388474686320369</v>
      </c>
      <c r="O21" s="12">
        <f t="shared" si="6"/>
        <v>0.10917287970519436</v>
      </c>
      <c r="P21" s="12">
        <f t="shared" si="7"/>
        <v>0.29694237343160185</v>
      </c>
      <c r="R21" s="74"/>
      <c r="S21" s="74"/>
      <c r="T21" s="74"/>
      <c r="U21" s="74"/>
      <c r="Y21" s="70"/>
      <c r="Z21" s="17">
        <v>14</v>
      </c>
      <c r="AA21" s="62">
        <f>攻城效率!F18*T$8</f>
        <v>2349403.9928137041</v>
      </c>
      <c r="AB21" s="62">
        <f>攻城效率!G18*U$8</f>
        <v>2382845.1881283545</v>
      </c>
      <c r="AC21" s="62">
        <f>攻城效率!H18*V$8</f>
        <v>2418919.8988161497</v>
      </c>
      <c r="AD21" s="62">
        <f>攻城效率!I18*W$8</f>
        <v>2426672.9763743361</v>
      </c>
      <c r="AE21" s="62">
        <f>攻城效率!J18*X$8</f>
        <v>2471195.4743784745</v>
      </c>
      <c r="AF21" s="62">
        <f>攻城效率!K18*T$7</f>
        <v>93226.454970451654</v>
      </c>
      <c r="AG21" s="62">
        <f>攻城效率!L18*U$7</f>
        <v>315599.57525017165</v>
      </c>
      <c r="AH21" s="62">
        <f>攻城效率!M18*V$7</f>
        <v>1121930.8685061275</v>
      </c>
      <c r="AI21" s="62">
        <f>攻城效率!N18*W$7</f>
        <v>1664495.1755449125</v>
      </c>
      <c r="AJ21" s="62">
        <f>攻城效率!O18*X$7</f>
        <v>2513139.476796886</v>
      </c>
      <c r="AK21" s="12"/>
      <c r="AL21" s="29">
        <v>14</v>
      </c>
      <c r="AM21" s="10">
        <f t="shared" si="19"/>
        <v>2442630.4477841556</v>
      </c>
      <c r="AN21" s="10">
        <f t="shared" si="8"/>
        <v>2698444.7633785261</v>
      </c>
      <c r="AO21" s="10">
        <f t="shared" si="9"/>
        <v>3540850.7673222772</v>
      </c>
      <c r="AP21" s="10">
        <f t="shared" si="10"/>
        <v>4091168.1519192485</v>
      </c>
      <c r="AQ21" s="10">
        <f t="shared" si="11"/>
        <v>4984334.95117536</v>
      </c>
      <c r="BB21" s="29">
        <v>14</v>
      </c>
      <c r="BC21" s="10">
        <f>攻打玩家效率!G18</f>
        <v>5873.5099820342602</v>
      </c>
      <c r="BD21" s="10">
        <f>攻打玩家效率!H18</f>
        <v>5957.1129703208862</v>
      </c>
      <c r="BE21" s="10">
        <f>攻打玩家效率!I18</f>
        <v>6047.2997470403752</v>
      </c>
      <c r="BF21" s="10">
        <f>攻打玩家效率!J18</f>
        <v>6066.6824409358405</v>
      </c>
      <c r="BG21" s="10">
        <f>攻打玩家效率!K18</f>
        <v>6177.9886859461867</v>
      </c>
      <c r="BH21" s="10">
        <f>攻打玩家效率!L18</f>
        <v>195144.86722857834</v>
      </c>
      <c r="BI21" s="10">
        <f>攻打玩家效率!M18</f>
        <v>198151.34888118645</v>
      </c>
      <c r="BJ21" s="10">
        <f>攻打玩家效率!N18</f>
        <v>201410.23674313558</v>
      </c>
      <c r="BK21" s="10">
        <f>攻打玩家效率!O18</f>
        <v>205321.17505465954</v>
      </c>
      <c r="BL21" s="10">
        <f>攻打玩家效率!P18</f>
        <v>209265.82289357204</v>
      </c>
      <c r="BN21" s="29">
        <v>14</v>
      </c>
      <c r="BO21" s="10">
        <f t="shared" si="12"/>
        <v>449024.83427749929</v>
      </c>
      <c r="BP21" s="10">
        <f t="shared" si="13"/>
        <v>683810.74119837268</v>
      </c>
      <c r="BQ21" s="10">
        <f t="shared" si="14"/>
        <v>1158233.6773916874</v>
      </c>
      <c r="BR21" s="10">
        <f t="shared" si="15"/>
        <v>1885236.6980747101</v>
      </c>
      <c r="BS21" s="10">
        <f t="shared" si="16"/>
        <v>2881869.1958796359</v>
      </c>
      <c r="BT21" s="74"/>
      <c r="CD21" s="55">
        <v>14</v>
      </c>
      <c r="CE21" s="62">
        <f>攻城效率!F18*BX$8</f>
        <v>1174701.996406852</v>
      </c>
      <c r="CF21" s="62">
        <f>攻城效率!G18*BY$8</f>
        <v>1191422.5940641772</v>
      </c>
      <c r="CG21" s="62">
        <f>攻城效率!H18*BZ$8</f>
        <v>1209459.9494080748</v>
      </c>
      <c r="CH21" s="62">
        <f>攻城效率!I18*CA$8</f>
        <v>1213336.488187168</v>
      </c>
      <c r="CI21" s="62">
        <f>攻城效率!J18*CB$8</f>
        <v>1235597.7371892373</v>
      </c>
      <c r="CJ21" s="62">
        <f>攻城效率!K18*BX$7</f>
        <v>46613.227485225827</v>
      </c>
      <c r="CK21" s="62">
        <f>攻城效率!L18*BY$7</f>
        <v>157799.78762508582</v>
      </c>
      <c r="CL21" s="62">
        <f>攻城效率!M18*BZ$7</f>
        <v>560965.43425306375</v>
      </c>
      <c r="CM21" s="62">
        <f>攻城效率!N18*CA$7</f>
        <v>832247.58777245623</v>
      </c>
      <c r="CN21" s="62">
        <f>攻城效率!O18*CB$7</f>
        <v>1256569.738398443</v>
      </c>
      <c r="CO21" s="12"/>
      <c r="CP21" s="55">
        <v>14</v>
      </c>
      <c r="CQ21" s="62">
        <f t="shared" si="20"/>
        <v>1221315.2238920778</v>
      </c>
      <c r="CR21" s="62">
        <f t="shared" si="21"/>
        <v>1349222.381689263</v>
      </c>
      <c r="CS21" s="62">
        <f t="shared" si="22"/>
        <v>1770425.3836611386</v>
      </c>
      <c r="CT21" s="62">
        <f t="shared" si="23"/>
        <v>2045584.0759596243</v>
      </c>
      <c r="CU21" s="62">
        <f t="shared" si="24"/>
        <v>2492167.47558768</v>
      </c>
    </row>
    <row r="22" spans="1:99" x14ac:dyDescent="0.15">
      <c r="A22" s="74"/>
      <c r="B22" s="29">
        <v>15</v>
      </c>
      <c r="C22" s="58">
        <f t="shared" si="18"/>
        <v>4269934.616214212</v>
      </c>
      <c r="D22" s="58">
        <f t="shared" si="1"/>
        <v>4938237.2417242257</v>
      </c>
      <c r="E22" s="58">
        <f t="shared" si="2"/>
        <v>6865606.6073043849</v>
      </c>
      <c r="F22" s="58">
        <f t="shared" si="3"/>
        <v>8492265.416993754</v>
      </c>
      <c r="G22" s="58">
        <f t="shared" si="4"/>
        <v>11033856.845057514</v>
      </c>
      <c r="H22" s="10">
        <f>C22*节奏总纲!W18</f>
        <v>808773.88023763988</v>
      </c>
      <c r="I22" s="10">
        <f>D22*节奏总纲!X18</f>
        <v>818484.20213848667</v>
      </c>
      <c r="J22" s="10">
        <f>E22*节奏总纲!Y18</f>
        <v>949912.11534377723</v>
      </c>
      <c r="K22" s="10">
        <f>F22*节奏总纲!Z18</f>
        <v>873800.70067543001</v>
      </c>
      <c r="L22" s="10">
        <f>G22*节奏总纲!AA18</f>
        <v>651357.49405646545</v>
      </c>
      <c r="N22" s="12">
        <f t="shared" si="5"/>
        <v>0.5944185304481665</v>
      </c>
      <c r="O22" s="12">
        <f t="shared" si="6"/>
        <v>0.10837220432775015</v>
      </c>
      <c r="P22" s="12">
        <f t="shared" si="7"/>
        <v>0.29720926522408325</v>
      </c>
      <c r="R22" s="74"/>
      <c r="S22" s="74"/>
      <c r="T22" s="74"/>
      <c r="U22" s="74"/>
      <c r="Y22" s="70"/>
      <c r="Z22" s="17">
        <v>15</v>
      </c>
      <c r="AA22" s="62">
        <f>攻城效率!F19*T$8</f>
        <v>2432893.8796075238</v>
      </c>
      <c r="AB22" s="62">
        <f>攻城效率!G19*U$8</f>
        <v>2466327.4903678191</v>
      </c>
      <c r="AC22" s="62">
        <f>攻城效率!H19*V$8</f>
        <v>2499808.6093511498</v>
      </c>
      <c r="AD22" s="62">
        <f>攻城效率!I19*W$8</f>
        <v>2500627.319725784</v>
      </c>
      <c r="AE22" s="62">
        <f>攻城效率!J19*X$8</f>
        <v>2545625.5119545939</v>
      </c>
      <c r="AF22" s="62">
        <f>攻城效率!K19*T$7</f>
        <v>105234.38007228404</v>
      </c>
      <c r="AG22" s="62">
        <f>攻城效率!L19*U$7</f>
        <v>356204.50000993739</v>
      </c>
      <c r="AH22" s="62">
        <f>攻城效率!M19*V$7</f>
        <v>1281266.4028463101</v>
      </c>
      <c r="AI22" s="62">
        <f>攻城效率!N19*W$7</f>
        <v>1866923.0076764885</v>
      </c>
      <c r="AJ22" s="62">
        <f>攻城效率!O19*X$7</f>
        <v>2830072.3679007683</v>
      </c>
      <c r="AK22" s="12"/>
      <c r="AL22" s="29">
        <v>15</v>
      </c>
      <c r="AM22" s="10">
        <f t="shared" si="19"/>
        <v>2538128.2596798078</v>
      </c>
      <c r="AN22" s="10">
        <f t="shared" si="8"/>
        <v>2822531.9903777563</v>
      </c>
      <c r="AO22" s="10">
        <f t="shared" si="9"/>
        <v>3781075.01219746</v>
      </c>
      <c r="AP22" s="10">
        <f t="shared" si="10"/>
        <v>4367550.3274022723</v>
      </c>
      <c r="AQ22" s="10">
        <f t="shared" si="11"/>
        <v>5375697.8798553627</v>
      </c>
      <c r="BB22" s="29">
        <v>15</v>
      </c>
      <c r="BC22" s="10">
        <f>攻打玩家效率!G19</f>
        <v>6082.2346990188098</v>
      </c>
      <c r="BD22" s="10">
        <f>攻打玩家效率!H19</f>
        <v>6165.8187259195474</v>
      </c>
      <c r="BE22" s="10">
        <f>攻打玩家效率!I19</f>
        <v>6249.5215233778754</v>
      </c>
      <c r="BF22" s="10">
        <f>攻打玩家效率!J19</f>
        <v>6251.5682993144601</v>
      </c>
      <c r="BG22" s="10">
        <f>攻打玩家效率!K19</f>
        <v>6364.0637798864846</v>
      </c>
      <c r="BH22" s="10">
        <f>攻打玩家效率!L19</f>
        <v>200959.93985215595</v>
      </c>
      <c r="BI22" s="10">
        <f>攻打玩家效率!M19</f>
        <v>203983.99175626619</v>
      </c>
      <c r="BJ22" s="10">
        <f>攻打玩家效率!N19</f>
        <v>207551.21018474968</v>
      </c>
      <c r="BK22" s="10">
        <f>攻打玩家效率!O19</f>
        <v>211359.64923972083</v>
      </c>
      <c r="BL22" s="10">
        <f>攻打玩家效率!P19</f>
        <v>215705.51654010662</v>
      </c>
      <c r="BN22" s="29">
        <v>15</v>
      </c>
      <c r="BO22" s="10">
        <f t="shared" si="12"/>
        <v>462742.22669450002</v>
      </c>
      <c r="BP22" s="10">
        <f t="shared" si="13"/>
        <v>704439.25615759171</v>
      </c>
      <c r="BQ22" s="10">
        <f t="shared" si="14"/>
        <v>1193994.0890081953</v>
      </c>
      <c r="BR22" s="10">
        <f t="shared" si="15"/>
        <v>1940939.9258903451</v>
      </c>
      <c r="BS22" s="10">
        <f t="shared" si="16"/>
        <v>2970310.0252744686</v>
      </c>
      <c r="BT22" s="74"/>
      <c r="CD22" s="55">
        <v>15</v>
      </c>
      <c r="CE22" s="62">
        <f>攻城效率!F19*BX$8</f>
        <v>1216446.9398037619</v>
      </c>
      <c r="CF22" s="62">
        <f>攻城效率!G19*BY$8</f>
        <v>1233163.7451839095</v>
      </c>
      <c r="CG22" s="62">
        <f>攻城效率!H19*BZ$8</f>
        <v>1249904.3046755749</v>
      </c>
      <c r="CH22" s="62">
        <f>攻城效率!I19*CA$8</f>
        <v>1250313.659862892</v>
      </c>
      <c r="CI22" s="62">
        <f>攻城效率!J19*CB$8</f>
        <v>1272812.755977297</v>
      </c>
      <c r="CJ22" s="62">
        <f>攻城效率!K19*BX$7</f>
        <v>52617.190036142019</v>
      </c>
      <c r="CK22" s="62">
        <f>攻城效率!L19*BY$7</f>
        <v>178102.25000496869</v>
      </c>
      <c r="CL22" s="62">
        <f>攻城效率!M19*BZ$7</f>
        <v>640633.20142315503</v>
      </c>
      <c r="CM22" s="62">
        <f>攻城效率!N19*CA$7</f>
        <v>933461.50383824424</v>
      </c>
      <c r="CN22" s="62">
        <f>攻城效率!O19*CB$7</f>
        <v>1415036.1839503841</v>
      </c>
      <c r="CO22" s="12"/>
      <c r="CP22" s="55">
        <v>15</v>
      </c>
      <c r="CQ22" s="62">
        <f t="shared" si="20"/>
        <v>1269064.1298399039</v>
      </c>
      <c r="CR22" s="62">
        <f t="shared" si="21"/>
        <v>1411265.9951888782</v>
      </c>
      <c r="CS22" s="62">
        <f t="shared" si="22"/>
        <v>1890537.50609873</v>
      </c>
      <c r="CT22" s="62">
        <f t="shared" si="23"/>
        <v>2183775.1637011361</v>
      </c>
      <c r="CU22" s="62">
        <f t="shared" si="24"/>
        <v>2687848.9399276813</v>
      </c>
    </row>
    <row r="23" spans="1:99" x14ac:dyDescent="0.15">
      <c r="A23" s="74"/>
      <c r="B23" s="29">
        <v>16</v>
      </c>
      <c r="C23" s="58">
        <f t="shared" si="18"/>
        <v>4431026.7483695876</v>
      </c>
      <c r="D23" s="58">
        <f t="shared" si="1"/>
        <v>5153478.6586162671</v>
      </c>
      <c r="E23" s="58">
        <f t="shared" si="2"/>
        <v>7278338.2562433481</v>
      </c>
      <c r="F23" s="58">
        <f t="shared" si="3"/>
        <v>9217510.3097497225</v>
      </c>
      <c r="G23" s="58">
        <f t="shared" si="4"/>
        <v>11780095.328792129</v>
      </c>
      <c r="H23" s="10">
        <f>C23*节奏总纲!W19</f>
        <v>899525.05274451757</v>
      </c>
      <c r="I23" s="10">
        <f>D23*节奏总纲!X19</f>
        <v>923587.44380781974</v>
      </c>
      <c r="J23" s="10">
        <f>E23*节奏总纲!Y19</f>
        <v>1069908.3345321687</v>
      </c>
      <c r="K23" s="10">
        <f>F23*节奏总纲!Z19</f>
        <v>1040439.5732507849</v>
      </c>
      <c r="L23" s="10">
        <f>G23*节奏总纲!AA19</f>
        <v>794743.40064778458</v>
      </c>
      <c r="N23" s="12">
        <f t="shared" si="5"/>
        <v>0.59499270505890289</v>
      </c>
      <c r="O23" s="12">
        <f t="shared" si="6"/>
        <v>0.10751094241164559</v>
      </c>
      <c r="P23" s="12">
        <f t="shared" si="7"/>
        <v>0.29749635252945145</v>
      </c>
      <c r="R23" s="74"/>
      <c r="S23" s="74"/>
      <c r="T23" s="74"/>
      <c r="U23" s="74"/>
      <c r="Y23" s="70"/>
      <c r="Z23" s="17">
        <v>16</v>
      </c>
      <c r="AA23" s="62">
        <f>攻城效率!F20*T$8</f>
        <v>2518873.3110358343</v>
      </c>
      <c r="AB23" s="62">
        <f>攻城效率!G20*U$8</f>
        <v>2552045.4779789695</v>
      </c>
      <c r="AC23" s="62">
        <f>攻城效率!H20*V$8</f>
        <v>2582804.0026619965</v>
      </c>
      <c r="AD23" s="62">
        <f>攻城效率!I20*W$8</f>
        <v>2640502.7664888068</v>
      </c>
      <c r="AE23" s="62">
        <f>攻城效率!J20*X$8</f>
        <v>2621152.930900149</v>
      </c>
      <c r="AF23" s="62">
        <f>攻城效率!K20*T$7</f>
        <v>117555.28016494137</v>
      </c>
      <c r="AG23" s="62">
        <f>攻城效率!L20*U$7</f>
        <v>400109.89587570284</v>
      </c>
      <c r="AH23" s="62">
        <f>攻城效率!M20*V$7</f>
        <v>1450552.9569644963</v>
      </c>
      <c r="AI23" s="62">
        <f>攻城效率!N20*W$7</f>
        <v>2168358.2376447371</v>
      </c>
      <c r="AJ23" s="62">
        <f>攻城效率!O20*X$7</f>
        <v>3192276.4733765107</v>
      </c>
      <c r="AK23" s="12"/>
      <c r="AL23" s="29">
        <v>16</v>
      </c>
      <c r="AM23" s="10">
        <f t="shared" si="19"/>
        <v>2636428.5912007755</v>
      </c>
      <c r="AN23" s="10">
        <f t="shared" si="8"/>
        <v>2952155.3738546725</v>
      </c>
      <c r="AO23" s="10">
        <f t="shared" si="9"/>
        <v>4033356.959626493</v>
      </c>
      <c r="AP23" s="10">
        <f t="shared" si="10"/>
        <v>4808861.0041335439</v>
      </c>
      <c r="AQ23" s="10">
        <f t="shared" si="11"/>
        <v>5813429.4042766597</v>
      </c>
      <c r="BB23" s="29">
        <v>16</v>
      </c>
      <c r="BC23" s="10">
        <f>攻打玩家效率!G20</f>
        <v>6297.1832775895855</v>
      </c>
      <c r="BD23" s="10">
        <f>攻打玩家效率!H20</f>
        <v>6380.1136949474239</v>
      </c>
      <c r="BE23" s="10">
        <f>攻打玩家效率!I20</f>
        <v>6457.0100066549921</v>
      </c>
      <c r="BF23" s="10">
        <f>攻打玩家效率!J20</f>
        <v>6601.256916222017</v>
      </c>
      <c r="BG23" s="10">
        <f>攻打玩家效率!K20</f>
        <v>6552.8823272503732</v>
      </c>
      <c r="BH23" s="10">
        <f>攻打玩家效率!L20</f>
        <v>206706.01439626407</v>
      </c>
      <c r="BI23" s="10">
        <f>攻打玩家效率!M20</f>
        <v>209847.96413668233</v>
      </c>
      <c r="BJ23" s="10">
        <f>攻打玩家效率!N20</f>
        <v>213375.51332744677</v>
      </c>
      <c r="BK23" s="10">
        <f>攻打玩家效率!O20</f>
        <v>217521.06586256577</v>
      </c>
      <c r="BL23" s="10">
        <f>攻打玩家效率!P20</f>
        <v>222231.52356184291</v>
      </c>
      <c r="BN23" s="29">
        <v>16</v>
      </c>
      <c r="BO23" s="10">
        <f t="shared" si="12"/>
        <v>476383.86156842398</v>
      </c>
      <c r="BP23" s="10">
        <f t="shared" si="13"/>
        <v>725245.59783425834</v>
      </c>
      <c r="BQ23" s="10">
        <f t="shared" si="14"/>
        <v>1228302.8168036086</v>
      </c>
      <c r="BR23" s="10">
        <f t="shared" si="15"/>
        <v>2004218.8035494068</v>
      </c>
      <c r="BS23" s="10">
        <f t="shared" si="16"/>
        <v>3059951.2223771373</v>
      </c>
      <c r="BT23" s="74"/>
      <c r="CD23" s="55">
        <v>16</v>
      </c>
      <c r="CE23" s="62">
        <f>攻城效率!F20*BX$8</f>
        <v>1259436.6555179171</v>
      </c>
      <c r="CF23" s="62">
        <f>攻城效率!G20*BY$8</f>
        <v>1276022.7389894847</v>
      </c>
      <c r="CG23" s="62">
        <f>攻城效率!H20*BZ$8</f>
        <v>1291402.0013309983</v>
      </c>
      <c r="CH23" s="62">
        <f>攻城效率!I20*CA$8</f>
        <v>1320251.3832444034</v>
      </c>
      <c r="CI23" s="62">
        <f>攻城效率!J20*CB$8</f>
        <v>1310576.4654500745</v>
      </c>
      <c r="CJ23" s="62">
        <f>攻城效率!K20*BX$7</f>
        <v>58777.640082470687</v>
      </c>
      <c r="CK23" s="62">
        <f>攻城效率!L20*BY$7</f>
        <v>200054.94793785142</v>
      </c>
      <c r="CL23" s="62">
        <f>攻城效率!M20*BZ$7</f>
        <v>725276.47848224815</v>
      </c>
      <c r="CM23" s="62">
        <f>攻城效率!N20*CA$7</f>
        <v>1084179.1188223686</v>
      </c>
      <c r="CN23" s="62">
        <f>攻城效率!O20*CB$7</f>
        <v>1596138.2366882553</v>
      </c>
      <c r="CO23" s="12"/>
      <c r="CP23" s="55">
        <v>16</v>
      </c>
      <c r="CQ23" s="62">
        <f t="shared" si="20"/>
        <v>1318214.2956003877</v>
      </c>
      <c r="CR23" s="62">
        <f t="shared" si="21"/>
        <v>1476077.6869273363</v>
      </c>
      <c r="CS23" s="62">
        <f t="shared" si="22"/>
        <v>2016678.4798132465</v>
      </c>
      <c r="CT23" s="62">
        <f t="shared" si="23"/>
        <v>2404430.502066772</v>
      </c>
      <c r="CU23" s="62">
        <f t="shared" si="24"/>
        <v>2906714.7021383299</v>
      </c>
    </row>
    <row r="24" spans="1:99" x14ac:dyDescent="0.15">
      <c r="A24" s="74"/>
      <c r="B24" s="29">
        <v>17</v>
      </c>
      <c r="C24" s="58">
        <f t="shared" si="18"/>
        <v>4591208.3467774307</v>
      </c>
      <c r="D24" s="58">
        <f t="shared" si="1"/>
        <v>5373214.5629443005</v>
      </c>
      <c r="E24" s="58">
        <f t="shared" si="2"/>
        <v>7698821.8145072022</v>
      </c>
      <c r="F24" s="58">
        <f t="shared" si="3"/>
        <v>9946268.1161611378</v>
      </c>
      <c r="G24" s="58">
        <f t="shared" si="4"/>
        <v>12442428.213194601</v>
      </c>
      <c r="H24" s="10">
        <f>C24*节奏总纲!W20</f>
        <v>998938.82434013707</v>
      </c>
      <c r="I24" s="10">
        <f>D24*节奏总纲!X20</f>
        <v>992741.79444239032</v>
      </c>
      <c r="J24" s="10">
        <f>E24*节奏总纲!Y20</f>
        <v>1159594.8027480107</v>
      </c>
      <c r="K24" s="10">
        <f>F24*节奏总纲!Z20</f>
        <v>1117739.7879901386</v>
      </c>
      <c r="L24" s="10">
        <f>G24*节奏总纲!AA20</f>
        <v>728030.18469951977</v>
      </c>
      <c r="N24" s="12">
        <f t="shared" si="5"/>
        <v>0.59555773916572341</v>
      </c>
      <c r="O24" s="12">
        <f t="shared" si="6"/>
        <v>0.10666339125141495</v>
      </c>
      <c r="P24" s="12">
        <f t="shared" si="7"/>
        <v>0.2977788695828617</v>
      </c>
      <c r="R24" s="74"/>
      <c r="S24" s="74"/>
      <c r="T24" s="74"/>
      <c r="U24" s="74"/>
      <c r="Y24" s="70"/>
      <c r="Z24" s="17">
        <v>17</v>
      </c>
      <c r="AA24" s="62">
        <f>攻城效率!F21*T$8</f>
        <v>2606780.1498816651</v>
      </c>
      <c r="AB24" s="62">
        <f>攻城效率!G21*U$8</f>
        <v>2639919.6051508985</v>
      </c>
      <c r="AC24" s="62">
        <f>攻城效率!H21*V$8</f>
        <v>2667391.6123493351</v>
      </c>
      <c r="AD24" s="62">
        <f>攻城效率!I21*W$8</f>
        <v>2725010.6011065696</v>
      </c>
      <c r="AE24" s="62">
        <f>攻城效率!J21*X$8</f>
        <v>2697777.7312151394</v>
      </c>
      <c r="AF24" s="62">
        <f>攻城效率!K21*T$7</f>
        <v>127549.51316389986</v>
      </c>
      <c r="AG24" s="62">
        <f>攻城效率!L21*U$7</f>
        <v>445372.80694650521</v>
      </c>
      <c r="AH24" s="62">
        <f>攻城效率!M21*V$7</f>
        <v>1624009.27424958</v>
      </c>
      <c r="AI24" s="62">
        <f>攻城效率!N21*W$7</f>
        <v>2533697.8514169198</v>
      </c>
      <c r="AJ24" s="62">
        <f>攻城效率!O21*X$7</f>
        <v>3506413.7579408186</v>
      </c>
      <c r="AK24" s="12"/>
      <c r="AL24" s="29">
        <v>17</v>
      </c>
      <c r="AM24" s="10">
        <f t="shared" si="19"/>
        <v>2734329.6630455651</v>
      </c>
      <c r="AN24" s="10">
        <f t="shared" si="8"/>
        <v>3085292.4120974038</v>
      </c>
      <c r="AO24" s="10">
        <f t="shared" si="9"/>
        <v>4291400.8865989149</v>
      </c>
      <c r="AP24" s="10">
        <f t="shared" si="10"/>
        <v>5258708.4525234895</v>
      </c>
      <c r="AQ24" s="10">
        <f t="shared" si="11"/>
        <v>6204191.4891559575</v>
      </c>
      <c r="BB24" s="29">
        <v>17</v>
      </c>
      <c r="BC24" s="10">
        <f>攻打玩家效率!G21</f>
        <v>6516.9503747041636</v>
      </c>
      <c r="BD24" s="10">
        <f>攻打玩家效率!H21</f>
        <v>6599.7990128772472</v>
      </c>
      <c r="BE24" s="10">
        <f>攻打玩家效率!I21</f>
        <v>6668.4790308733391</v>
      </c>
      <c r="BF24" s="10">
        <f>攻打玩家效率!J21</f>
        <v>6812.5265027664245</v>
      </c>
      <c r="BG24" s="10">
        <f>攻打玩家效率!K21</f>
        <v>6744.4443280378491</v>
      </c>
      <c r="BH24" s="10">
        <f>攻打玩家效率!L21</f>
        <v>212272.17423102073</v>
      </c>
      <c r="BI24" s="10">
        <f>攻打玩家效率!M21</f>
        <v>215426.31986834548</v>
      </c>
      <c r="BJ24" s="10">
        <f>攻打玩家效率!N21</f>
        <v>219001.70176739935</v>
      </c>
      <c r="BK24" s="10">
        <f>攻打玩家效率!O21</f>
        <v>223213.04715815579</v>
      </c>
      <c r="BL24" s="10">
        <f>攻打玩家效率!P21</f>
        <v>227622.8599815327</v>
      </c>
      <c r="BN24" s="29">
        <v>17</v>
      </c>
      <c r="BO24" s="10">
        <f t="shared" si="12"/>
        <v>489713.8522090831</v>
      </c>
      <c r="BP24" s="10">
        <f t="shared" si="13"/>
        <v>745275.94479819515</v>
      </c>
      <c r="BQ24" s="10">
        <f t="shared" si="14"/>
        <v>1261720.4846088302</v>
      </c>
      <c r="BR24" s="10">
        <f t="shared" si="15"/>
        <v>2058205.4373759034</v>
      </c>
      <c r="BS24" s="10">
        <f t="shared" si="16"/>
        <v>3136140.9794606636</v>
      </c>
      <c r="BT24" s="74"/>
      <c r="CD24" s="55">
        <v>17</v>
      </c>
      <c r="CE24" s="62">
        <f>攻城效率!F21*BX$8</f>
        <v>1303390.0749408326</v>
      </c>
      <c r="CF24" s="62">
        <f>攻城效率!G21*BY$8</f>
        <v>1319959.8025754492</v>
      </c>
      <c r="CG24" s="62">
        <f>攻城效率!H21*BZ$8</f>
        <v>1333695.8061746676</v>
      </c>
      <c r="CH24" s="62">
        <f>攻城效率!I21*CA$8</f>
        <v>1362505.3005532848</v>
      </c>
      <c r="CI24" s="62">
        <f>攻城效率!J21*CB$8</f>
        <v>1348888.8656075697</v>
      </c>
      <c r="CJ24" s="62">
        <f>攻城效率!K21*BX$7</f>
        <v>63774.756581949929</v>
      </c>
      <c r="CK24" s="62">
        <f>攻城效率!L21*BY$7</f>
        <v>222686.40347325261</v>
      </c>
      <c r="CL24" s="62">
        <f>攻城效率!M21*BZ$7</f>
        <v>812004.63712479</v>
      </c>
      <c r="CM24" s="62">
        <f>攻城效率!N21*CA$7</f>
        <v>1266848.9257084599</v>
      </c>
      <c r="CN24" s="62">
        <f>攻城效率!O21*CB$7</f>
        <v>1753206.8789704093</v>
      </c>
      <c r="CO24" s="12"/>
      <c r="CP24" s="55">
        <v>17</v>
      </c>
      <c r="CQ24" s="62">
        <f t="shared" si="20"/>
        <v>1367164.8315227826</v>
      </c>
      <c r="CR24" s="62">
        <f t="shared" si="21"/>
        <v>1542646.2060487019</v>
      </c>
      <c r="CS24" s="62">
        <f t="shared" si="22"/>
        <v>2145700.4432994574</v>
      </c>
      <c r="CT24" s="62">
        <f t="shared" si="23"/>
        <v>2629354.2262617447</v>
      </c>
      <c r="CU24" s="62">
        <f t="shared" si="24"/>
        <v>3102095.7445779787</v>
      </c>
    </row>
    <row r="25" spans="1:99" x14ac:dyDescent="0.15">
      <c r="A25" s="74"/>
      <c r="B25" s="29">
        <v>18</v>
      </c>
      <c r="C25" s="58">
        <f t="shared" si="18"/>
        <v>4756117.4250148535</v>
      </c>
      <c r="D25" s="58">
        <f t="shared" si="1"/>
        <v>5591141.0370779568</v>
      </c>
      <c r="E25" s="58">
        <f t="shared" si="2"/>
        <v>8174492.4271388063</v>
      </c>
      <c r="F25" s="58">
        <f t="shared" si="3"/>
        <v>10779274.559988961</v>
      </c>
      <c r="G25" s="58">
        <f t="shared" si="4"/>
        <v>13225571.551486613</v>
      </c>
      <c r="H25" s="10">
        <f>C25*节奏总纲!W21</f>
        <v>1109091.7105169171</v>
      </c>
      <c r="I25" s="10">
        <f>D25*节奏总纲!X21</f>
        <v>1164096.4205230118</v>
      </c>
      <c r="J25" s="10">
        <f>E25*节奏总纲!Y21</f>
        <v>1459686.1452483889</v>
      </c>
      <c r="K25" s="10">
        <f>F25*节奏总纲!Z21</f>
        <v>1427427.7720449658</v>
      </c>
      <c r="L25" s="10">
        <f>G25*节奏总纲!AA21</f>
        <v>957998.70587757556</v>
      </c>
      <c r="N25" s="12">
        <f t="shared" si="5"/>
        <v>0.59613223997639186</v>
      </c>
      <c r="O25" s="12">
        <f t="shared" si="6"/>
        <v>0.10580164003541219</v>
      </c>
      <c r="P25" s="12">
        <f t="shared" si="7"/>
        <v>0.29806611998819593</v>
      </c>
      <c r="R25" s="74"/>
      <c r="S25" s="74"/>
      <c r="T25" s="74"/>
      <c r="U25" s="74"/>
      <c r="Y25" s="70"/>
      <c r="Z25" s="17">
        <v>18</v>
      </c>
      <c r="AA25" s="62">
        <f>攻城效率!F22*T$8</f>
        <v>2697013.8672942659</v>
      </c>
      <c r="AB25" s="62">
        <f>攻城效率!G22*U$8</f>
        <v>2730734.4264991307</v>
      </c>
      <c r="AC25" s="62">
        <f>攻城效率!H22*V$8</f>
        <v>2755403.5212609274</v>
      </c>
      <c r="AD25" s="62">
        <f>攻城效率!I22*W$8</f>
        <v>2812246.0841415259</v>
      </c>
      <c r="AE25" s="62">
        <f>攻城效率!J22*X$8</f>
        <v>2774732.9608770735</v>
      </c>
      <c r="AF25" s="62">
        <f>攻城效率!K22*T$7</f>
        <v>138261.06687058811</v>
      </c>
      <c r="AG25" s="62">
        <f>攻城效率!L22*U$7</f>
        <v>486206.16483111843</v>
      </c>
      <c r="AH25" s="62">
        <f>攻城效率!M22*V$7</f>
        <v>1829648.9069822566</v>
      </c>
      <c r="AI25" s="62">
        <f>攻城效率!N22*W$7</f>
        <v>2964205.4535014369</v>
      </c>
      <c r="AJ25" s="62">
        <f>攻城效率!O22*X$7</f>
        <v>3895302.8091583913</v>
      </c>
      <c r="AK25" s="12"/>
      <c r="AL25" s="29">
        <v>18</v>
      </c>
      <c r="AM25" s="10">
        <f t="shared" si="19"/>
        <v>2835274.9341648538</v>
      </c>
      <c r="AN25" s="10">
        <f t="shared" si="8"/>
        <v>3216940.5913302489</v>
      </c>
      <c r="AO25" s="10">
        <f t="shared" si="9"/>
        <v>4585052.4282431845</v>
      </c>
      <c r="AP25" s="10">
        <f t="shared" si="10"/>
        <v>5776451.5376429632</v>
      </c>
      <c r="AQ25" s="10">
        <f t="shared" si="11"/>
        <v>6670035.7700354643</v>
      </c>
      <c r="BB25" s="29">
        <v>18</v>
      </c>
      <c r="BC25" s="10">
        <f>攻打玩家效率!G22</f>
        <v>6742.5346682356649</v>
      </c>
      <c r="BD25" s="10">
        <f>攻打玩家效率!H22</f>
        <v>6826.8360662478271</v>
      </c>
      <c r="BE25" s="10">
        <f>攻打玩家效率!I22</f>
        <v>6888.5088031523192</v>
      </c>
      <c r="BF25" s="10">
        <f>攻打玩家效率!J22</f>
        <v>7030.6152103538152</v>
      </c>
      <c r="BG25" s="10">
        <f>攻打玩家效率!K22</f>
        <v>6936.8324021926837</v>
      </c>
      <c r="BH25" s="10">
        <f>攻打玩家效率!L22</f>
        <v>217889.83854260819</v>
      </c>
      <c r="BI25" s="10">
        <f>攻打玩家效率!M22</f>
        <v>221109.20302962203</v>
      </c>
      <c r="BJ25" s="10">
        <f>攻打玩家效率!N22</f>
        <v>224940.21293904434</v>
      </c>
      <c r="BK25" s="10">
        <f>攻打玩家效率!O22</f>
        <v>229171.58063879528</v>
      </c>
      <c r="BL25" s="10">
        <f>攻打玩家效率!P22</f>
        <v>233692.32935848791</v>
      </c>
      <c r="BN25" s="29">
        <v>18</v>
      </c>
      <c r="BO25" s="10">
        <f t="shared" si="12"/>
        <v>503205.02376757306</v>
      </c>
      <c r="BP25" s="10">
        <f t="shared" si="13"/>
        <v>765730.15008258342</v>
      </c>
      <c r="BQ25" s="10">
        <f t="shared" si="14"/>
        <v>1296913.7847740299</v>
      </c>
      <c r="BR25" s="10">
        <f t="shared" si="15"/>
        <v>2114597.2535245148</v>
      </c>
      <c r="BS25" s="10">
        <f t="shared" si="16"/>
        <v>3220517.8964334163</v>
      </c>
      <c r="BT25" s="74"/>
      <c r="CD25" s="55">
        <v>18</v>
      </c>
      <c r="CE25" s="62">
        <f>攻城效率!F22*BX$8</f>
        <v>1348506.9336471329</v>
      </c>
      <c r="CF25" s="62">
        <f>攻城效率!G22*BY$8</f>
        <v>1365367.2132495653</v>
      </c>
      <c r="CG25" s="62">
        <f>攻城效率!H22*BZ$8</f>
        <v>1377701.7606304637</v>
      </c>
      <c r="CH25" s="62">
        <f>攻城效率!I22*CA$8</f>
        <v>1406123.042070763</v>
      </c>
      <c r="CI25" s="62">
        <f>攻城效率!J22*CB$8</f>
        <v>1387366.4804385367</v>
      </c>
      <c r="CJ25" s="62">
        <f>攻城效率!K22*BX$7</f>
        <v>69130.533435294055</v>
      </c>
      <c r="CK25" s="62">
        <f>攻城效率!L22*BY$7</f>
        <v>243103.08241555921</v>
      </c>
      <c r="CL25" s="62">
        <f>攻城效率!M22*BZ$7</f>
        <v>914824.45349112828</v>
      </c>
      <c r="CM25" s="62">
        <f>攻城效率!N22*CA$7</f>
        <v>1482102.7267507184</v>
      </c>
      <c r="CN25" s="62">
        <f>攻城效率!O22*CB$7</f>
        <v>1947651.4045791957</v>
      </c>
      <c r="CO25" s="12"/>
      <c r="CP25" s="55">
        <v>18</v>
      </c>
      <c r="CQ25" s="62">
        <f t="shared" si="20"/>
        <v>1417637.4670824269</v>
      </c>
      <c r="CR25" s="62">
        <f t="shared" si="21"/>
        <v>1608470.2956651244</v>
      </c>
      <c r="CS25" s="62">
        <f t="shared" si="22"/>
        <v>2292526.2141215922</v>
      </c>
      <c r="CT25" s="62">
        <f t="shared" si="23"/>
        <v>2888225.7688214816</v>
      </c>
      <c r="CU25" s="62">
        <f t="shared" si="24"/>
        <v>3335017.8850177322</v>
      </c>
    </row>
    <row r="26" spans="1:99" x14ac:dyDescent="0.15">
      <c r="A26" s="74"/>
      <c r="B26" s="29">
        <v>19</v>
      </c>
      <c r="C26" s="58">
        <f t="shared" si="18"/>
        <v>4925969.3180333897</v>
      </c>
      <c r="D26" s="58">
        <f t="shared" si="1"/>
        <v>5809791.7635108382</v>
      </c>
      <c r="E26" s="58">
        <f t="shared" si="2"/>
        <v>8657411.1666514706</v>
      </c>
      <c r="F26" s="58">
        <f t="shared" si="3"/>
        <v>11614994.712595981</v>
      </c>
      <c r="G26" s="58">
        <f t="shared" si="4"/>
        <v>14043591.224500358</v>
      </c>
      <c r="H26" s="10">
        <f>C26*节奏总纲!W22</f>
        <v>1231146.0977193154</v>
      </c>
      <c r="I26" s="10">
        <f>D26*节奏总纲!X22</f>
        <v>1288786.8385370111</v>
      </c>
      <c r="J26" s="10">
        <f>E26*节奏总纲!Y22</f>
        <v>1575215.0196826726</v>
      </c>
      <c r="K26" s="10">
        <f>F26*节奏总纲!Z22</f>
        <v>1543970.4090388329</v>
      </c>
      <c r="L26" s="10">
        <f>G26*节奏总纲!AA22</f>
        <v>1083500.3212950116</v>
      </c>
      <c r="N26" s="12">
        <f t="shared" si="5"/>
        <v>0.59679160690288469</v>
      </c>
      <c r="O26" s="12">
        <f t="shared" si="6"/>
        <v>0.10481258964567311</v>
      </c>
      <c r="P26" s="12">
        <f t="shared" si="7"/>
        <v>0.29839580345144234</v>
      </c>
      <c r="R26" s="74"/>
      <c r="S26" s="74"/>
      <c r="T26" s="74"/>
      <c r="U26" s="74"/>
      <c r="Y26" s="70"/>
      <c r="Z26" s="17">
        <v>19</v>
      </c>
      <c r="AA26" s="62">
        <f>攻城效率!F23*T$8</f>
        <v>2790035.718987505</v>
      </c>
      <c r="AB26" s="62">
        <f>攻城效率!G23*U$8</f>
        <v>2823451.8881207802</v>
      </c>
      <c r="AC26" s="62">
        <f>攻城效率!H23*V$8</f>
        <v>2845457.0390182529</v>
      </c>
      <c r="AD26" s="62">
        <f>攻城效率!I23*W$8</f>
        <v>2900950.1191474767</v>
      </c>
      <c r="AE26" s="62">
        <f>攻城效率!J23*X$8</f>
        <v>2852415.091830676</v>
      </c>
      <c r="AF26" s="62">
        <f>攻城效率!K23*T$7</f>
        <v>149741.4258759488</v>
      </c>
      <c r="AG26" s="62">
        <f>攻城效率!L23*U$7</f>
        <v>525662.1460109154</v>
      </c>
      <c r="AH26" s="62">
        <f>攻城效率!M23*V$7</f>
        <v>2039185.524850325</v>
      </c>
      <c r="AI26" s="62">
        <f>攻城效率!N23*W$7</f>
        <v>3396357.1008638218</v>
      </c>
      <c r="AJ26" s="62">
        <f>攻城效率!O23*X$7</f>
        <v>4309518.0819047121</v>
      </c>
      <c r="AK26" s="12"/>
      <c r="AL26" s="29">
        <v>19</v>
      </c>
      <c r="AM26" s="10">
        <f t="shared" si="19"/>
        <v>2939777.1448634537</v>
      </c>
      <c r="AN26" s="10">
        <f t="shared" si="8"/>
        <v>3349114.0341316955</v>
      </c>
      <c r="AO26" s="10">
        <f t="shared" si="9"/>
        <v>4884642.5638685776</v>
      </c>
      <c r="AP26" s="10">
        <f t="shared" si="10"/>
        <v>6297307.2200112985</v>
      </c>
      <c r="AQ26" s="10">
        <f t="shared" si="11"/>
        <v>7161933.1737353876</v>
      </c>
      <c r="BB26" s="29">
        <v>19</v>
      </c>
      <c r="BC26" s="10">
        <f>攻打玩家效率!G23</f>
        <v>6975.0892974687631</v>
      </c>
      <c r="BD26" s="10">
        <f>攻打玩家效率!H23</f>
        <v>7058.6297203019512</v>
      </c>
      <c r="BE26" s="10">
        <f>攻打玩家效率!I23</f>
        <v>7113.6425975456332</v>
      </c>
      <c r="BF26" s="10">
        <f>攻打玩家效率!J23</f>
        <v>7252.3752978686916</v>
      </c>
      <c r="BG26" s="10">
        <f>攻打玩家效率!K23</f>
        <v>7131.0377295766903</v>
      </c>
      <c r="BH26" s="10">
        <f>攻打玩家效率!L23</f>
        <v>223276.35388176114</v>
      </c>
      <c r="BI26" s="10">
        <f>攻打玩家效率!M23</f>
        <v>226747.08883625513</v>
      </c>
      <c r="BJ26" s="10">
        <f>攻打玩家效率!N23</f>
        <v>230521.25118199256</v>
      </c>
      <c r="BK26" s="10">
        <f>攻打玩家效率!O23</f>
        <v>234867.35883303569</v>
      </c>
      <c r="BL26" s="10">
        <f>攻打玩家效率!P23</f>
        <v>239402.43334355636</v>
      </c>
      <c r="BN26" s="29">
        <v>19</v>
      </c>
      <c r="BO26" s="10">
        <f t="shared" si="12"/>
        <v>516303.60073820991</v>
      </c>
      <c r="BP26" s="10">
        <f t="shared" si="13"/>
        <v>786120.71231329464</v>
      </c>
      <c r="BQ26" s="10">
        <f t="shared" si="14"/>
        <v>1330447.3208486037</v>
      </c>
      <c r="BR26" s="10">
        <f t="shared" si="15"/>
        <v>2169033.8825790333</v>
      </c>
      <c r="BS26" s="10">
        <f t="shared" si="16"/>
        <v>3300691.4638972776</v>
      </c>
      <c r="BT26" s="74"/>
      <c r="CD26" s="55">
        <v>19</v>
      </c>
      <c r="CE26" s="62">
        <f>攻城效率!F23*BX$8</f>
        <v>1395017.8594937525</v>
      </c>
      <c r="CF26" s="62">
        <f>攻城效率!G23*BY$8</f>
        <v>1411725.9440603901</v>
      </c>
      <c r="CG26" s="62">
        <f>攻城效率!H23*BZ$8</f>
        <v>1422728.5195091264</v>
      </c>
      <c r="CH26" s="62">
        <f>攻城效率!I23*CA$8</f>
        <v>1450475.0595737384</v>
      </c>
      <c r="CI26" s="62">
        <f>攻城效率!J23*CB$8</f>
        <v>1426207.545915338</v>
      </c>
      <c r="CJ26" s="62">
        <f>攻城效率!K23*BX$7</f>
        <v>74870.7129379744</v>
      </c>
      <c r="CK26" s="62">
        <f>攻城效率!L23*BY$7</f>
        <v>262831.0730054577</v>
      </c>
      <c r="CL26" s="62">
        <f>攻城效率!M23*BZ$7</f>
        <v>1019592.7624251625</v>
      </c>
      <c r="CM26" s="62">
        <f>攻城效率!N23*CA$7</f>
        <v>1698178.5504319109</v>
      </c>
      <c r="CN26" s="62">
        <f>攻城效率!O23*CB$7</f>
        <v>2154759.0409523561</v>
      </c>
      <c r="CO26" s="12"/>
      <c r="CP26" s="55">
        <v>19</v>
      </c>
      <c r="CQ26" s="62">
        <f t="shared" si="20"/>
        <v>1469888.5724317268</v>
      </c>
      <c r="CR26" s="62">
        <f t="shared" si="21"/>
        <v>1674557.0170658478</v>
      </c>
      <c r="CS26" s="62">
        <f t="shared" si="22"/>
        <v>2442321.2819342888</v>
      </c>
      <c r="CT26" s="62">
        <f t="shared" si="23"/>
        <v>3148653.6100056493</v>
      </c>
      <c r="CU26" s="62">
        <f t="shared" si="24"/>
        <v>3580966.5868676938</v>
      </c>
    </row>
    <row r="27" spans="1:99" x14ac:dyDescent="0.15">
      <c r="A27" s="74"/>
      <c r="B27" s="29">
        <v>20</v>
      </c>
      <c r="C27" s="58">
        <f t="shared" si="18"/>
        <v>5101781.751077746</v>
      </c>
      <c r="D27" s="58">
        <f t="shared" si="1"/>
        <v>6024620.4026207868</v>
      </c>
      <c r="E27" s="58">
        <f t="shared" si="2"/>
        <v>9075902.9799417537</v>
      </c>
      <c r="F27" s="58">
        <f t="shared" si="3"/>
        <v>12465203.074915936</v>
      </c>
      <c r="G27" s="58">
        <f t="shared" si="4"/>
        <v>14839848.054689387</v>
      </c>
      <c r="H27" s="10">
        <f>C27*节奏总纲!W23</f>
        <v>1366604.2468071398</v>
      </c>
      <c r="I27" s="10">
        <f>D27*节奏总纲!X23</f>
        <v>1387451.7699497661</v>
      </c>
      <c r="J27" s="10">
        <f>E27*节奏总纲!Y23</f>
        <v>1689793.0299172697</v>
      </c>
      <c r="K27" s="10">
        <f>F27*节奏总纲!Z23</f>
        <v>1751855.4896975793</v>
      </c>
      <c r="L27" s="10">
        <f>G27*节奏总纲!AA23</f>
        <v>1145630.7545323002</v>
      </c>
      <c r="N27" s="12">
        <f t="shared" si="5"/>
        <v>0.59744901730366917</v>
      </c>
      <c r="O27" s="12">
        <f t="shared" si="6"/>
        <v>0.10382647404449628</v>
      </c>
      <c r="P27" s="12">
        <f t="shared" si="7"/>
        <v>0.29872450865183459</v>
      </c>
      <c r="R27" s="74"/>
      <c r="S27" s="74"/>
      <c r="T27" s="74"/>
      <c r="U27" s="74"/>
      <c r="Y27" s="70"/>
      <c r="Z27" s="17">
        <v>20</v>
      </c>
      <c r="AA27" s="62">
        <f>攻城效率!F24*T$8</f>
        <v>2886008.7236809079</v>
      </c>
      <c r="AB27" s="62">
        <f>攻城效率!G24*U$8</f>
        <v>2912782.0446112733</v>
      </c>
      <c r="AC27" s="62">
        <f>攻城效率!H24*V$8</f>
        <v>2933655.1597954398</v>
      </c>
      <c r="AD27" s="62">
        <f>攻城效率!I24*W$8</f>
        <v>2976990.5513275736</v>
      </c>
      <c r="AE27" s="62">
        <f>攻城效率!J24*X$8</f>
        <v>2917312.7261833083</v>
      </c>
      <c r="AF27" s="62">
        <f>攻城效率!K24*T$7</f>
        <v>162045.76999828397</v>
      </c>
      <c r="AG27" s="62">
        <f>攻城效率!L24*U$7</f>
        <v>566624.08714097971</v>
      </c>
      <c r="AH27" s="62">
        <f>攻城效率!M24*V$7</f>
        <v>2208239.6600938132</v>
      </c>
      <c r="AI27" s="62">
        <f>攻城效率!N24*W$7</f>
        <v>3853250.7664275561</v>
      </c>
      <c r="AJ27" s="62">
        <f>攻城效率!O24*X$7</f>
        <v>4723985.5544780921</v>
      </c>
      <c r="AK27" s="12"/>
      <c r="AL27" s="29">
        <v>20</v>
      </c>
      <c r="AM27" s="10">
        <f t="shared" si="19"/>
        <v>3048054.4936791919</v>
      </c>
      <c r="AN27" s="10">
        <f t="shared" si="8"/>
        <v>3479406.131752253</v>
      </c>
      <c r="AO27" s="10">
        <f t="shared" si="9"/>
        <v>5141894.819889253</v>
      </c>
      <c r="AP27" s="10">
        <f t="shared" si="10"/>
        <v>6830241.3177551292</v>
      </c>
      <c r="AQ27" s="10">
        <f t="shared" si="11"/>
        <v>7641298.2806614004</v>
      </c>
      <c r="BB27" s="29">
        <v>20</v>
      </c>
      <c r="BC27" s="10">
        <f>攻打玩家效率!G24</f>
        <v>7215.0218092022697</v>
      </c>
      <c r="BD27" s="10">
        <f>攻打玩家效率!H24</f>
        <v>7281.9551115281838</v>
      </c>
      <c r="BE27" s="10">
        <f>攻打玩家效率!I24</f>
        <v>7334.1378994885999</v>
      </c>
      <c r="BF27" s="10">
        <f>攻打玩家效率!J24</f>
        <v>7442.4763783189337</v>
      </c>
      <c r="BG27" s="10">
        <f>攻打玩家效率!K24</f>
        <v>7293.281815458271</v>
      </c>
      <c r="BH27" s="10">
        <f>攻打玩家效率!L24</f>
        <v>228774.89623346788</v>
      </c>
      <c r="BI27" s="10">
        <f>攻打玩家效率!M24</f>
        <v>232093.95943982841</v>
      </c>
      <c r="BJ27" s="10">
        <f>攻打玩家效率!N24</f>
        <v>235941.46052413183</v>
      </c>
      <c r="BK27" s="10">
        <f>攻打玩家效率!O24</f>
        <v>240267.75539381051</v>
      </c>
      <c r="BL27" s="10">
        <f>攻打玩家效率!P24</f>
        <v>245025.31039748242</v>
      </c>
      <c r="BN27" s="29">
        <v>20</v>
      </c>
      <c r="BO27" s="10">
        <f t="shared" si="12"/>
        <v>529700.0105589584</v>
      </c>
      <c r="BP27" s="10">
        <f t="shared" si="13"/>
        <v>805511.20499240793</v>
      </c>
      <c r="BQ27" s="10">
        <f t="shared" si="14"/>
        <v>1363060.7501078742</v>
      </c>
      <c r="BR27" s="10">
        <f t="shared" si="15"/>
        <v>2219841.0982832415</v>
      </c>
      <c r="BS27" s="10">
        <f t="shared" si="16"/>
        <v>3377900.6336972853</v>
      </c>
      <c r="BT27" s="74"/>
      <c r="CD27" s="55">
        <v>20</v>
      </c>
      <c r="CE27" s="62">
        <f>攻城效率!F24*BX$8</f>
        <v>1443004.3618404539</v>
      </c>
      <c r="CF27" s="62">
        <f>攻城效率!G24*BY$8</f>
        <v>1456391.0223056367</v>
      </c>
      <c r="CG27" s="62">
        <f>攻城效率!H24*BZ$8</f>
        <v>1466827.5798977199</v>
      </c>
      <c r="CH27" s="62">
        <f>攻城效率!I24*CA$8</f>
        <v>1488495.2756637868</v>
      </c>
      <c r="CI27" s="62">
        <f>攻城效率!J24*CB$8</f>
        <v>1458656.3630916541</v>
      </c>
      <c r="CJ27" s="62">
        <f>攻城效率!K24*BX$7</f>
        <v>81022.884999141985</v>
      </c>
      <c r="CK27" s="62">
        <f>攻城效率!L24*BY$7</f>
        <v>283312.04357048986</v>
      </c>
      <c r="CL27" s="62">
        <f>攻城效率!M24*BZ$7</f>
        <v>1104119.8300469066</v>
      </c>
      <c r="CM27" s="62">
        <f>攻城效率!N24*CA$7</f>
        <v>1926625.383213778</v>
      </c>
      <c r="CN27" s="62">
        <f>攻城效率!O24*CB$7</f>
        <v>2361992.7772390461</v>
      </c>
      <c r="CO27" s="12"/>
      <c r="CP27" s="55">
        <v>20</v>
      </c>
      <c r="CQ27" s="62">
        <f t="shared" si="20"/>
        <v>1524027.246839596</v>
      </c>
      <c r="CR27" s="62">
        <f t="shared" si="21"/>
        <v>1739703.0658761265</v>
      </c>
      <c r="CS27" s="62">
        <f t="shared" si="22"/>
        <v>2570947.4099446265</v>
      </c>
      <c r="CT27" s="62">
        <f t="shared" si="23"/>
        <v>3415120.6588775646</v>
      </c>
      <c r="CU27" s="62">
        <f t="shared" si="24"/>
        <v>3820649.1403307002</v>
      </c>
    </row>
    <row r="28" spans="1:99" x14ac:dyDescent="0.15">
      <c r="A28" s="74"/>
      <c r="B28" s="29">
        <v>21</v>
      </c>
      <c r="C28" s="58">
        <f t="shared" si="18"/>
        <v>5237798.2412796095</v>
      </c>
      <c r="D28" s="58">
        <f t="shared" si="1"/>
        <v>6213214.0687775472</v>
      </c>
      <c r="E28" s="58">
        <f t="shared" si="2"/>
        <v>9465366.8772104643</v>
      </c>
      <c r="F28" s="58">
        <f t="shared" si="3"/>
        <v>13376225.00781592</v>
      </c>
      <c r="G28" s="58">
        <f t="shared" si="4"/>
        <v>15740723.571037322</v>
      </c>
      <c r="H28" s="10">
        <f>C28*节奏总纲!W24</f>
        <v>1503739.6633725765</v>
      </c>
      <c r="I28" s="10">
        <f>D28*节奏总纲!X24</f>
        <v>1542011.7734609288</v>
      </c>
      <c r="J28" s="10">
        <f>E28*节奏总纲!Y24</f>
        <v>1982580.7206333331</v>
      </c>
      <c r="K28" s="10">
        <f>F28*节奏总纲!Z24</f>
        <v>2093000.4128311526</v>
      </c>
      <c r="L28" s="10">
        <f>G28*节奏总纲!AA24</f>
        <v>1444446.5871541956</v>
      </c>
      <c r="N28" s="12">
        <f t="shared" si="5"/>
        <v>0.59767497799668579</v>
      </c>
      <c r="O28" s="12">
        <f t="shared" si="6"/>
        <v>0.10348753300497114</v>
      </c>
      <c r="P28" s="12">
        <f t="shared" si="7"/>
        <v>0.29883748899834289</v>
      </c>
      <c r="R28" s="74"/>
      <c r="S28" s="74"/>
      <c r="T28" s="74"/>
      <c r="U28" s="74"/>
      <c r="Y28" s="70"/>
      <c r="Z28" s="17">
        <v>21</v>
      </c>
      <c r="AA28" s="62">
        <f>攻城效率!F25*T$8</f>
        <v>2958962.2263215627</v>
      </c>
      <c r="AB28" s="62">
        <f>攻城效率!G25*U$8</f>
        <v>2981803.9860004876</v>
      </c>
      <c r="AC28" s="62">
        <f>攻城效率!H25*V$8</f>
        <v>3000394.0661950465</v>
      </c>
      <c r="AD28" s="62">
        <f>攻城效率!I25*W$8</f>
        <v>3041064.803310093</v>
      </c>
      <c r="AE28" s="62">
        <f>攻城效率!J25*X$8</f>
        <v>2974247.8484759456</v>
      </c>
      <c r="AF28" s="62">
        <f>攻城效率!K25*T$7</f>
        <v>171538.72228630778</v>
      </c>
      <c r="AG28" s="62">
        <f>攻城效率!L25*U$7</f>
        <v>610767.27515835629</v>
      </c>
      <c r="AH28" s="62">
        <f>攻城效率!M25*V$7</f>
        <v>2380205.5288484292</v>
      </c>
      <c r="AI28" s="62">
        <f>攻城效率!N25*W$7</f>
        <v>4361939.3197073666</v>
      </c>
      <c r="AJ28" s="62">
        <f>攻城效率!O25*X$7</f>
        <v>5216650.926567737</v>
      </c>
      <c r="AK28" s="12"/>
      <c r="AL28" s="29">
        <v>21</v>
      </c>
      <c r="AM28" s="10">
        <f t="shared" si="19"/>
        <v>3130500.9486078704</v>
      </c>
      <c r="AN28" s="10">
        <f t="shared" si="8"/>
        <v>3592571.261158844</v>
      </c>
      <c r="AO28" s="10">
        <f t="shared" si="9"/>
        <v>5380599.5950434757</v>
      </c>
      <c r="AP28" s="10">
        <f t="shared" si="10"/>
        <v>7403004.1230174601</v>
      </c>
      <c r="AQ28" s="10">
        <f t="shared" si="11"/>
        <v>8190898.7750436831</v>
      </c>
      <c r="BB28" s="29">
        <v>21</v>
      </c>
      <c r="BC28" s="10">
        <f>攻打玩家效率!G25</f>
        <v>7397.4055658039069</v>
      </c>
      <c r="BD28" s="10">
        <f>攻打玩家效率!H25</f>
        <v>7454.5099650012189</v>
      </c>
      <c r="BE28" s="10">
        <f>攻打玩家效率!I25</f>
        <v>7500.9851654876175</v>
      </c>
      <c r="BF28" s="10">
        <f>攻打玩家效率!J25</f>
        <v>7602.6620082752333</v>
      </c>
      <c r="BG28" s="10">
        <f>攻打玩家效率!K25</f>
        <v>7435.6196211898641</v>
      </c>
      <c r="BH28" s="10">
        <f>攻打玩家效率!L25</f>
        <v>234036.38135488215</v>
      </c>
      <c r="BI28" s="10">
        <f>攻打玩家效率!M25</f>
        <v>237513.17585475408</v>
      </c>
      <c r="BJ28" s="10">
        <f>攻打玩家效率!N25</f>
        <v>241388.57110161189</v>
      </c>
      <c r="BK28" s="10">
        <f>攻打玩家效率!O25</f>
        <v>245951.5428698399</v>
      </c>
      <c r="BL28" s="10">
        <f>攻打玩家效率!P25</f>
        <v>250686.51926670037</v>
      </c>
      <c r="BN28" s="29">
        <v>21</v>
      </c>
      <c r="BO28" s="10">
        <f t="shared" si="12"/>
        <v>542046.81836780335</v>
      </c>
      <c r="BP28" s="10">
        <f t="shared" si="13"/>
        <v>824357.17703928053</v>
      </c>
      <c r="BQ28" s="10">
        <f t="shared" si="14"/>
        <v>1394467.48464525</v>
      </c>
      <c r="BR28" s="10">
        <f t="shared" si="15"/>
        <v>2271718.8232897287</v>
      </c>
      <c r="BS28" s="10">
        <f t="shared" si="16"/>
        <v>3454375.4084717962</v>
      </c>
      <c r="BT28" s="74"/>
      <c r="CD28" s="55">
        <v>21</v>
      </c>
      <c r="CE28" s="62">
        <f>攻城效率!F25*BX$8</f>
        <v>1479481.1131607813</v>
      </c>
      <c r="CF28" s="62">
        <f>攻城效率!G25*BY$8</f>
        <v>1490901.9930002438</v>
      </c>
      <c r="CG28" s="62">
        <f>攻城效率!H25*BZ$8</f>
        <v>1500197.0330975233</v>
      </c>
      <c r="CH28" s="62">
        <f>攻城效率!I25*CA$8</f>
        <v>1520532.4016550465</v>
      </c>
      <c r="CI28" s="62">
        <f>攻城效率!J25*CB$8</f>
        <v>1487123.9242379728</v>
      </c>
      <c r="CJ28" s="62">
        <f>攻城效率!K25*BX$7</f>
        <v>85769.361143153888</v>
      </c>
      <c r="CK28" s="62">
        <f>攻城效率!L25*BY$7</f>
        <v>305383.63757917815</v>
      </c>
      <c r="CL28" s="62">
        <f>攻城效率!M25*BZ$7</f>
        <v>1190102.7644242146</v>
      </c>
      <c r="CM28" s="62">
        <f>攻城效率!N25*CA$7</f>
        <v>2180969.6598536833</v>
      </c>
      <c r="CN28" s="62">
        <f>攻城效率!O25*CB$7</f>
        <v>2608325.4632838685</v>
      </c>
      <c r="CO28" s="12"/>
      <c r="CP28" s="55">
        <v>21</v>
      </c>
      <c r="CQ28" s="62">
        <f t="shared" si="20"/>
        <v>1565250.4743039352</v>
      </c>
      <c r="CR28" s="62">
        <f t="shared" si="21"/>
        <v>1796285.630579422</v>
      </c>
      <c r="CS28" s="62">
        <f t="shared" si="22"/>
        <v>2690299.7975217379</v>
      </c>
      <c r="CT28" s="62">
        <f t="shared" si="23"/>
        <v>3701502.0615087301</v>
      </c>
      <c r="CU28" s="62">
        <f t="shared" si="24"/>
        <v>4095449.3875218416</v>
      </c>
    </row>
    <row r="29" spans="1:99" x14ac:dyDescent="0.15">
      <c r="A29" s="74"/>
      <c r="B29" s="29">
        <v>22</v>
      </c>
      <c r="C29" s="58">
        <f t="shared" si="18"/>
        <v>5373957.1327287778</v>
      </c>
      <c r="D29" s="58">
        <f t="shared" si="1"/>
        <v>6400961.2242332632</v>
      </c>
      <c r="E29" s="58">
        <f t="shared" si="2"/>
        <v>9881330.8619549908</v>
      </c>
      <c r="F29" s="58">
        <f t="shared" si="3"/>
        <v>14359924.298622956</v>
      </c>
      <c r="G29" s="58">
        <f t="shared" si="4"/>
        <v>16304028.818077635</v>
      </c>
      <c r="H29" s="10">
        <f>C29*节奏总纲!W25</f>
        <v>1653564.298095189</v>
      </c>
      <c r="I29" s="10">
        <f>D29*节奏总纲!X25</f>
        <v>1743316.747990977</v>
      </c>
      <c r="J29" s="10">
        <f>E29*节奏总纲!Y25</f>
        <v>2255850.792035812</v>
      </c>
      <c r="K29" s="10">
        <f>F29*节奏总纲!Z25</f>
        <v>2458206.3257339331</v>
      </c>
      <c r="L29" s="10">
        <f>G29*节奏总纲!AA25</f>
        <v>1582585.4749059065</v>
      </c>
      <c r="N29" s="12">
        <f t="shared" si="5"/>
        <v>0.59786234286606443</v>
      </c>
      <c r="O29" s="12">
        <f t="shared" si="6"/>
        <v>0.10320648570090329</v>
      </c>
      <c r="P29" s="12">
        <f t="shared" si="7"/>
        <v>0.29893117143303222</v>
      </c>
      <c r="R29" s="74"/>
      <c r="S29" s="74"/>
      <c r="T29" s="74"/>
      <c r="U29" s="74"/>
      <c r="Y29" s="70"/>
      <c r="Z29" s="17">
        <v>22</v>
      </c>
      <c r="AA29" s="62">
        <f>攻城效率!F26*T$8</f>
        <v>3031173.58520529</v>
      </c>
      <c r="AB29" s="62">
        <f>攻城效率!G26*U$8</f>
        <v>3053215.7237549149</v>
      </c>
      <c r="AC29" s="62">
        <f>攻城效率!H26*V$8</f>
        <v>3068850.8451064439</v>
      </c>
      <c r="AD29" s="62">
        <f>攻城效率!I26*W$8</f>
        <v>3106780.4106904124</v>
      </c>
      <c r="AE29" s="62">
        <f>攻城效率!J26*X$8</f>
        <v>3031609.8303662874</v>
      </c>
      <c r="AF29" s="62">
        <f>攻城效率!K26*T$7</f>
        <v>181713.01662973489</v>
      </c>
      <c r="AG29" s="62">
        <f>攻城效率!L26*U$7</f>
        <v>652035.22474160406</v>
      </c>
      <c r="AH29" s="62">
        <f>攻城效率!M26*V$7</f>
        <v>2567637.5381488828</v>
      </c>
      <c r="AI29" s="62">
        <f>攻城效率!N26*W$7</f>
        <v>4918461.3978331089</v>
      </c>
      <c r="AJ29" s="62">
        <f>攻城效率!O26*X$7</f>
        <v>5482912.412859628</v>
      </c>
      <c r="AK29" s="12"/>
      <c r="AL29" s="29">
        <v>22</v>
      </c>
      <c r="AM29" s="10">
        <f t="shared" si="19"/>
        <v>3212886.601835025</v>
      </c>
      <c r="AN29" s="10">
        <f t="shared" si="8"/>
        <v>3705250.9484965191</v>
      </c>
      <c r="AO29" s="10">
        <f t="shared" si="9"/>
        <v>5636488.3832553271</v>
      </c>
      <c r="AP29" s="10">
        <f t="shared" si="10"/>
        <v>8025241.8085235208</v>
      </c>
      <c r="AQ29" s="10">
        <f t="shared" si="11"/>
        <v>8514522.2432259154</v>
      </c>
      <c r="BB29" s="29">
        <v>22</v>
      </c>
      <c r="BC29" s="10">
        <f>攻打玩家效率!G26</f>
        <v>7577.9339630132254</v>
      </c>
      <c r="BD29" s="10">
        <f>攻打玩家效率!H26</f>
        <v>7633.0393093872881</v>
      </c>
      <c r="BE29" s="10">
        <f>攻打玩家效率!I26</f>
        <v>7672.1271127661093</v>
      </c>
      <c r="BF29" s="10">
        <f>攻打玩家效率!J26</f>
        <v>7766.9510267260312</v>
      </c>
      <c r="BG29" s="10">
        <f>攻打玩家效率!K26</f>
        <v>7579.0245759157187</v>
      </c>
      <c r="BH29" s="10">
        <f>攻打玩家效率!L26</f>
        <v>239423.9451730538</v>
      </c>
      <c r="BI29" s="10">
        <f>攻打玩家效率!M26</f>
        <v>242863.07061589192</v>
      </c>
      <c r="BJ29" s="10">
        <f>攻打玩家效率!N26</f>
        <v>246959.02185056941</v>
      </c>
      <c r="BK29" s="10">
        <f>攻打玩家效率!O26</f>
        <v>251422.94309607928</v>
      </c>
      <c r="BL29" s="10">
        <f>攻打玩家效率!P26</f>
        <v>256458.66489031824</v>
      </c>
      <c r="BN29" s="29">
        <v>22</v>
      </c>
      <c r="BO29" s="10">
        <f t="shared" si="12"/>
        <v>554627.22997623985</v>
      </c>
      <c r="BP29" s="10">
        <f t="shared" si="13"/>
        <v>843084.80148848507</v>
      </c>
      <c r="BQ29" s="10">
        <f t="shared" si="14"/>
        <v>1426598.2870719999</v>
      </c>
      <c r="BR29" s="10">
        <f t="shared" si="15"/>
        <v>2322061.5858376753</v>
      </c>
      <c r="BS29" s="10">
        <f t="shared" si="16"/>
        <v>3532245.453238762</v>
      </c>
      <c r="BT29" s="74"/>
      <c r="CD29" s="55">
        <v>22</v>
      </c>
      <c r="CE29" s="62">
        <f>攻城效率!F26*BX$8</f>
        <v>1515586.792602645</v>
      </c>
      <c r="CF29" s="62">
        <f>攻城效率!G26*BY$8</f>
        <v>1526607.8618774575</v>
      </c>
      <c r="CG29" s="62">
        <f>攻城效率!H26*BZ$8</f>
        <v>1534425.4225532219</v>
      </c>
      <c r="CH29" s="62">
        <f>攻城效率!I26*CA$8</f>
        <v>1553390.2053452062</v>
      </c>
      <c r="CI29" s="62">
        <f>攻城效率!J26*CB$8</f>
        <v>1515804.9151831437</v>
      </c>
      <c r="CJ29" s="62">
        <f>攻城效率!K26*BX$7</f>
        <v>90856.508314867446</v>
      </c>
      <c r="CK29" s="62">
        <f>攻城效率!L26*BY$7</f>
        <v>326017.61237080203</v>
      </c>
      <c r="CL29" s="62">
        <f>攻城效率!M26*BZ$7</f>
        <v>1283818.7690744414</v>
      </c>
      <c r="CM29" s="62">
        <f>攻城效率!N26*CA$7</f>
        <v>2459230.6989165545</v>
      </c>
      <c r="CN29" s="62">
        <f>攻城效率!O26*CB$7</f>
        <v>2741456.206429814</v>
      </c>
      <c r="CO29" s="12"/>
      <c r="CP29" s="55">
        <v>22</v>
      </c>
      <c r="CQ29" s="62">
        <f t="shared" si="20"/>
        <v>1606443.3009175125</v>
      </c>
      <c r="CR29" s="62">
        <f t="shared" si="21"/>
        <v>1852625.4742482596</v>
      </c>
      <c r="CS29" s="62">
        <f t="shared" si="22"/>
        <v>2818244.1916276636</v>
      </c>
      <c r="CT29" s="62">
        <f t="shared" si="23"/>
        <v>4012620.9042617604</v>
      </c>
      <c r="CU29" s="62">
        <f t="shared" si="24"/>
        <v>4257261.1216129577</v>
      </c>
    </row>
    <row r="30" spans="1:99" x14ac:dyDescent="0.15">
      <c r="A30" s="74"/>
      <c r="B30" s="29">
        <v>23</v>
      </c>
      <c r="C30" s="58">
        <f t="shared" si="18"/>
        <v>5513707.3832849264</v>
      </c>
      <c r="D30" s="58">
        <f t="shared" si="1"/>
        <v>6579545.3280278705</v>
      </c>
      <c r="E30" s="58">
        <f t="shared" si="2"/>
        <v>10300627.808556272</v>
      </c>
      <c r="F30" s="58">
        <f t="shared" si="3"/>
        <v>15276693.395266337</v>
      </c>
      <c r="G30" s="58">
        <f t="shared" si="4"/>
        <v>16825181.380783264</v>
      </c>
      <c r="H30" s="10">
        <f>C30*节奏总纲!W26</f>
        <v>1818333.7625418101</v>
      </c>
      <c r="I30" s="10">
        <f>D30*节奏总纲!X26</f>
        <v>1867724.1686240551</v>
      </c>
      <c r="J30" s="10">
        <f>E30*节奏总纲!Y26</f>
        <v>2384749.3649697388</v>
      </c>
      <c r="K30" s="10">
        <f>F30*节奏总纲!Z26</f>
        <v>2625709.6418819046</v>
      </c>
      <c r="L30" s="10">
        <f>G30*节奏总纲!AA26</f>
        <v>1550574.8319418624</v>
      </c>
      <c r="N30" s="12">
        <f t="shared" si="5"/>
        <v>0.59812966622696129</v>
      </c>
      <c r="O30" s="12">
        <f t="shared" si="6"/>
        <v>0.10280550065955822</v>
      </c>
      <c r="P30" s="12">
        <f t="shared" si="7"/>
        <v>0.29906483311348064</v>
      </c>
      <c r="R30" s="74"/>
      <c r="S30" s="74"/>
      <c r="T30" s="74"/>
      <c r="U30" s="74"/>
      <c r="Y30" s="70"/>
      <c r="Z30" s="17">
        <v>23</v>
      </c>
      <c r="AA30" s="62">
        <f>攻城效率!F27*T$8</f>
        <v>3105294.4015302919</v>
      </c>
      <c r="AB30" s="62">
        <f>攻城效率!G27*U$8</f>
        <v>3125763.368616174</v>
      </c>
      <c r="AC30" s="62">
        <f>攻城效率!H27*V$8</f>
        <v>3138173.3827604661</v>
      </c>
      <c r="AD30" s="62">
        <f>攻城效率!I27*W$8</f>
        <v>3172979.9440952279</v>
      </c>
      <c r="AE30" s="62">
        <f>攻城效率!J27*X$8</f>
        <v>3171592.4594098167</v>
      </c>
      <c r="AF30" s="62">
        <f>攻城效率!K27*T$7</f>
        <v>192617.5553070532</v>
      </c>
      <c r="AG30" s="62">
        <f>攻城效率!L27*U$7</f>
        <v>686133.11218540347</v>
      </c>
      <c r="AH30" s="62">
        <f>攻城效率!M27*V$7</f>
        <v>2757713.7981049148</v>
      </c>
      <c r="AI30" s="62">
        <f>攻城效率!N27*W$7</f>
        <v>5430231.7855878584</v>
      </c>
      <c r="AJ30" s="62">
        <f>攻城效率!O27*X$7</f>
        <v>5635950.5325963013</v>
      </c>
      <c r="AK30" s="12"/>
      <c r="AL30" s="29">
        <v>23</v>
      </c>
      <c r="AM30" s="10">
        <f t="shared" si="19"/>
        <v>3297911.9568373449</v>
      </c>
      <c r="AN30" s="10">
        <f t="shared" si="8"/>
        <v>3811896.4808015777</v>
      </c>
      <c r="AO30" s="10">
        <f t="shared" si="9"/>
        <v>5895887.1808653809</v>
      </c>
      <c r="AP30" s="10">
        <f t="shared" si="10"/>
        <v>8603211.7296830863</v>
      </c>
      <c r="AQ30" s="10">
        <f t="shared" si="11"/>
        <v>8807542.9920061175</v>
      </c>
      <c r="BB30" s="29">
        <v>23</v>
      </c>
      <c r="BC30" s="10">
        <f>攻打玩家效率!G27</f>
        <v>7763.2360038257293</v>
      </c>
      <c r="BD30" s="10">
        <f>攻打玩家效率!H27</f>
        <v>7814.4084215404355</v>
      </c>
      <c r="BE30" s="10">
        <f>攻打玩家效率!I27</f>
        <v>7845.4334569011662</v>
      </c>
      <c r="BF30" s="10">
        <f>攻打玩家效率!J27</f>
        <v>7932.44986023807</v>
      </c>
      <c r="BG30" s="10">
        <f>攻打玩家效率!K27</f>
        <v>7928.9811485245418</v>
      </c>
      <c r="BH30" s="10">
        <f>攻打玩家效率!L27</f>
        <v>244603.54399532609</v>
      </c>
      <c r="BI30" s="10">
        <f>攻打玩家效率!M27</f>
        <v>248161.493500799</v>
      </c>
      <c r="BJ30" s="10">
        <f>攻打玩家效率!N27</f>
        <v>252132.2401671343</v>
      </c>
      <c r="BK30" s="10">
        <f>攻打玩家效率!O27</f>
        <v>256822.22579152309</v>
      </c>
      <c r="BL30" s="10">
        <f>攻打玩家效率!P27</f>
        <v>261510.66865521786</v>
      </c>
      <c r="BN30" s="29">
        <v>23</v>
      </c>
      <c r="BO30" s="10">
        <f t="shared" si="12"/>
        <v>566839.44802890951</v>
      </c>
      <c r="BP30" s="10">
        <f t="shared" si="13"/>
        <v>861700.60682550364</v>
      </c>
      <c r="BQ30" s="10">
        <f t="shared" si="14"/>
        <v>1456797.0372582006</v>
      </c>
      <c r="BR30" s="10">
        <f t="shared" si="15"/>
        <v>2371875.8007417074</v>
      </c>
      <c r="BS30" s="10">
        <f t="shared" si="16"/>
        <v>3613866.8927740869</v>
      </c>
      <c r="BT30" s="74"/>
      <c r="CD30" s="55">
        <v>23</v>
      </c>
      <c r="CE30" s="62">
        <f>攻城效率!F27*BX$8</f>
        <v>1552647.2007651459</v>
      </c>
      <c r="CF30" s="62">
        <f>攻城效率!G27*BY$8</f>
        <v>1562881.684308087</v>
      </c>
      <c r="CG30" s="62">
        <f>攻城效率!H27*BZ$8</f>
        <v>1569086.691380233</v>
      </c>
      <c r="CH30" s="62">
        <f>攻城效率!I27*CA$8</f>
        <v>1586489.9720476139</v>
      </c>
      <c r="CI30" s="62">
        <f>攻城效率!J27*CB$8</f>
        <v>1585796.2297049083</v>
      </c>
      <c r="CJ30" s="62">
        <f>攻城效率!K27*BX$7</f>
        <v>96308.777653526602</v>
      </c>
      <c r="CK30" s="62">
        <f>攻城效率!L27*BY$7</f>
        <v>343066.55609270174</v>
      </c>
      <c r="CL30" s="62">
        <f>攻城效率!M27*BZ$7</f>
        <v>1378856.8990524574</v>
      </c>
      <c r="CM30" s="62">
        <f>攻城效率!N27*CA$7</f>
        <v>2715115.8927939292</v>
      </c>
      <c r="CN30" s="62">
        <f>攻城效率!O27*CB$7</f>
        <v>2817975.2662981506</v>
      </c>
      <c r="CO30" s="12"/>
      <c r="CP30" s="55">
        <v>23</v>
      </c>
      <c r="CQ30" s="62">
        <f t="shared" si="20"/>
        <v>1648955.9784186725</v>
      </c>
      <c r="CR30" s="62">
        <f t="shared" si="21"/>
        <v>1905948.2404007888</v>
      </c>
      <c r="CS30" s="62">
        <f t="shared" si="22"/>
        <v>2947943.5904326905</v>
      </c>
      <c r="CT30" s="62">
        <f t="shared" si="23"/>
        <v>4301605.8648415431</v>
      </c>
      <c r="CU30" s="62">
        <f t="shared" si="24"/>
        <v>4403771.4960030587</v>
      </c>
    </row>
    <row r="31" spans="1:99" x14ac:dyDescent="0.15">
      <c r="A31" s="74"/>
      <c r="B31" s="29">
        <v>24</v>
      </c>
      <c r="C31" s="58">
        <f t="shared" si="18"/>
        <v>5652646.1307069175</v>
      </c>
      <c r="D31" s="58">
        <f t="shared" si="1"/>
        <v>6762671.7417906439</v>
      </c>
      <c r="E31" s="58">
        <f t="shared" si="2"/>
        <v>10746226.947483355</v>
      </c>
      <c r="F31" s="58">
        <f t="shared" si="3"/>
        <v>16205561.414314542</v>
      </c>
      <c r="G31" s="58">
        <f t="shared" si="4"/>
        <v>17272771.149197236</v>
      </c>
      <c r="H31" s="10">
        <f>C31*节奏总纲!W27</f>
        <v>1997950.3273279646</v>
      </c>
      <c r="I31" s="10">
        <f>D31*节奏总纲!X27</f>
        <v>2119127.0944373198</v>
      </c>
      <c r="J31" s="10">
        <f>E31*节奏总纲!Y27</f>
        <v>2831093.781082266</v>
      </c>
      <c r="K31" s="10">
        <f>F31*节奏总纲!Z27</f>
        <v>3153082.4244856853</v>
      </c>
      <c r="L31" s="10">
        <f>G31*节奏总纲!AA27</f>
        <v>1872401.532726035</v>
      </c>
      <c r="N31" s="12">
        <f t="shared" si="5"/>
        <v>0.59834290752586761</v>
      </c>
      <c r="O31" s="12">
        <f t="shared" si="6"/>
        <v>0.10248563871119852</v>
      </c>
      <c r="P31" s="12">
        <f t="shared" si="7"/>
        <v>0.2991714537629338</v>
      </c>
      <c r="R31" s="74"/>
      <c r="S31" s="74"/>
      <c r="T31" s="74"/>
      <c r="U31" s="74"/>
      <c r="Y31" s="70"/>
      <c r="Z31" s="17">
        <v>24</v>
      </c>
      <c r="AA31" s="62">
        <f>攻城效率!F28*T$8</f>
        <v>3181616.3639569944</v>
      </c>
      <c r="AB31" s="62">
        <f>攻城效率!G28*U$8</f>
        <v>3197852.5965147582</v>
      </c>
      <c r="AC31" s="62">
        <f>攻城效率!H28*V$8</f>
        <v>3210552.1250603301</v>
      </c>
      <c r="AD31" s="62">
        <f>攻城效率!I28*W$8</f>
        <v>3241590.5560942697</v>
      </c>
      <c r="AE31" s="62">
        <f>攻城效率!J28*X$8</f>
        <v>3238713.7784102419</v>
      </c>
      <c r="AF31" s="62">
        <f>攻城效率!K28*T$7</f>
        <v>200604.35710502783</v>
      </c>
      <c r="AG31" s="62">
        <f>攻城效率!L28*U$7</f>
        <v>723773.08614207176</v>
      </c>
      <c r="AH31" s="62">
        <f>攻城效率!M28*V$7</f>
        <v>2961106.3069191431</v>
      </c>
      <c r="AI31" s="62">
        <f>攻城效率!N28*W$7</f>
        <v>5947936.0145958383</v>
      </c>
      <c r="AJ31" s="62">
        <f>攻城效率!O28*X$7</f>
        <v>5815963.426807466</v>
      </c>
      <c r="AK31" s="12"/>
      <c r="AL31" s="29">
        <v>24</v>
      </c>
      <c r="AM31" s="10">
        <f t="shared" si="19"/>
        <v>3382220.7210620223</v>
      </c>
      <c r="AN31" s="10">
        <f t="shared" si="8"/>
        <v>3921625.6826568302</v>
      </c>
      <c r="AO31" s="10">
        <f t="shared" si="9"/>
        <v>6171658.4319794737</v>
      </c>
      <c r="AP31" s="10">
        <f t="shared" si="10"/>
        <v>9189526.5706901085</v>
      </c>
      <c r="AQ31" s="10">
        <f t="shared" si="11"/>
        <v>9054677.2052177079</v>
      </c>
      <c r="BB31" s="29">
        <v>24</v>
      </c>
      <c r="BC31" s="10">
        <f>攻打玩家效率!G28</f>
        <v>7954.0409098924865</v>
      </c>
      <c r="BD31" s="10">
        <f>攻打玩家效率!H28</f>
        <v>7994.6314912868957</v>
      </c>
      <c r="BE31" s="10">
        <f>攻打玩家效率!I28</f>
        <v>8026.3803126508255</v>
      </c>
      <c r="BF31" s="10">
        <f>攻打玩家效率!J28</f>
        <v>8103.9763902356754</v>
      </c>
      <c r="BG31" s="10">
        <f>攻打玩家效率!K28</f>
        <v>8096.7844460256056</v>
      </c>
      <c r="BH31" s="10">
        <f>攻打玩家效率!L28</f>
        <v>249887.32000747928</v>
      </c>
      <c r="BI31" s="10">
        <f>攻打玩家效率!M28</f>
        <v>253437.91514536488</v>
      </c>
      <c r="BJ31" s="10">
        <f>攻打玩家效率!N28</f>
        <v>257615.95833957475</v>
      </c>
      <c r="BK31" s="10">
        <f>攻打玩家效率!O28</f>
        <v>262139.0628337441</v>
      </c>
      <c r="BL31" s="10">
        <f>攻打玩家效率!P28</f>
        <v>267079.02288409462</v>
      </c>
      <c r="BN31" s="29">
        <v>24</v>
      </c>
      <c r="BO31" s="10">
        <f t="shared" si="12"/>
        <v>579315.0491138834</v>
      </c>
      <c r="BP31" s="10">
        <f t="shared" si="13"/>
        <v>880233.21780539816</v>
      </c>
      <c r="BQ31" s="10">
        <f t="shared" si="14"/>
        <v>1488739.2995141444</v>
      </c>
      <c r="BR31" s="10">
        <f t="shared" si="15"/>
        <v>2421271.5582793797</v>
      </c>
      <c r="BS31" s="10">
        <f t="shared" si="16"/>
        <v>3690755.341370672</v>
      </c>
      <c r="BT31" s="74"/>
      <c r="CD31" s="55">
        <v>24</v>
      </c>
      <c r="CE31" s="62">
        <f>攻城效率!F28*BX$8</f>
        <v>1590808.1819784972</v>
      </c>
      <c r="CF31" s="62">
        <f>攻城效率!G28*BY$8</f>
        <v>1598926.2982573791</v>
      </c>
      <c r="CG31" s="62">
        <f>攻城效率!H28*BZ$8</f>
        <v>1605276.0625301651</v>
      </c>
      <c r="CH31" s="62">
        <f>攻城效率!I28*CA$8</f>
        <v>1620795.2780471349</v>
      </c>
      <c r="CI31" s="62">
        <f>攻城效率!J28*CB$8</f>
        <v>1619356.889205121</v>
      </c>
      <c r="CJ31" s="62">
        <f>攻城效率!K28*BX$7</f>
        <v>100302.17855251391</v>
      </c>
      <c r="CK31" s="62">
        <f>攻城效率!L28*BY$7</f>
        <v>361886.54307103588</v>
      </c>
      <c r="CL31" s="62">
        <f>攻城效率!M28*BZ$7</f>
        <v>1480553.1534595715</v>
      </c>
      <c r="CM31" s="62">
        <f>攻城效率!N28*CA$7</f>
        <v>2973968.0072979191</v>
      </c>
      <c r="CN31" s="62">
        <f>攻城效率!O28*CB$7</f>
        <v>2907981.713403733</v>
      </c>
      <c r="CO31" s="12"/>
      <c r="CP31" s="55">
        <v>24</v>
      </c>
      <c r="CQ31" s="62">
        <f t="shared" si="20"/>
        <v>1691110.3605310111</v>
      </c>
      <c r="CR31" s="62">
        <f t="shared" si="21"/>
        <v>1960812.8413284151</v>
      </c>
      <c r="CS31" s="62">
        <f t="shared" si="22"/>
        <v>3085829.2159897368</v>
      </c>
      <c r="CT31" s="62">
        <f t="shared" si="23"/>
        <v>4594763.2853450542</v>
      </c>
      <c r="CU31" s="62">
        <f t="shared" si="24"/>
        <v>4527338.602608854</v>
      </c>
    </row>
    <row r="32" spans="1:99" x14ac:dyDescent="0.15">
      <c r="A32" s="74"/>
      <c r="B32" s="29">
        <v>25</v>
      </c>
      <c r="C32" s="58">
        <f t="shared" si="18"/>
        <v>5794121.6595889814</v>
      </c>
      <c r="D32" s="58">
        <f t="shared" si="1"/>
        <v>6948899.2492257077</v>
      </c>
      <c r="E32" s="58">
        <f t="shared" si="2"/>
        <v>11149827.589491323</v>
      </c>
      <c r="F32" s="58">
        <f t="shared" si="3"/>
        <v>17174268.047050554</v>
      </c>
      <c r="G32" s="58">
        <f t="shared" si="4"/>
        <v>17722967.463749006</v>
      </c>
      <c r="H32" s="10">
        <f>C32*节奏总纲!W28</f>
        <v>2194944.2688888488</v>
      </c>
      <c r="I32" s="10">
        <f>D32*节奏总纲!X28</f>
        <v>2312576.8766173129</v>
      </c>
      <c r="J32" s="10">
        <f>E32*节奏总纲!Y28</f>
        <v>3062157.5958255474</v>
      </c>
      <c r="K32" s="10">
        <f>F32*节奏总纲!Z28</f>
        <v>3506576.9613006357</v>
      </c>
      <c r="L32" s="10">
        <f>G32*节奏总纲!AA28</f>
        <v>1967242.4950264024</v>
      </c>
      <c r="N32" s="12">
        <f t="shared" si="5"/>
        <v>0.59860393091106967</v>
      </c>
      <c r="O32" s="12">
        <f t="shared" si="6"/>
        <v>0.10209410363339548</v>
      </c>
      <c r="P32" s="12">
        <f t="shared" si="7"/>
        <v>0.29930196545553484</v>
      </c>
      <c r="R32" s="74"/>
      <c r="S32" s="74"/>
      <c r="T32" s="74"/>
      <c r="U32" s="74"/>
      <c r="Y32" s="70"/>
      <c r="Z32" s="17">
        <v>25</v>
      </c>
      <c r="AA32" s="62">
        <f>攻城效率!F29*T$8</f>
        <v>3260295.4646325437</v>
      </c>
      <c r="AB32" s="62">
        <f>攻城效率!G29*U$8</f>
        <v>3271693.2424629661</v>
      </c>
      <c r="AC32" s="62">
        <f>攻城效率!H29*V$8</f>
        <v>3284379.3941208678</v>
      </c>
      <c r="AD32" s="62">
        <f>攻城效率!I29*W$8</f>
        <v>3310562.4275949914</v>
      </c>
      <c r="AE32" s="62">
        <f>攻城效率!J29*X$8</f>
        <v>3306659.4708476756</v>
      </c>
      <c r="AF32" s="62">
        <f>攻城效率!K29*T$7</f>
        <v>208088.53697439126</v>
      </c>
      <c r="AG32" s="62">
        <f>攻城效率!L29*U$7</f>
        <v>761685.79049560498</v>
      </c>
      <c r="AH32" s="62">
        <f>攻城效率!M29*V$7</f>
        <v>3135902.5695078452</v>
      </c>
      <c r="AI32" s="62">
        <f>攻城效率!N29*W$7</f>
        <v>6491205.8703866117</v>
      </c>
      <c r="AJ32" s="62">
        <f>攻城效率!O29*X$7</f>
        <v>6000290.065043157</v>
      </c>
      <c r="AK32" s="12"/>
      <c r="AL32" s="29">
        <v>25</v>
      </c>
      <c r="AM32" s="10">
        <f t="shared" si="19"/>
        <v>3468384.0016069352</v>
      </c>
      <c r="AN32" s="10">
        <f t="shared" si="8"/>
        <v>4033379.0329585709</v>
      </c>
      <c r="AO32" s="10">
        <f t="shared" si="9"/>
        <v>6420281.963628713</v>
      </c>
      <c r="AP32" s="10">
        <f t="shared" si="10"/>
        <v>9801768.2979816031</v>
      </c>
      <c r="AQ32" s="10">
        <f t="shared" si="11"/>
        <v>9306949.5358908325</v>
      </c>
      <c r="BB32" s="29">
        <v>25</v>
      </c>
      <c r="BC32" s="10">
        <f>攻打玩家效率!G29</f>
        <v>8150.7386615813593</v>
      </c>
      <c r="BD32" s="10">
        <f>攻打玩家效率!H29</f>
        <v>8179.233106157415</v>
      </c>
      <c r="BE32" s="10">
        <f>攻打玩家效率!I29</f>
        <v>8210.9484853021695</v>
      </c>
      <c r="BF32" s="10">
        <f>攻打玩家效率!J29</f>
        <v>8276.4060689874786</v>
      </c>
      <c r="BG32" s="10">
        <f>攻打玩家效率!K29</f>
        <v>8266.6486771191903</v>
      </c>
      <c r="BH32" s="10">
        <f>攻打玩家效率!L29</f>
        <v>255019.13528138262</v>
      </c>
      <c r="BI32" s="10">
        <f>攻打玩家效率!M29</f>
        <v>258714.06773182997</v>
      </c>
      <c r="BJ32" s="10">
        <f>攻打玩家效率!N29</f>
        <v>262826.18638313957</v>
      </c>
      <c r="BK32" s="10">
        <f>攻打玩家效率!O29</f>
        <v>267569.91966483137</v>
      </c>
      <c r="BL32" s="10">
        <f>攻打玩家效率!P29</f>
        <v>272212.01994046697</v>
      </c>
      <c r="BN32" s="29">
        <v>25</v>
      </c>
      <c r="BO32" s="10">
        <f t="shared" si="12"/>
        <v>591545.6571785789</v>
      </c>
      <c r="BP32" s="10">
        <f t="shared" si="13"/>
        <v>898830.69978785119</v>
      </c>
      <c r="BQ32" s="10">
        <f t="shared" si="14"/>
        <v>1519404.6440482521</v>
      </c>
      <c r="BR32" s="10">
        <f t="shared" si="15"/>
        <v>2471615.6000781502</v>
      </c>
      <c r="BS32" s="10">
        <f t="shared" si="16"/>
        <v>3762543.1599127552</v>
      </c>
      <c r="BT32" s="74"/>
      <c r="CD32" s="55">
        <v>25</v>
      </c>
      <c r="CE32" s="62">
        <f>攻城效率!F29*BX$8</f>
        <v>1630147.7323162719</v>
      </c>
      <c r="CF32" s="62">
        <f>攻城效率!G29*BY$8</f>
        <v>1635846.6212314831</v>
      </c>
      <c r="CG32" s="62">
        <f>攻城效率!H29*BZ$8</f>
        <v>1642189.6970604339</v>
      </c>
      <c r="CH32" s="62">
        <f>攻城效率!I29*CA$8</f>
        <v>1655281.2137974957</v>
      </c>
      <c r="CI32" s="62">
        <f>攻城效率!J29*CB$8</f>
        <v>1653329.7354238378</v>
      </c>
      <c r="CJ32" s="62">
        <f>攻城效率!K29*BX$7</f>
        <v>104044.26848719563</v>
      </c>
      <c r="CK32" s="62">
        <f>攻城效率!L29*BY$7</f>
        <v>380842.89524780249</v>
      </c>
      <c r="CL32" s="62">
        <f>攻城效率!M29*BZ$7</f>
        <v>1567951.2847539226</v>
      </c>
      <c r="CM32" s="62">
        <f>攻城效率!N29*CA$7</f>
        <v>3245602.9351933058</v>
      </c>
      <c r="CN32" s="62">
        <f>攻城效率!O29*CB$7</f>
        <v>3000145.0325215785</v>
      </c>
      <c r="CO32" s="12"/>
      <c r="CP32" s="55">
        <v>25</v>
      </c>
      <c r="CQ32" s="62">
        <f t="shared" si="20"/>
        <v>1734192.0008034676</v>
      </c>
      <c r="CR32" s="62">
        <f t="shared" si="21"/>
        <v>2016689.5164792854</v>
      </c>
      <c r="CS32" s="62">
        <f t="shared" si="22"/>
        <v>3210140.9818143565</v>
      </c>
      <c r="CT32" s="62">
        <f t="shared" si="23"/>
        <v>4900884.1489908015</v>
      </c>
      <c r="CU32" s="62">
        <f t="shared" si="24"/>
        <v>4653474.7679454163</v>
      </c>
    </row>
    <row r="33" spans="1:99" x14ac:dyDescent="0.15">
      <c r="A33" s="74"/>
      <c r="B33" s="29">
        <v>26</v>
      </c>
      <c r="C33" s="58">
        <f t="shared" si="18"/>
        <v>5926981.4412276465</v>
      </c>
      <c r="D33" s="58">
        <f t="shared" si="1"/>
        <v>7124944.8955334872</v>
      </c>
      <c r="E33" s="58">
        <f t="shared" si="2"/>
        <v>11569543.371204451</v>
      </c>
      <c r="F33" s="58">
        <f t="shared" si="3"/>
        <v>18177465.46568935</v>
      </c>
      <c r="G33" s="58">
        <f t="shared" si="4"/>
        <v>18198415.546956211</v>
      </c>
      <c r="H33" s="10">
        <f>C33*节奏总纲!W29</f>
        <v>2406425.6870025881</v>
      </c>
      <c r="I33" s="10">
        <f>D33*节奏总纲!X29</f>
        <v>2525697.7395873759</v>
      </c>
      <c r="J33" s="10">
        <f>E33*节奏总纲!Y29</f>
        <v>3385368.754608389</v>
      </c>
      <c r="K33" s="10">
        <f>F33*节奏总纲!Z29</f>
        <v>3872561.3336992562</v>
      </c>
      <c r="L33" s="10">
        <f>G33*节奏总纲!AA29</f>
        <v>2171605.7980132564</v>
      </c>
      <c r="N33" s="12">
        <f t="shared" si="5"/>
        <v>0.59875749257265731</v>
      </c>
      <c r="O33" s="12">
        <f t="shared" si="6"/>
        <v>0.10186376114101413</v>
      </c>
      <c r="P33" s="12">
        <f t="shared" si="7"/>
        <v>0.29937874628632866</v>
      </c>
      <c r="R33" s="74"/>
      <c r="S33" s="74"/>
      <c r="T33" s="74"/>
      <c r="U33" s="74"/>
      <c r="Y33" s="70"/>
      <c r="Z33" s="17">
        <v>26</v>
      </c>
      <c r="AA33" s="62">
        <f>攻城效率!F30*T$8</f>
        <v>3333343.6806753376</v>
      </c>
      <c r="AB33" s="62">
        <f>攻城效率!G30*U$8</f>
        <v>3347721.242387041</v>
      </c>
      <c r="AC33" s="62">
        <f>攻城效率!H30*V$8</f>
        <v>3357388.3030297123</v>
      </c>
      <c r="AD33" s="62">
        <f>攻城效率!I30*W$8</f>
        <v>3380842.7031542091</v>
      </c>
      <c r="AE33" s="62">
        <f>攻城效率!J30*X$8</f>
        <v>3375771.4115000525</v>
      </c>
      <c r="AF33" s="62">
        <f>攻城效率!K30*T$7</f>
        <v>215480.86559880251</v>
      </c>
      <c r="AG33" s="62">
        <f>攻城效率!L30*U$7</f>
        <v>790790.99950194417</v>
      </c>
      <c r="AH33" s="62">
        <f>攻城效率!M30*V$7</f>
        <v>3322138.0909802164</v>
      </c>
      <c r="AI33" s="62">
        <f>攻城效率!N30*W$7</f>
        <v>7058065.3927974915</v>
      </c>
      <c r="AJ33" s="62">
        <f>攻城效率!O30*X$7</f>
        <v>6198449.1829818785</v>
      </c>
      <c r="AK33" s="12"/>
      <c r="AL33" s="29">
        <v>26</v>
      </c>
      <c r="AM33" s="10">
        <f t="shared" si="19"/>
        <v>3548824.54627414</v>
      </c>
      <c r="AN33" s="10">
        <f t="shared" si="8"/>
        <v>4138512.241888985</v>
      </c>
      <c r="AO33" s="10">
        <f t="shared" si="9"/>
        <v>6679526.3940099292</v>
      </c>
      <c r="AP33" s="10">
        <f t="shared" si="10"/>
        <v>10438908.095951701</v>
      </c>
      <c r="AQ33" s="10">
        <f t="shared" si="11"/>
        <v>9574220.5944819301</v>
      </c>
      <c r="BB33" s="29">
        <v>26</v>
      </c>
      <c r="BC33" s="10">
        <f>攻打玩家效率!G30</f>
        <v>8333.3592016883449</v>
      </c>
      <c r="BD33" s="10">
        <f>攻打玩家效率!H30</f>
        <v>8369.3031059676032</v>
      </c>
      <c r="BE33" s="10">
        <f>攻打玩家效率!I30</f>
        <v>8393.4707575742814</v>
      </c>
      <c r="BF33" s="10">
        <f>攻打玩家效率!J30</f>
        <v>8452.1067578855236</v>
      </c>
      <c r="BG33" s="10">
        <f>攻打玩家效率!K30</f>
        <v>8439.4285287501316</v>
      </c>
      <c r="BH33" s="10">
        <f>攻打玩家效率!L30</f>
        <v>260205.51489977658</v>
      </c>
      <c r="BI33" s="10">
        <f>攻打玩家效率!M30</f>
        <v>263878.99537016539</v>
      </c>
      <c r="BJ33" s="10">
        <f>攻打玩家效率!N30</f>
        <v>268083.40225003974</v>
      </c>
      <c r="BK33" s="10">
        <f>攻打玩家效率!O30</f>
        <v>272627.38143079716</v>
      </c>
      <c r="BL33" s="10">
        <f>攻打玩家效率!P30</f>
        <v>277559.91195902589</v>
      </c>
      <c r="BN33" s="29">
        <v>26</v>
      </c>
      <c r="BO33" s="10">
        <f t="shared" si="12"/>
        <v>603744.62181643664</v>
      </c>
      <c r="BP33" s="10">
        <f t="shared" si="13"/>
        <v>917176.53270001011</v>
      </c>
      <c r="BQ33" s="10">
        <f t="shared" si="14"/>
        <v>1550253.7801895558</v>
      </c>
      <c r="BR33" s="10">
        <f t="shared" si="15"/>
        <v>2519103.3217617981</v>
      </c>
      <c r="BS33" s="10">
        <f t="shared" si="16"/>
        <v>3837084.6552333185</v>
      </c>
      <c r="BT33" s="74"/>
      <c r="CD33" s="55">
        <v>26</v>
      </c>
      <c r="CE33" s="62">
        <f>攻城效率!F30*BX$8</f>
        <v>1666671.8403376688</v>
      </c>
      <c r="CF33" s="62">
        <f>攻城效率!G30*BY$8</f>
        <v>1673860.6211935205</v>
      </c>
      <c r="CG33" s="62">
        <f>攻城效率!H30*BZ$8</f>
        <v>1678694.1515148561</v>
      </c>
      <c r="CH33" s="62">
        <f>攻城效率!I30*CA$8</f>
        <v>1690421.3515771045</v>
      </c>
      <c r="CI33" s="62">
        <f>攻城效率!J30*CB$8</f>
        <v>1687885.7057500263</v>
      </c>
      <c r="CJ33" s="62">
        <f>攻城效率!K30*BX$7</f>
        <v>107740.43279940126</v>
      </c>
      <c r="CK33" s="62">
        <f>攻城效率!L30*BY$7</f>
        <v>395395.49975097209</v>
      </c>
      <c r="CL33" s="62">
        <f>攻城效率!M30*BZ$7</f>
        <v>1661069.0454901082</v>
      </c>
      <c r="CM33" s="62">
        <f>攻城效率!N30*CA$7</f>
        <v>3529032.6963987458</v>
      </c>
      <c r="CN33" s="62">
        <f>攻城效率!O30*CB$7</f>
        <v>3099224.5914909393</v>
      </c>
      <c r="CO33" s="12"/>
      <c r="CP33" s="55">
        <v>26</v>
      </c>
      <c r="CQ33" s="62">
        <f t="shared" si="20"/>
        <v>1774412.27313707</v>
      </c>
      <c r="CR33" s="62">
        <f t="shared" si="21"/>
        <v>2069256.1209444925</v>
      </c>
      <c r="CS33" s="62">
        <f t="shared" si="22"/>
        <v>3339763.1970049646</v>
      </c>
      <c r="CT33" s="62">
        <f t="shared" si="23"/>
        <v>5219454.0479758503</v>
      </c>
      <c r="CU33" s="62">
        <f t="shared" si="24"/>
        <v>4787110.2972409651</v>
      </c>
    </row>
    <row r="34" spans="1:99" x14ac:dyDescent="0.15">
      <c r="A34" s="74"/>
      <c r="B34" s="29">
        <v>27</v>
      </c>
      <c r="C34" s="58">
        <f t="shared" si="18"/>
        <v>6455062.8215449285</v>
      </c>
      <c r="D34" s="58">
        <f t="shared" si="1"/>
        <v>7728348.5668613128</v>
      </c>
      <c r="E34" s="58">
        <f t="shared" si="2"/>
        <v>12459542.897621941</v>
      </c>
      <c r="F34" s="58">
        <f t="shared" si="3"/>
        <v>19747471.4839724</v>
      </c>
      <c r="G34" s="58">
        <f t="shared" si="4"/>
        <v>19247092.579254121</v>
      </c>
      <c r="H34" s="10">
        <f>C34*节奏总纲!W30</f>
        <v>2808939.3375152899</v>
      </c>
      <c r="I34" s="10">
        <f>D34*节奏总纲!X30</f>
        <v>2932761.0670899712</v>
      </c>
      <c r="J34" s="10">
        <f>E34*节奏总纲!Y30</f>
        <v>3888175.3542019897</v>
      </c>
      <c r="K34" s="10">
        <f>F34*节奏总纲!Z30</f>
        <v>4524700.1574091651</v>
      </c>
      <c r="L34" s="10">
        <f>G34*节奏总纲!AA30</f>
        <v>2491383.9345604414</v>
      </c>
      <c r="N34" s="12">
        <f t="shared" si="5"/>
        <v>0.60239135978960479</v>
      </c>
      <c r="O34" s="12">
        <f t="shared" si="6"/>
        <v>9.6412960315592697E-2</v>
      </c>
      <c r="P34" s="12">
        <f t="shared" si="7"/>
        <v>0.30119567989480239</v>
      </c>
      <c r="R34" s="74"/>
      <c r="S34" s="74"/>
      <c r="T34" s="74"/>
      <c r="U34" s="74"/>
      <c r="Y34" s="70"/>
      <c r="Z34" s="17">
        <v>27</v>
      </c>
      <c r="AA34" s="62">
        <f>攻城效率!F31*T$8</f>
        <v>3668750.1198981665</v>
      </c>
      <c r="AB34" s="62">
        <f>攻城效率!G31*U$8</f>
        <v>3699722.0016122172</v>
      </c>
      <c r="AC34" s="62">
        <f>攻城效率!H31*V$8</f>
        <v>3719898.1366025982</v>
      </c>
      <c r="AD34" s="62">
        <f>攻城效率!I31*W$8</f>
        <v>3764296.276145664</v>
      </c>
      <c r="AE34" s="62">
        <f>攻城效率!J31*X$8</f>
        <v>3778820.1111603999</v>
      </c>
      <c r="AF34" s="62">
        <f>攻城效率!K31*T$7</f>
        <v>219723.95069960589</v>
      </c>
      <c r="AG34" s="62">
        <f>攻城效率!L31*U$7</f>
        <v>821948.37278191745</v>
      </c>
      <c r="AH34" s="62">
        <f>攻城效率!M31*V$7</f>
        <v>3520755.1238380014</v>
      </c>
      <c r="AI34" s="62">
        <f>攻城效率!N31*W$7</f>
        <v>7667726.9053916559</v>
      </c>
      <c r="AJ34" s="62">
        <f>攻城效率!O31*X$7</f>
        <v>6413401.5192946903</v>
      </c>
      <c r="AK34" s="12"/>
      <c r="AL34" s="29">
        <v>27</v>
      </c>
      <c r="AM34" s="10">
        <f t="shared" si="19"/>
        <v>3888474.0705977725</v>
      </c>
      <c r="AN34" s="10">
        <f t="shared" si="8"/>
        <v>4521670.3743941346</v>
      </c>
      <c r="AO34" s="10">
        <f t="shared" si="9"/>
        <v>7240653.2604405992</v>
      </c>
      <c r="AP34" s="10">
        <f t="shared" si="10"/>
        <v>11432023.181537319</v>
      </c>
      <c r="AQ34" s="10">
        <f t="shared" si="11"/>
        <v>10192221.63045509</v>
      </c>
      <c r="BB34" s="29">
        <v>27</v>
      </c>
      <c r="BC34" s="10">
        <f>攻打玩家效率!G31</f>
        <v>9171.8752997454176</v>
      </c>
      <c r="BD34" s="10">
        <f>攻打玩家效率!H31</f>
        <v>9249.3050040305443</v>
      </c>
      <c r="BE34" s="10">
        <f>攻打玩家效率!I31</f>
        <v>9299.7453415064956</v>
      </c>
      <c r="BF34" s="10">
        <f>攻打玩家效率!J31</f>
        <v>9410.7406903641604</v>
      </c>
      <c r="BG34" s="10">
        <f>攻打玩家效率!K31</f>
        <v>9447.0502779010003</v>
      </c>
      <c r="BH34" s="10">
        <f>攻打玩家效率!L31</f>
        <v>265316.48132540745</v>
      </c>
      <c r="BI34" s="10">
        <f>攻打玩家效率!M31</f>
        <v>269034.47673655103</v>
      </c>
      <c r="BJ34" s="10">
        <f>攻打玩家效率!N31</f>
        <v>273213.874684676</v>
      </c>
      <c r="BK34" s="10">
        <f>攻打玩家效率!O31</f>
        <v>277875.8855064821</v>
      </c>
      <c r="BL34" s="10">
        <f>攻打玩家效率!P31</f>
        <v>282661.42640811868</v>
      </c>
      <c r="BN34" s="29">
        <v>27</v>
      </c>
      <c r="BO34" s="10">
        <f t="shared" si="12"/>
        <v>622351.71564826905</v>
      </c>
      <c r="BP34" s="10">
        <f t="shared" si="13"/>
        <v>945843.00527011126</v>
      </c>
      <c r="BQ34" s="10">
        <f t="shared" si="14"/>
        <v>1598563.0069610425</v>
      </c>
      <c r="BR34" s="10">
        <f t="shared" si="15"/>
        <v>2599436.7116664234</v>
      </c>
      <c r="BS34" s="10">
        <f t="shared" si="16"/>
        <v>3958760.1335714841</v>
      </c>
      <c r="BT34" s="74"/>
      <c r="CD34" s="55">
        <v>27</v>
      </c>
      <c r="CE34" s="62">
        <f>攻城效率!F31*BX$8</f>
        <v>1834375.0599490833</v>
      </c>
      <c r="CF34" s="62">
        <f>攻城效率!G31*BY$8</f>
        <v>1849861.0008061086</v>
      </c>
      <c r="CG34" s="62">
        <f>攻城效率!H31*BZ$8</f>
        <v>1859949.0683012991</v>
      </c>
      <c r="CH34" s="62">
        <f>攻城效率!I31*CA$8</f>
        <v>1882148.138072832</v>
      </c>
      <c r="CI34" s="62">
        <f>攻城效率!J31*CB$8</f>
        <v>1889410.0555801999</v>
      </c>
      <c r="CJ34" s="62">
        <f>攻城效率!K31*BX$7</f>
        <v>109861.97534980295</v>
      </c>
      <c r="CK34" s="62">
        <f>攻城效率!L31*BY$7</f>
        <v>410974.18639095873</v>
      </c>
      <c r="CL34" s="62">
        <f>攻城效率!M31*BZ$7</f>
        <v>1760377.5619190007</v>
      </c>
      <c r="CM34" s="62">
        <f>攻城效率!N31*CA$7</f>
        <v>3833863.4526958279</v>
      </c>
      <c r="CN34" s="62">
        <f>攻城效率!O31*CB$7</f>
        <v>3206700.7596473452</v>
      </c>
      <c r="CO34" s="12"/>
      <c r="CP34" s="55">
        <v>27</v>
      </c>
      <c r="CQ34" s="62">
        <f t="shared" si="20"/>
        <v>1944237.0352988862</v>
      </c>
      <c r="CR34" s="62">
        <f t="shared" si="21"/>
        <v>2260835.1871970673</v>
      </c>
      <c r="CS34" s="62">
        <f t="shared" si="22"/>
        <v>3620326.6302202996</v>
      </c>
      <c r="CT34" s="62">
        <f t="shared" si="23"/>
        <v>5716011.5907686595</v>
      </c>
      <c r="CU34" s="62">
        <f t="shared" si="24"/>
        <v>5096110.8152275449</v>
      </c>
    </row>
    <row r="35" spans="1:99" x14ac:dyDescent="0.15">
      <c r="A35" s="74"/>
      <c r="B35" s="29">
        <v>28</v>
      </c>
      <c r="C35" s="58">
        <f t="shared" si="18"/>
        <v>6587251.2213415485</v>
      </c>
      <c r="D35" s="58">
        <f t="shared" si="1"/>
        <v>7917006.8373702858</v>
      </c>
      <c r="E35" s="58">
        <f t="shared" si="2"/>
        <v>13049268.3698244</v>
      </c>
      <c r="F35" s="58">
        <f t="shared" si="3"/>
        <v>20455409.442971379</v>
      </c>
      <c r="G35" s="58">
        <f t="shared" si="4"/>
        <v>19941679.422527067</v>
      </c>
      <c r="H35" s="10">
        <f>C35*节奏总纲!W31</f>
        <v>3072197.3710140283</v>
      </c>
      <c r="I35" s="10">
        <f>D35*节奏总纲!X31</f>
        <v>3192080.0471062409</v>
      </c>
      <c r="J35" s="10">
        <f>E35*节奏总纲!Y31</f>
        <v>4254818.0817998908</v>
      </c>
      <c r="K35" s="10">
        <f>F35*节奏总纲!Z31</f>
        <v>5006700.5434725285</v>
      </c>
      <c r="L35" s="10">
        <f>G35*节奏总纲!AA31</f>
        <v>2886574.4460217729</v>
      </c>
      <c r="N35" s="12">
        <f t="shared" si="5"/>
        <v>0.6024588761127635</v>
      </c>
      <c r="O35" s="12">
        <f t="shared" si="6"/>
        <v>9.6311685830854712E-2</v>
      </c>
      <c r="P35" s="12">
        <f t="shared" si="7"/>
        <v>0.30122943805638175</v>
      </c>
      <c r="R35" s="74"/>
      <c r="S35" s="74"/>
      <c r="T35" s="74"/>
      <c r="U35" s="74"/>
      <c r="Y35" s="70"/>
      <c r="Z35" s="17">
        <v>28</v>
      </c>
      <c r="AA35" s="62">
        <f>攻城效率!F32*T$8</f>
        <v>3744276.3907719282</v>
      </c>
      <c r="AB35" s="62">
        <f>攻城效率!G32*U$8</f>
        <v>3780277.4642490586</v>
      </c>
      <c r="AC35" s="62">
        <f>攻城效率!H32*V$8</f>
        <v>3813485.9252258707</v>
      </c>
      <c r="AD35" s="62">
        <f>攻城效率!I32*W$8</f>
        <v>3906096.4025570424</v>
      </c>
      <c r="AE35" s="62">
        <f>攻城效率!J32*X$8</f>
        <v>3941291.8097008341</v>
      </c>
      <c r="AF35" s="62">
        <f>攻城效率!K32*T$7</f>
        <v>224271.57670993009</v>
      </c>
      <c r="AG35" s="62">
        <f>攻城效率!L32*U$7</f>
        <v>854922.95226975507</v>
      </c>
      <c r="AH35" s="62">
        <f>攻城效率!M32*V$7</f>
        <v>3799558.0817158385</v>
      </c>
      <c r="AI35" s="62">
        <f>攻城效率!N32*W$7</f>
        <v>7961534.9481671592</v>
      </c>
      <c r="AJ35" s="62">
        <f>攻城效率!O32*X$7</f>
        <v>6653775.6229309496</v>
      </c>
      <c r="AK35" s="12"/>
      <c r="AL35" s="29">
        <v>28</v>
      </c>
      <c r="AM35" s="10">
        <f t="shared" si="19"/>
        <v>3968547.9674818581</v>
      </c>
      <c r="AN35" s="10">
        <f t="shared" si="8"/>
        <v>4635200.4165188139</v>
      </c>
      <c r="AO35" s="10">
        <f t="shared" si="9"/>
        <v>7613044.0069417097</v>
      </c>
      <c r="AP35" s="10">
        <f t="shared" si="10"/>
        <v>11867631.350724202</v>
      </c>
      <c r="AQ35" s="10">
        <f t="shared" si="11"/>
        <v>10595067.432631783</v>
      </c>
      <c r="BB35" s="29">
        <v>28</v>
      </c>
      <c r="BC35" s="10">
        <f>攻打玩家效率!G32</f>
        <v>9360.69097692982</v>
      </c>
      <c r="BD35" s="10">
        <f>攻打玩家效率!H32</f>
        <v>9450.6936606226463</v>
      </c>
      <c r="BE35" s="10">
        <f>攻打玩家效率!I32</f>
        <v>9533.7148130646765</v>
      </c>
      <c r="BF35" s="10">
        <f>攻打玩家效率!J32</f>
        <v>9765.2410063926054</v>
      </c>
      <c r="BG35" s="10">
        <f>攻打玩家效率!K32</f>
        <v>9853.229524252085</v>
      </c>
      <c r="BH35" s="10">
        <f>攻打玩家效率!L32</f>
        <v>270411.18017473153</v>
      </c>
      <c r="BI35" s="10">
        <f>攻打玩家效率!M32</f>
        <v>274148.60256090853</v>
      </c>
      <c r="BJ35" s="10">
        <f>攻打玩家效率!N32</f>
        <v>278271.89781704388</v>
      </c>
      <c r="BK35" s="10">
        <f>攻打玩家效率!O32</f>
        <v>282919.09707867139</v>
      </c>
      <c r="BL35" s="10">
        <f>攻打玩家效率!P32</f>
        <v>288157.04184368881</v>
      </c>
      <c r="BN35" s="29">
        <v>28</v>
      </c>
      <c r="BO35" s="10">
        <f t="shared" si="12"/>
        <v>634429.27011876123</v>
      </c>
      <c r="BP35" s="10">
        <f t="shared" si="13"/>
        <v>964206.21259206533</v>
      </c>
      <c r="BQ35" s="10">
        <f t="shared" si="14"/>
        <v>1629702.3594118361</v>
      </c>
      <c r="BR35" s="10">
        <f t="shared" si="15"/>
        <v>2653962.4168850752</v>
      </c>
      <c r="BS35" s="10">
        <f t="shared" si="16"/>
        <v>4049078.2735793907</v>
      </c>
      <c r="BT35" s="74"/>
      <c r="CD35" s="55">
        <v>28</v>
      </c>
      <c r="CE35" s="62">
        <f>攻城效率!F32*BX$8</f>
        <v>1872138.1953859641</v>
      </c>
      <c r="CF35" s="62">
        <f>攻城效率!G32*BY$8</f>
        <v>1890138.7321245293</v>
      </c>
      <c r="CG35" s="62">
        <f>攻城效率!H32*BZ$8</f>
        <v>1906742.9626129353</v>
      </c>
      <c r="CH35" s="62">
        <f>攻城效率!I32*CA$8</f>
        <v>1953048.2012785212</v>
      </c>
      <c r="CI35" s="62">
        <f>攻城效率!J32*CB$8</f>
        <v>1970645.904850417</v>
      </c>
      <c r="CJ35" s="62">
        <f>攻城效率!K32*BX$7</f>
        <v>112135.78835496504</v>
      </c>
      <c r="CK35" s="62">
        <f>攻城效率!L32*BY$7</f>
        <v>427461.47613487754</v>
      </c>
      <c r="CL35" s="62">
        <f>攻城效率!M32*BZ$7</f>
        <v>1899779.0408579193</v>
      </c>
      <c r="CM35" s="62">
        <f>攻城效率!N32*CA$7</f>
        <v>3980767.4740835796</v>
      </c>
      <c r="CN35" s="62">
        <f>攻城效率!O32*CB$7</f>
        <v>3326887.8114654748</v>
      </c>
      <c r="CO35" s="12"/>
      <c r="CP35" s="55">
        <v>28</v>
      </c>
      <c r="CQ35" s="62">
        <f t="shared" si="20"/>
        <v>1984273.983740929</v>
      </c>
      <c r="CR35" s="62">
        <f t="shared" si="21"/>
        <v>2317600.208259407</v>
      </c>
      <c r="CS35" s="62">
        <f t="shared" si="22"/>
        <v>3806522.0034708548</v>
      </c>
      <c r="CT35" s="62">
        <f t="shared" si="23"/>
        <v>5933815.6753621008</v>
      </c>
      <c r="CU35" s="62">
        <f t="shared" si="24"/>
        <v>5297533.7163158916</v>
      </c>
    </row>
    <row r="36" spans="1:99" x14ac:dyDescent="0.15">
      <c r="A36" s="74"/>
      <c r="B36" s="29">
        <v>29</v>
      </c>
      <c r="C36" s="58">
        <f t="shared" si="18"/>
        <v>6741018.7469130326</v>
      </c>
      <c r="D36" s="58">
        <f t="shared" si="1"/>
        <v>8161191.0608473886</v>
      </c>
      <c r="E36" s="58">
        <f t="shared" si="2"/>
        <v>13825598.746379331</v>
      </c>
      <c r="F36" s="58">
        <f t="shared" si="3"/>
        <v>21008138.436563291</v>
      </c>
      <c r="G36" s="58">
        <f t="shared" si="4"/>
        <v>20711493.634532049</v>
      </c>
      <c r="H36" s="10">
        <f>C36*节奏总纲!W32</f>
        <v>3369561.7609847486</v>
      </c>
      <c r="I36" s="10">
        <f>D36*节奏总纲!X32</f>
        <v>3598232.265361296</v>
      </c>
      <c r="J36" s="10">
        <f>E36*节奏总纲!Y32</f>
        <v>5195006.7371899197</v>
      </c>
      <c r="K36" s="10">
        <f>F36*节奏总纲!Z32</f>
        <v>6048249.8016350232</v>
      </c>
      <c r="L36" s="10">
        <f>G36*节奏总纲!AA32</f>
        <v>3373479.2584659071</v>
      </c>
      <c r="N36" s="12">
        <f t="shared" si="5"/>
        <v>0.60269039213148745</v>
      </c>
      <c r="O36" s="12">
        <f t="shared" si="6"/>
        <v>9.5964411802768976E-2</v>
      </c>
      <c r="P36" s="12">
        <f t="shared" si="7"/>
        <v>0.30134519606574373</v>
      </c>
      <c r="R36" s="74"/>
      <c r="S36" s="74"/>
      <c r="T36" s="74"/>
      <c r="U36" s="74"/>
      <c r="Y36" s="70"/>
      <c r="Z36" s="17">
        <v>29</v>
      </c>
      <c r="AA36" s="62">
        <f>攻城效率!F33*T$8</f>
        <v>3834114.188435853</v>
      </c>
      <c r="AB36" s="62">
        <f>攻城效率!G33*U$8</f>
        <v>3894104.375471829</v>
      </c>
      <c r="AC36" s="62">
        <f>攻城效率!H33*V$8</f>
        <v>3970411.0234117312</v>
      </c>
      <c r="AD36" s="62">
        <f>攻城效率!I33*W$8</f>
        <v>4089504.9614562122</v>
      </c>
      <c r="AE36" s="62">
        <f>攻城效率!J33*X$8</f>
        <v>4123030.2768877512</v>
      </c>
      <c r="AF36" s="62">
        <f>攻城效率!K33*T$7</f>
        <v>228633.0435068704</v>
      </c>
      <c r="AG36" s="62">
        <f>攻城效率!L33*U$7</f>
        <v>890824.1329826155</v>
      </c>
      <c r="AH36" s="62">
        <f>攻城效率!M33*V$7</f>
        <v>4136003.8680787482</v>
      </c>
      <c r="AI36" s="62">
        <f>攻城效率!N33*W$7</f>
        <v>8105045.7195925768</v>
      </c>
      <c r="AJ36" s="62">
        <f>攻城效率!O33*X$7</f>
        <v>6924254.4472774351</v>
      </c>
      <c r="AK36" s="12"/>
      <c r="AL36" s="29">
        <v>29</v>
      </c>
      <c r="AM36" s="10">
        <f t="shared" si="19"/>
        <v>4062747.2319427235</v>
      </c>
      <c r="AN36" s="10">
        <f t="shared" si="8"/>
        <v>4784928.5084544448</v>
      </c>
      <c r="AO36" s="10">
        <f t="shared" si="9"/>
        <v>8106414.8914904799</v>
      </c>
      <c r="AP36" s="10">
        <f t="shared" si="10"/>
        <v>12194550.681048788</v>
      </c>
      <c r="AQ36" s="10">
        <f t="shared" si="11"/>
        <v>11047284.724165186</v>
      </c>
      <c r="BB36" s="29">
        <v>29</v>
      </c>
      <c r="BC36" s="10">
        <f>攻打玩家效率!G33</f>
        <v>9585.2854710896336</v>
      </c>
      <c r="BD36" s="10">
        <f>攻打玩家效率!H33</f>
        <v>9735.2609386795721</v>
      </c>
      <c r="BE36" s="10">
        <f>攻打玩家效率!I33</f>
        <v>9926.0275585293275</v>
      </c>
      <c r="BF36" s="10">
        <f>攻打玩家效率!J33</f>
        <v>10223.762403640532</v>
      </c>
      <c r="BG36" s="10">
        <f>攻打玩家效率!K33</f>
        <v>10307.575692219378</v>
      </c>
      <c r="BH36" s="10">
        <f>攻打玩家效率!L33</f>
        <v>275522.52214402577</v>
      </c>
      <c r="BI36" s="10">
        <f>攻打玩家效率!M33</f>
        <v>279256.46136184235</v>
      </c>
      <c r="BJ36" s="10">
        <f>攻打玩家效率!N33</f>
        <v>283565.14403607568</v>
      </c>
      <c r="BK36" s="10">
        <f>攻打玩家效率!O33</f>
        <v>288420.23985556071</v>
      </c>
      <c r="BL36" s="10">
        <f>攻打玩家效率!P33</f>
        <v>293509.33389592578</v>
      </c>
      <c r="BN36" s="29">
        <v>29</v>
      </c>
      <c r="BO36" s="10">
        <f t="shared" si="12"/>
        <v>646897.89899894793</v>
      </c>
      <c r="BP36" s="10">
        <f t="shared" si="13"/>
        <v>983798.29816572065</v>
      </c>
      <c r="BQ36" s="10">
        <f t="shared" si="14"/>
        <v>1665976.4091436116</v>
      </c>
      <c r="BR36" s="10">
        <f t="shared" si="15"/>
        <v>2716312.4149901071</v>
      </c>
      <c r="BS36" s="10">
        <f t="shared" si="16"/>
        <v>4140566.5482842722</v>
      </c>
      <c r="BT36" s="74"/>
      <c r="CD36" s="55">
        <v>29</v>
      </c>
      <c r="CE36" s="62">
        <f>攻城效率!F33*BX$8</f>
        <v>1917057.0942179265</v>
      </c>
      <c r="CF36" s="62">
        <f>攻城效率!G33*BY$8</f>
        <v>1947052.1877359145</v>
      </c>
      <c r="CG36" s="62">
        <f>攻城效率!H33*BZ$8</f>
        <v>1985205.5117058656</v>
      </c>
      <c r="CH36" s="62">
        <f>攻城效率!I33*CA$8</f>
        <v>2044752.4807281061</v>
      </c>
      <c r="CI36" s="62">
        <f>攻城效率!J33*CB$8</f>
        <v>2061515.1384438756</v>
      </c>
      <c r="CJ36" s="62">
        <f>攻城效率!K33*BX$7</f>
        <v>114316.5217534352</v>
      </c>
      <c r="CK36" s="62">
        <f>攻城效率!L33*BY$7</f>
        <v>445412.06649130775</v>
      </c>
      <c r="CL36" s="62">
        <f>攻城效率!M33*BZ$7</f>
        <v>2068001.9340393741</v>
      </c>
      <c r="CM36" s="62">
        <f>攻城效率!N33*CA$7</f>
        <v>4052522.8597962884</v>
      </c>
      <c r="CN36" s="62">
        <f>攻城效率!O33*CB$7</f>
        <v>3462127.2236387176</v>
      </c>
      <c r="CO36" s="12"/>
      <c r="CP36" s="55">
        <v>29</v>
      </c>
      <c r="CQ36" s="62">
        <f t="shared" si="20"/>
        <v>2031373.6159713618</v>
      </c>
      <c r="CR36" s="62">
        <f t="shared" si="21"/>
        <v>2392464.2542272224</v>
      </c>
      <c r="CS36" s="62">
        <f t="shared" si="22"/>
        <v>4053207.44574524</v>
      </c>
      <c r="CT36" s="62">
        <f t="shared" si="23"/>
        <v>6097275.3405243941</v>
      </c>
      <c r="CU36" s="62">
        <f t="shared" si="24"/>
        <v>5523642.3620825931</v>
      </c>
    </row>
    <row r="37" spans="1:99" x14ac:dyDescent="0.15">
      <c r="A37" s="74"/>
      <c r="B37" s="29">
        <v>30</v>
      </c>
      <c r="C37" s="58">
        <f t="shared" si="18"/>
        <v>6899557.4615927916</v>
      </c>
      <c r="D37" s="58">
        <f t="shared" si="1"/>
        <v>8413728.8288095035</v>
      </c>
      <c r="E37" s="58">
        <f t="shared" si="2"/>
        <v>14642477.849868026</v>
      </c>
      <c r="F37" s="58">
        <f t="shared" si="3"/>
        <v>21560559.233904038</v>
      </c>
      <c r="G37" s="58">
        <f t="shared" si="4"/>
        <v>21367970.650268078</v>
      </c>
      <c r="H37" s="10">
        <f>C37*节奏总纲!W33</f>
        <v>3696341.7833821569</v>
      </c>
      <c r="I37" s="10">
        <f>D37*节奏总纲!X33</f>
        <v>3956865.9081113972</v>
      </c>
      <c r="J37" s="10">
        <f>E37*节奏总纲!Y33</f>
        <v>5726118.147629627</v>
      </c>
      <c r="K37" s="10">
        <f>F37*节奏总纲!Z33</f>
        <v>6245882.8754461873</v>
      </c>
      <c r="L37" s="10">
        <f>G37*节奏总纲!AA33</f>
        <v>3504486.6315541463</v>
      </c>
      <c r="N37" s="12">
        <f t="shared" si="5"/>
        <v>0.60296836897161199</v>
      </c>
      <c r="O37" s="12">
        <f t="shared" si="6"/>
        <v>9.554744654258189E-2</v>
      </c>
      <c r="P37" s="12">
        <f t="shared" si="7"/>
        <v>0.30148418448580599</v>
      </c>
      <c r="R37" s="74"/>
      <c r="S37" s="74"/>
      <c r="T37" s="74"/>
      <c r="U37" s="74"/>
      <c r="Y37" s="70"/>
      <c r="Z37" s="17">
        <v>30</v>
      </c>
      <c r="AA37" s="62">
        <f>攻城效率!F34*T$8</f>
        <v>3926949.4801812144</v>
      </c>
      <c r="AB37" s="62">
        <f>攻城效率!G34*U$8</f>
        <v>4010589.3328862907</v>
      </c>
      <c r="AC37" s="62">
        <f>攻城效率!H34*V$8</f>
        <v>4128962.4774986524</v>
      </c>
      <c r="AD37" s="62">
        <f>攻城效率!I34*W$8</f>
        <v>4273908.0134895016</v>
      </c>
      <c r="AE37" s="62">
        <f>攻城效率!J34*X$8</f>
        <v>4308563.5837262599</v>
      </c>
      <c r="AF37" s="62">
        <f>攻城效率!K34*T$7</f>
        <v>233265.42906130687</v>
      </c>
      <c r="AG37" s="62">
        <f>攻城效率!L34*U$7</f>
        <v>929456.71126618318</v>
      </c>
      <c r="AH37" s="62">
        <f>攻城效率!M34*V$7</f>
        <v>4498343.3920760527</v>
      </c>
      <c r="AI37" s="62">
        <f>攻城效率!N34*W$7</f>
        <v>8249448.7024538983</v>
      </c>
      <c r="AJ37" s="62">
        <f>攻城效率!O34*X$7</f>
        <v>7114951.5650285315</v>
      </c>
      <c r="AK37" s="12"/>
      <c r="AL37" s="29">
        <v>30</v>
      </c>
      <c r="AM37" s="10">
        <f t="shared" si="19"/>
        <v>4160214.909242521</v>
      </c>
      <c r="AN37" s="10">
        <f t="shared" si="8"/>
        <v>4940046.044152474</v>
      </c>
      <c r="AO37" s="10">
        <f t="shared" si="9"/>
        <v>8627305.8695747051</v>
      </c>
      <c r="AP37" s="10">
        <f t="shared" si="10"/>
        <v>12523356.7159434</v>
      </c>
      <c r="AQ37" s="10">
        <f t="shared" si="11"/>
        <v>11423515.14875479</v>
      </c>
      <c r="BB37" s="29">
        <v>30</v>
      </c>
      <c r="BC37" s="10">
        <f>攻打玩家效率!G34</f>
        <v>9817.3737004530358</v>
      </c>
      <c r="BD37" s="10">
        <f>攻打玩家效率!H34</f>
        <v>10026.473332215726</v>
      </c>
      <c r="BE37" s="10">
        <f>攻打玩家效率!I34</f>
        <v>10322.406193746632</v>
      </c>
      <c r="BF37" s="10">
        <f>攻打玩家效率!J34</f>
        <v>10684.770033723755</v>
      </c>
      <c r="BG37" s="10">
        <f>攻打玩家效率!K34</f>
        <v>10771.408959315651</v>
      </c>
      <c r="BH37" s="10">
        <f>攻打玩家效率!L34</f>
        <v>280530.68036223942</v>
      </c>
      <c r="BI37" s="10">
        <f>攻打玩家效率!M34</f>
        <v>284420.88753251883</v>
      </c>
      <c r="BJ37" s="10">
        <f>攻打玩家效率!N34</f>
        <v>288691.7781324606</v>
      </c>
      <c r="BK37" s="10">
        <f>攻打玩家效率!O34</f>
        <v>293516.66982999851</v>
      </c>
      <c r="BL37" s="10">
        <f>攻打玩家效率!P34</f>
        <v>298867.78246474627</v>
      </c>
      <c r="BN37" s="29">
        <v>30</v>
      </c>
      <c r="BO37" s="10">
        <f t="shared" si="12"/>
        <v>659235.09772900923</v>
      </c>
      <c r="BP37" s="10">
        <f t="shared" si="13"/>
        <v>1003659.7625807924</v>
      </c>
      <c r="BQ37" s="10">
        <f t="shared" si="14"/>
        <v>1701519.0455059689</v>
      </c>
      <c r="BR37" s="10">
        <f t="shared" si="15"/>
        <v>2775524.1599889384</v>
      </c>
      <c r="BS37" s="10">
        <f t="shared" si="16"/>
        <v>4232697.9271358941</v>
      </c>
      <c r="BT37" s="74"/>
      <c r="CD37" s="55">
        <v>30</v>
      </c>
      <c r="CE37" s="62">
        <f>攻城效率!F34*BX$8</f>
        <v>1963474.7400906072</v>
      </c>
      <c r="CF37" s="62">
        <f>攻城效率!G34*BY$8</f>
        <v>2005294.6664431454</v>
      </c>
      <c r="CG37" s="62">
        <f>攻城效率!H34*BZ$8</f>
        <v>2064481.2387493262</v>
      </c>
      <c r="CH37" s="62">
        <f>攻城效率!I34*CA$8</f>
        <v>2136954.0067447508</v>
      </c>
      <c r="CI37" s="62">
        <f>攻城效率!J34*CB$8</f>
        <v>2154281.7918631299</v>
      </c>
      <c r="CJ37" s="62">
        <f>攻城效率!K34*BX$7</f>
        <v>116632.71453065344</v>
      </c>
      <c r="CK37" s="62">
        <f>攻城效率!L34*BY$7</f>
        <v>464728.35563309159</v>
      </c>
      <c r="CL37" s="62">
        <f>攻城效率!M34*BZ$7</f>
        <v>2249171.6960380264</v>
      </c>
      <c r="CM37" s="62">
        <f>攻城效率!N34*CA$7</f>
        <v>4124724.3512269491</v>
      </c>
      <c r="CN37" s="62">
        <f>攻城效率!O34*CB$7</f>
        <v>3557475.7825142657</v>
      </c>
      <c r="CO37" s="12"/>
      <c r="CP37" s="55">
        <v>30</v>
      </c>
      <c r="CQ37" s="62">
        <f t="shared" si="20"/>
        <v>2080107.4546212605</v>
      </c>
      <c r="CR37" s="62">
        <f t="shared" si="21"/>
        <v>2470023.022076237</v>
      </c>
      <c r="CS37" s="62">
        <f t="shared" si="22"/>
        <v>4313652.9347873526</v>
      </c>
      <c r="CT37" s="62">
        <f t="shared" si="23"/>
        <v>6261678.3579716999</v>
      </c>
      <c r="CU37" s="62">
        <f t="shared" si="24"/>
        <v>5711757.5743773952</v>
      </c>
    </row>
    <row r="38" spans="1:99" x14ac:dyDescent="0.15">
      <c r="A38" s="74"/>
      <c r="B38" s="29">
        <v>31</v>
      </c>
      <c r="C38" s="58">
        <f t="shared" si="18"/>
        <v>7326450.2059821738</v>
      </c>
      <c r="D38" s="58">
        <f t="shared" si="1"/>
        <v>8952621.3882856667</v>
      </c>
      <c r="E38" s="58">
        <f t="shared" si="2"/>
        <v>15956502.536746679</v>
      </c>
      <c r="F38" s="58">
        <f t="shared" si="3"/>
        <v>22479019.369977511</v>
      </c>
      <c r="G38" s="58">
        <f t="shared" si="4"/>
        <v>22355940.645623706</v>
      </c>
      <c r="H38" s="10">
        <f>C38*节奏总纲!W34</f>
        <v>4206757.5950646158</v>
      </c>
      <c r="I38" s="10">
        <f>D38*节奏总纲!X34</f>
        <v>4556064.6167042833</v>
      </c>
      <c r="J38" s="10">
        <f>E38*节奏总纲!Y34</f>
        <v>6720265.9508035127</v>
      </c>
      <c r="K38" s="10">
        <f>F38*节奏总纲!Z34</f>
        <v>6952545.3343807338</v>
      </c>
      <c r="L38" s="10">
        <f>G38*节奏总纲!AA34</f>
        <v>3970765.1582227047</v>
      </c>
      <c r="N38" s="12">
        <f t="shared" si="5"/>
        <v>0.60514184530180148</v>
      </c>
      <c r="O38" s="12">
        <f t="shared" si="6"/>
        <v>9.2287232047297885E-2</v>
      </c>
      <c r="P38" s="12">
        <f t="shared" si="7"/>
        <v>0.30257092265090074</v>
      </c>
      <c r="R38" s="74"/>
      <c r="S38" s="74"/>
      <c r="T38" s="74"/>
      <c r="U38" s="74"/>
      <c r="Y38" s="70"/>
      <c r="Z38" s="17">
        <v>31</v>
      </c>
      <c r="AA38" s="62">
        <f>攻城效率!F35*T$8</f>
        <v>4192787.9577721474</v>
      </c>
      <c r="AB38" s="62">
        <f>攻城效率!G35*U$8</f>
        <v>4309188.5947530903</v>
      </c>
      <c r="AC38" s="62">
        <f>攻城效率!H35*V$8</f>
        <v>4474309.8494243752</v>
      </c>
      <c r="AD38" s="62">
        <f>攻城效率!I35*W$8</f>
        <v>4678329.1992505249</v>
      </c>
      <c r="AE38" s="62">
        <f>攻城效率!J35*X$8</f>
        <v>4733193.3114487538</v>
      </c>
      <c r="AF38" s="62">
        <f>攻城效率!K35*T$7</f>
        <v>240753.63938766826</v>
      </c>
      <c r="AG38" s="62">
        <f>攻城效率!L35*U$7</f>
        <v>972573.16969440109</v>
      </c>
      <c r="AH38" s="62">
        <f>攻城效率!M35*V$7</f>
        <v>4997353.391261043</v>
      </c>
      <c r="AI38" s="62">
        <f>攻城效率!N35*W$7</f>
        <v>8402856.2765890155</v>
      </c>
      <c r="AJ38" s="62">
        <f>攻城效率!O35*X$7</f>
        <v>7265880.6234529288</v>
      </c>
      <c r="AK38" s="12"/>
      <c r="AL38" s="29">
        <v>31</v>
      </c>
      <c r="AM38" s="10">
        <f t="shared" si="19"/>
        <v>4433541.597159816</v>
      </c>
      <c r="AN38" s="10">
        <f t="shared" si="8"/>
        <v>5281761.7644474916</v>
      </c>
      <c r="AO38" s="10">
        <f t="shared" si="9"/>
        <v>9471663.2406854182</v>
      </c>
      <c r="AP38" s="10">
        <f t="shared" si="10"/>
        <v>13081185.47583954</v>
      </c>
      <c r="AQ38" s="10">
        <f t="shared" si="11"/>
        <v>11999073.934901683</v>
      </c>
      <c r="BB38" s="29">
        <v>31</v>
      </c>
      <c r="BC38" s="10">
        <f>攻打玩家效率!G35</f>
        <v>10481.969894430369</v>
      </c>
      <c r="BD38" s="10">
        <f>攻打玩家效率!H35</f>
        <v>10772.971486882727</v>
      </c>
      <c r="BE38" s="10">
        <f>攻打玩家效率!I35</f>
        <v>11185.774623560939</v>
      </c>
      <c r="BF38" s="10">
        <f>攻打玩家效率!J35</f>
        <v>11695.822998126314</v>
      </c>
      <c r="BG38" s="10">
        <f>攻打玩家效率!K35</f>
        <v>11832.983278621885</v>
      </c>
      <c r="BH38" s="10">
        <f>攻打玩家效率!L35</f>
        <v>285659.05564907327</v>
      </c>
      <c r="BI38" s="10">
        <f>攻打玩家效率!M35</f>
        <v>289461.38977039617</v>
      </c>
      <c r="BJ38" s="10">
        <f>攻打玩家效率!N35</f>
        <v>293872.66202590556</v>
      </c>
      <c r="BK38" s="10">
        <f>攻打玩家效率!O35</f>
        <v>298676.0295366433</v>
      </c>
      <c r="BL38" s="10">
        <f>攻打玩家效率!P35</f>
        <v>303945.89554615563</v>
      </c>
      <c r="BN38" s="29">
        <v>31</v>
      </c>
      <c r="BO38" s="10">
        <f t="shared" si="12"/>
        <v>676137.81024245021</v>
      </c>
      <c r="BP38" s="10">
        <f t="shared" si="13"/>
        <v>1029978.7416144294</v>
      </c>
      <c r="BQ38" s="10">
        <f t="shared" si="14"/>
        <v>1749007.6757185515</v>
      </c>
      <c r="BR38" s="10">
        <f t="shared" si="15"/>
        <v>2857241.1562181991</v>
      </c>
      <c r="BS38" s="10">
        <f t="shared" si="16"/>
        <v>4357329.7432711804</v>
      </c>
      <c r="BT38" s="74"/>
      <c r="CD38" s="55">
        <v>31</v>
      </c>
      <c r="CE38" s="62">
        <f>攻城效率!F35*BX$8</f>
        <v>2096393.9788860737</v>
      </c>
      <c r="CF38" s="62">
        <f>攻城效率!G35*BY$8</f>
        <v>2154594.2973765451</v>
      </c>
      <c r="CG38" s="62">
        <f>攻城效率!H35*BZ$8</f>
        <v>2237154.9247121876</v>
      </c>
      <c r="CH38" s="62">
        <f>攻城效率!I35*CA$8</f>
        <v>2339164.5996252624</v>
      </c>
      <c r="CI38" s="62">
        <f>攻城效率!J35*CB$8</f>
        <v>2366596.6557243769</v>
      </c>
      <c r="CJ38" s="62">
        <f>攻城效率!K35*BX$7</f>
        <v>120376.81969383413</v>
      </c>
      <c r="CK38" s="62">
        <f>攻城效率!L35*BY$7</f>
        <v>486286.58484720055</v>
      </c>
      <c r="CL38" s="62">
        <f>攻城效率!M35*BZ$7</f>
        <v>2498676.6956305215</v>
      </c>
      <c r="CM38" s="62">
        <f>攻城效率!N35*CA$7</f>
        <v>4201428.1382945077</v>
      </c>
      <c r="CN38" s="62">
        <f>攻城效率!O35*CB$7</f>
        <v>3632940.3117264644</v>
      </c>
      <c r="CO38" s="12"/>
      <c r="CP38" s="55">
        <v>31</v>
      </c>
      <c r="CQ38" s="62">
        <f t="shared" si="20"/>
        <v>2216770.798579908</v>
      </c>
      <c r="CR38" s="62">
        <f t="shared" si="21"/>
        <v>2640880.8822237458</v>
      </c>
      <c r="CS38" s="62">
        <f t="shared" si="22"/>
        <v>4735831.6203427091</v>
      </c>
      <c r="CT38" s="62">
        <f t="shared" si="23"/>
        <v>6540592.7379197702</v>
      </c>
      <c r="CU38" s="62">
        <f t="shared" si="24"/>
        <v>5999536.9674508413</v>
      </c>
    </row>
    <row r="39" spans="1:99" x14ac:dyDescent="0.15">
      <c r="A39" s="74"/>
      <c r="B39" s="29">
        <v>32</v>
      </c>
      <c r="C39" s="58">
        <f t="shared" si="18"/>
        <v>7501401.566459747</v>
      </c>
      <c r="D39" s="58">
        <f t="shared" si="1"/>
        <v>9230335.9100273475</v>
      </c>
      <c r="E39" s="58">
        <f t="shared" si="2"/>
        <v>17020982.153285623</v>
      </c>
      <c r="F39" s="58">
        <f t="shared" si="3"/>
        <v>23086116.851177666</v>
      </c>
      <c r="G39" s="58">
        <f t="shared" si="4"/>
        <v>22991850.92738124</v>
      </c>
      <c r="H39" s="10">
        <f>C39*节奏总纲!W35</f>
        <v>4616356.070438059</v>
      </c>
      <c r="I39" s="10">
        <f>D39*节奏总纲!X35</f>
        <v>4988606.5201526871</v>
      </c>
      <c r="J39" s="10">
        <f>E39*节奏总纲!Y35</f>
        <v>7541460.0230552219</v>
      </c>
      <c r="K39" s="10">
        <f>F39*节奏总纲!Z35</f>
        <v>7695372.2795387628</v>
      </c>
      <c r="L39" s="10">
        <f>G39*节奏总纲!AA35</f>
        <v>4293727.6683300165</v>
      </c>
      <c r="N39" s="12">
        <f t="shared" si="5"/>
        <v>0.60547819042822171</v>
      </c>
      <c r="O39" s="12">
        <f t="shared" si="6"/>
        <v>9.1782714357667494E-2</v>
      </c>
      <c r="P39" s="12">
        <f t="shared" si="7"/>
        <v>0.30273909521411085</v>
      </c>
      <c r="R39" s="74"/>
      <c r="S39" s="74"/>
      <c r="T39" s="74"/>
      <c r="U39" s="74"/>
      <c r="Y39" s="70"/>
      <c r="Z39" s="17">
        <v>32</v>
      </c>
      <c r="AA39" s="62">
        <f>攻城效率!F36*T$8</f>
        <v>4293134.2940959139</v>
      </c>
      <c r="AB39" s="62">
        <f>攻城效率!G36*U$8</f>
        <v>4435429.0264105182</v>
      </c>
      <c r="AC39" s="62">
        <f>攻城效率!H36*V$8</f>
        <v>4635620.8540789634</v>
      </c>
      <c r="AD39" s="62">
        <f>攻城效率!I36*W$8</f>
        <v>4881077.7228494864</v>
      </c>
      <c r="AE39" s="62">
        <f>攻城效率!J36*X$8</f>
        <v>4936072.434701724</v>
      </c>
      <c r="AF39" s="62">
        <f>攻城效率!K36*T$7</f>
        <v>248800.75203956073</v>
      </c>
      <c r="AG39" s="62">
        <f>攻城效率!L36*U$7</f>
        <v>1017976.0689570808</v>
      </c>
      <c r="AH39" s="62">
        <f>攻城效率!M36*V$7</f>
        <v>5522319.5525935758</v>
      </c>
      <c r="AI39" s="62">
        <f>攻城效率!N36*W$7</f>
        <v>8564124.4201058075</v>
      </c>
      <c r="AJ39" s="62">
        <f>攻城效率!O36*X$7</f>
        <v>7424571.5766573902</v>
      </c>
      <c r="AK39" s="12"/>
      <c r="AL39" s="29">
        <v>32</v>
      </c>
      <c r="AM39" s="10">
        <f t="shared" si="19"/>
        <v>4541935.0461354749</v>
      </c>
      <c r="AN39" s="10">
        <f t="shared" si="8"/>
        <v>5453405.0953675993</v>
      </c>
      <c r="AO39" s="10">
        <f t="shared" si="9"/>
        <v>10157940.406672539</v>
      </c>
      <c r="AP39" s="10">
        <f t="shared" si="10"/>
        <v>13445202.142955294</v>
      </c>
      <c r="AQ39" s="10">
        <f t="shared" si="11"/>
        <v>12360644.011359114</v>
      </c>
      <c r="BB39" s="29">
        <v>32</v>
      </c>
      <c r="BC39" s="10">
        <f>攻打玩家效率!G36</f>
        <v>10732.835735239787</v>
      </c>
      <c r="BD39" s="10">
        <f>攻打玩家效率!H36</f>
        <v>11088.572566026296</v>
      </c>
      <c r="BE39" s="10">
        <f>攻打玩家效率!I36</f>
        <v>11589.052135197409</v>
      </c>
      <c r="BF39" s="10">
        <f>攻打玩家效率!J36</f>
        <v>12202.694307123716</v>
      </c>
      <c r="BG39" s="10">
        <f>攻打玩家效率!K36</f>
        <v>12340.18108675431</v>
      </c>
      <c r="BH39" s="10">
        <f>攻打玩家效率!L36</f>
        <v>290585.31995206827</v>
      </c>
      <c r="BI39" s="10">
        <f>攻打玩家效率!M36</f>
        <v>294633.22616185166</v>
      </c>
      <c r="BJ39" s="10">
        <f>攻打玩家效率!N36</f>
        <v>298869.0479793757</v>
      </c>
      <c r="BK39" s="10">
        <f>攻打玩家效率!O36</f>
        <v>303775.73305747192</v>
      </c>
      <c r="BL39" s="10">
        <f>攻打玩家效率!P36</f>
        <v>309206.17042810895</v>
      </c>
      <c r="BN39" s="29">
        <v>32</v>
      </c>
      <c r="BO39" s="10">
        <f t="shared" si="12"/>
        <v>688498.99725653441</v>
      </c>
      <c r="BP39" s="10">
        <f t="shared" si="13"/>
        <v>1050228.2669759495</v>
      </c>
      <c r="BQ39" s="10">
        <f t="shared" si="14"/>
        <v>1784071.5432768138</v>
      </c>
      <c r="BR39" s="10">
        <f t="shared" si="15"/>
        <v>2918313.6367447241</v>
      </c>
      <c r="BS39" s="10">
        <f t="shared" si="16"/>
        <v>4450884.9103425667</v>
      </c>
      <c r="BT39" s="74"/>
      <c r="CD39" s="55">
        <v>32</v>
      </c>
      <c r="CE39" s="62">
        <f>攻城效率!F36*BX$8</f>
        <v>2146567.1470479569</v>
      </c>
      <c r="CF39" s="62">
        <f>攻城效率!G36*BY$8</f>
        <v>2217714.5132052591</v>
      </c>
      <c r="CG39" s="62">
        <f>攻城效率!H36*BZ$8</f>
        <v>2317810.4270394817</v>
      </c>
      <c r="CH39" s="62">
        <f>攻城效率!I36*CA$8</f>
        <v>2440538.8614247432</v>
      </c>
      <c r="CI39" s="62">
        <f>攻城效率!J36*CB$8</f>
        <v>2468036.217350862</v>
      </c>
      <c r="CJ39" s="62">
        <f>攻城效率!K36*BX$7</f>
        <v>124400.37601978036</v>
      </c>
      <c r="CK39" s="62">
        <f>攻城效率!L36*BY$7</f>
        <v>508988.03447854042</v>
      </c>
      <c r="CL39" s="62">
        <f>攻城效率!M36*BZ$7</f>
        <v>2761159.7762967879</v>
      </c>
      <c r="CM39" s="62">
        <f>攻城效率!N36*CA$7</f>
        <v>4282062.2100529037</v>
      </c>
      <c r="CN39" s="62">
        <f>攻城效率!O36*CB$7</f>
        <v>3712285.7883286951</v>
      </c>
      <c r="CO39" s="12"/>
      <c r="CP39" s="55">
        <v>32</v>
      </c>
      <c r="CQ39" s="62">
        <f t="shared" si="20"/>
        <v>2270967.5230677375</v>
      </c>
      <c r="CR39" s="62">
        <f t="shared" si="21"/>
        <v>2726702.5476837996</v>
      </c>
      <c r="CS39" s="62">
        <f t="shared" si="22"/>
        <v>5078970.2033362696</v>
      </c>
      <c r="CT39" s="62">
        <f t="shared" si="23"/>
        <v>6722601.0714776469</v>
      </c>
      <c r="CU39" s="62">
        <f t="shared" si="24"/>
        <v>6180322.0056795571</v>
      </c>
    </row>
    <row r="40" spans="1:99" x14ac:dyDescent="0.15">
      <c r="A40" s="74"/>
      <c r="B40" s="29">
        <v>33</v>
      </c>
      <c r="C40" s="58">
        <f t="shared" ref="C40:C71" si="25">(AM40+BO40+CQ40)</f>
        <v>7684444.6790421056</v>
      </c>
      <c r="D40" s="58">
        <f t="shared" ref="D40:D71" si="26">(AN40+BP40+CR40)</f>
        <v>9511950.0132073797</v>
      </c>
      <c r="E40" s="58">
        <f t="shared" ref="E40:E71" si="27">(AO40+BQ40+CS40)</f>
        <v>18018272.877751678</v>
      </c>
      <c r="F40" s="58">
        <f t="shared" ref="F40:F71" si="28">(AP40+BR40+CT40)</f>
        <v>23714539.398637425</v>
      </c>
      <c r="G40" s="58">
        <f t="shared" ref="G40:G71" si="29">(AQ40+BS40+CU40)</f>
        <v>23647140.904428061</v>
      </c>
      <c r="H40" s="10">
        <f>C40*节奏总纲!W36</f>
        <v>5068417.3950349661</v>
      </c>
      <c r="I40" s="10">
        <f>D40*节奏总纲!X36</f>
        <v>5327383.1693638181</v>
      </c>
      <c r="J40" s="10">
        <f>E40*节奏总纲!Y36</f>
        <v>8347720.9720238158</v>
      </c>
      <c r="K40" s="10">
        <f>F40*节奏总纲!Z36</f>
        <v>8312993.4680654267</v>
      </c>
      <c r="L40" s="10">
        <f>G40*节奏总纲!AA36</f>
        <v>4673743.7272686297</v>
      </c>
      <c r="N40" s="12">
        <f t="shared" ref="N40:N71" si="30">AM40/C40</f>
        <v>0.60581351372887271</v>
      </c>
      <c r="O40" s="12">
        <f t="shared" ref="O40:O71" si="31">BO40/C40</f>
        <v>9.1279729406690824E-2</v>
      </c>
      <c r="P40" s="12">
        <f t="shared" ref="P40:P71" si="32">CQ40/C40</f>
        <v>0.30290675686443636</v>
      </c>
      <c r="R40" s="74"/>
      <c r="S40" s="74"/>
      <c r="T40" s="74"/>
      <c r="U40" s="74"/>
      <c r="Y40" s="70"/>
      <c r="Z40" s="17">
        <v>33</v>
      </c>
      <c r="AA40" s="62">
        <f>攻城效率!F37*T$8</f>
        <v>4397863.3696123948</v>
      </c>
      <c r="AB40" s="62">
        <f>攻城效率!G37*U$8</f>
        <v>4564290.2102949107</v>
      </c>
      <c r="AC40" s="62">
        <f>攻城效率!H37*V$8</f>
        <v>4800383.3750725184</v>
      </c>
      <c r="AD40" s="62">
        <f>攻城效率!I37*W$8</f>
        <v>5089689.789291664</v>
      </c>
      <c r="AE40" s="62">
        <f>攻城效率!J37*X$8</f>
        <v>5144631.1364594605</v>
      </c>
      <c r="AF40" s="62">
        <f>攻城效率!K37*T$7</f>
        <v>257477.06245324257</v>
      </c>
      <c r="AG40" s="62">
        <f>攻城效率!L37*U$7</f>
        <v>1064002.79905213</v>
      </c>
      <c r="AH40" s="62">
        <f>攻城效率!M37*V$7</f>
        <v>5998700.4477637094</v>
      </c>
      <c r="AI40" s="62">
        <f>攻城效率!N37*W$7</f>
        <v>8733719.2414754275</v>
      </c>
      <c r="AJ40" s="62">
        <f>攻城效率!O37*X$7</f>
        <v>7592520.7475564256</v>
      </c>
      <c r="AK40" s="12"/>
      <c r="AL40" s="29">
        <v>33</v>
      </c>
      <c r="AM40" s="10">
        <f t="shared" ref="AM40:AM71" si="33">AF40+AA40</f>
        <v>4655340.4320656378</v>
      </c>
      <c r="AN40" s="10">
        <f t="shared" ref="AN40:AN71" si="34">AG40+AB40</f>
        <v>5628293.0093470402</v>
      </c>
      <c r="AO40" s="10">
        <f t="shared" ref="AO40:AO71" si="35">AH40+AC40</f>
        <v>10799083.822836228</v>
      </c>
      <c r="AP40" s="10">
        <f t="shared" ref="AP40:AP71" si="36">AI40+AD40</f>
        <v>13823409.030767091</v>
      </c>
      <c r="AQ40" s="10">
        <f t="shared" ref="AQ40:AQ71" si="37">AJ40+AE40</f>
        <v>12737151.884015886</v>
      </c>
      <c r="BB40" s="29">
        <v>33</v>
      </c>
      <c r="BC40" s="10">
        <f>攻打玩家效率!G37</f>
        <v>10994.658424030989</v>
      </c>
      <c r="BD40" s="10">
        <f>攻打玩家效率!H37</f>
        <v>11410.725525737276</v>
      </c>
      <c r="BE40" s="10">
        <f>攻打玩家效率!I37</f>
        <v>12000.958437681296</v>
      </c>
      <c r="BF40" s="10">
        <f>攻打玩家效率!J37</f>
        <v>12724.22447322916</v>
      </c>
      <c r="BG40" s="10">
        <f>攻打玩家效率!K37</f>
        <v>12861.577841148652</v>
      </c>
      <c r="BH40" s="10">
        <f>攻打玩家效率!L37</f>
        <v>295743.72335166932</v>
      </c>
      <c r="BI40" s="10">
        <f>攻打玩家效率!M37</f>
        <v>299449.87210025336</v>
      </c>
      <c r="BJ40" s="10">
        <f>攻打玩家效率!N37</f>
        <v>303924.63651106053</v>
      </c>
      <c r="BK40" s="10">
        <f>攻打玩家效率!O37</f>
        <v>308807.10919470282</v>
      </c>
      <c r="BL40" s="10">
        <f>攻打玩家效率!P37</f>
        <v>314143.20066127589</v>
      </c>
      <c r="BN40" s="29">
        <v>33</v>
      </c>
      <c r="BO40" s="10">
        <f t="shared" ref="BO40:BO71" si="38">BC40*AV$9+BH40*AV$8*AV$10</f>
        <v>701434.03094364854</v>
      </c>
      <c r="BP40" s="10">
        <f t="shared" ref="BP40:BP71" si="39">BD40*AW$9+BI40*AW$8*AW$10</f>
        <v>1069510.4991868192</v>
      </c>
      <c r="BQ40" s="10">
        <f t="shared" ref="BQ40:BQ71" si="40">BE40*AX$9+BJ40*AX$8*AX$10</f>
        <v>1819647.1434973348</v>
      </c>
      <c r="BR40" s="10">
        <f t="shared" ref="BR40:BR71" si="41">BF40*AY$9+BK40*AY$8*AY$10</f>
        <v>2979425.8524867888</v>
      </c>
      <c r="BS40" s="10">
        <f t="shared" ref="BS40:BS71" si="42">BG40*AZ$9+BL40*AZ$8*AZ$10</f>
        <v>4541413.0784042301</v>
      </c>
      <c r="BT40" s="74"/>
      <c r="CD40" s="55">
        <v>33</v>
      </c>
      <c r="CE40" s="62">
        <f>攻城效率!F37*BX$8</f>
        <v>2198931.6848061974</v>
      </c>
      <c r="CF40" s="62">
        <f>攻城效率!G37*BY$8</f>
        <v>2282145.1051474554</v>
      </c>
      <c r="CG40" s="62">
        <f>攻城效率!H37*BZ$8</f>
        <v>2400191.6875362592</v>
      </c>
      <c r="CH40" s="62">
        <f>攻城效率!I37*CA$8</f>
        <v>2544844.894645832</v>
      </c>
      <c r="CI40" s="62">
        <f>攻城效率!J37*CB$8</f>
        <v>2572315.5682297302</v>
      </c>
      <c r="CJ40" s="62">
        <f>攻城效率!K37*BX$7</f>
        <v>128738.53122662129</v>
      </c>
      <c r="CK40" s="62">
        <f>攻城效率!L37*BY$7</f>
        <v>532001.39952606498</v>
      </c>
      <c r="CL40" s="62">
        <f>攻城效率!M37*BZ$7</f>
        <v>2999350.2238818547</v>
      </c>
      <c r="CM40" s="62">
        <f>攻城效率!N37*CA$7</f>
        <v>4366859.6207377138</v>
      </c>
      <c r="CN40" s="62">
        <f>攻城效率!O37*CB$7</f>
        <v>3796260.3737782128</v>
      </c>
      <c r="CO40" s="12"/>
      <c r="CP40" s="55">
        <v>33</v>
      </c>
      <c r="CQ40" s="62">
        <f t="shared" si="20"/>
        <v>2327670.2160328189</v>
      </c>
      <c r="CR40" s="62">
        <f t="shared" si="21"/>
        <v>2814146.5046735201</v>
      </c>
      <c r="CS40" s="62">
        <f t="shared" si="22"/>
        <v>5399541.9114181139</v>
      </c>
      <c r="CT40" s="62">
        <f t="shared" si="23"/>
        <v>6911704.5153835453</v>
      </c>
      <c r="CU40" s="62">
        <f t="shared" si="24"/>
        <v>6368575.9420079431</v>
      </c>
    </row>
    <row r="41" spans="1:99" x14ac:dyDescent="0.15">
      <c r="A41" s="74"/>
      <c r="B41" s="29">
        <v>34</v>
      </c>
      <c r="C41" s="58">
        <f t="shared" si="25"/>
        <v>7888296.2274589036</v>
      </c>
      <c r="D41" s="58">
        <f t="shared" si="26"/>
        <v>9807675.1743684579</v>
      </c>
      <c r="E41" s="58">
        <f t="shared" si="27"/>
        <v>19081161.852543496</v>
      </c>
      <c r="F41" s="58">
        <f t="shared" si="28"/>
        <v>24263039.644625872</v>
      </c>
      <c r="G41" s="58">
        <f t="shared" si="29"/>
        <v>24240676.938555568</v>
      </c>
      <c r="H41" s="10">
        <f>C41*节奏总纲!W37</f>
        <v>5576299.5472495398</v>
      </c>
      <c r="I41" s="10">
        <f>D41*节奏总纲!X37</f>
        <v>6070334.2562689614</v>
      </c>
      <c r="J41" s="10">
        <f>E41*节奏总纲!Y37</f>
        <v>9964389.7917905953</v>
      </c>
      <c r="K41" s="10">
        <f>F41*节奏总纲!Z37</f>
        <v>9527397.9972812533</v>
      </c>
      <c r="L41" s="10">
        <f>G41*节奏总纲!AA37</f>
        <v>5295187.9872638965</v>
      </c>
      <c r="N41" s="12">
        <f t="shared" si="30"/>
        <v>0.60632273929668601</v>
      </c>
      <c r="O41" s="12">
        <f t="shared" si="31"/>
        <v>9.0515891054971029E-2</v>
      </c>
      <c r="P41" s="12">
        <f t="shared" si="32"/>
        <v>0.303161369648343</v>
      </c>
      <c r="R41" s="74"/>
      <c r="S41" s="74"/>
      <c r="T41" s="74"/>
      <c r="U41" s="74"/>
      <c r="Y41" s="70"/>
      <c r="Z41" s="17">
        <v>34</v>
      </c>
      <c r="AA41" s="62">
        <f>攻城效率!F38*T$8</f>
        <v>4513261.3046431839</v>
      </c>
      <c r="AB41" s="62">
        <f>攻城效率!G38*U$8</f>
        <v>4696524.5429572565</v>
      </c>
      <c r="AC41" s="62">
        <f>攻城效率!H38*V$8</f>
        <v>4969016.9097427465</v>
      </c>
      <c r="AD41" s="62">
        <f>攻城效率!I38*W$8</f>
        <v>5247906.037336858</v>
      </c>
      <c r="AE41" s="62">
        <f>攻城效率!J38*X$8</f>
        <v>5297449.8961510407</v>
      </c>
      <c r="AF41" s="62">
        <f>攻城效率!K38*T$7</f>
        <v>269592.07237341284</v>
      </c>
      <c r="AG41" s="62">
        <f>攻城效率!L38*U$7</f>
        <v>1115289.8222107543</v>
      </c>
      <c r="AH41" s="62">
        <f>攻城效率!M38*V$7</f>
        <v>6514941.8018040368</v>
      </c>
      <c r="AI41" s="62">
        <f>攻城效率!N38*W$7</f>
        <v>8902878.9157021027</v>
      </c>
      <c r="AJ41" s="62">
        <f>攻城效率!O38*X$7</f>
        <v>7778142.2344951313</v>
      </c>
      <c r="AK41" s="12"/>
      <c r="AL41" s="29">
        <v>34</v>
      </c>
      <c r="AM41" s="10">
        <f t="shared" si="33"/>
        <v>4782853.3770165965</v>
      </c>
      <c r="AN41" s="10">
        <f t="shared" si="34"/>
        <v>5811814.3651680108</v>
      </c>
      <c r="AO41" s="10">
        <f t="shared" si="35"/>
        <v>11483958.711546782</v>
      </c>
      <c r="AP41" s="10">
        <f t="shared" si="36"/>
        <v>14150784.953038961</v>
      </c>
      <c r="AQ41" s="10">
        <f t="shared" si="37"/>
        <v>13075592.130646173</v>
      </c>
      <c r="BB41" s="29">
        <v>34</v>
      </c>
      <c r="BC41" s="10">
        <f>攻打玩家效率!G38</f>
        <v>11283.15326160796</v>
      </c>
      <c r="BD41" s="10">
        <f>攻打玩家效率!H38</f>
        <v>11741.31135739314</v>
      </c>
      <c r="BE41" s="10">
        <f>攻打玩家效率!I38</f>
        <v>12422.542274356867</v>
      </c>
      <c r="BF41" s="10">
        <f>攻打玩家效率!J38</f>
        <v>13119.765093342146</v>
      </c>
      <c r="BG41" s="10">
        <f>攻打玩家效率!K38</f>
        <v>13243.624740377601</v>
      </c>
      <c r="BH41" s="10">
        <f>攻打玩家效率!L38</f>
        <v>300592.31465896469</v>
      </c>
      <c r="BI41" s="10">
        <f>攻打玩家效率!M38</f>
        <v>304611.31875184807</v>
      </c>
      <c r="BJ41" s="10">
        <f>攻打玩家效率!N38</f>
        <v>308932.04567288037</v>
      </c>
      <c r="BK41" s="10">
        <f>攻打玩家效率!O38</f>
        <v>314008.95141671831</v>
      </c>
      <c r="BL41" s="10">
        <f>攻打玩家效率!P38</f>
        <v>319389.2715136378</v>
      </c>
      <c r="BN41" s="29">
        <v>34</v>
      </c>
      <c r="BO41" s="10">
        <f t="shared" si="38"/>
        <v>714016.16193400905</v>
      </c>
      <c r="BP41" s="10">
        <f t="shared" si="39"/>
        <v>1089953.6266164414</v>
      </c>
      <c r="BQ41" s="10">
        <f t="shared" si="40"/>
        <v>1855223.7852233236</v>
      </c>
      <c r="BR41" s="10">
        <f t="shared" si="41"/>
        <v>3036862.2150674323</v>
      </c>
      <c r="BS41" s="10">
        <f t="shared" si="42"/>
        <v>4627288.7425863091</v>
      </c>
      <c r="BT41" s="74"/>
      <c r="CD41" s="55">
        <v>34</v>
      </c>
      <c r="CE41" s="62">
        <f>攻城效率!F38*BX$8</f>
        <v>2256630.652321592</v>
      </c>
      <c r="CF41" s="62">
        <f>攻城效率!G38*BY$8</f>
        <v>2348262.2714786283</v>
      </c>
      <c r="CG41" s="62">
        <f>攻城效率!H38*BZ$8</f>
        <v>2484508.4548713733</v>
      </c>
      <c r="CH41" s="62">
        <f>攻城效率!I38*CA$8</f>
        <v>2623953.018668429</v>
      </c>
      <c r="CI41" s="62">
        <f>攻城效率!J38*CB$8</f>
        <v>2648724.9480755203</v>
      </c>
      <c r="CJ41" s="62">
        <f>攻城效率!K38*BX$7</f>
        <v>134796.03618670642</v>
      </c>
      <c r="CK41" s="62">
        <f>攻城效率!L38*BY$7</f>
        <v>557644.91110537713</v>
      </c>
      <c r="CL41" s="62">
        <f>攻城效率!M38*BZ$7</f>
        <v>3257470.9009020184</v>
      </c>
      <c r="CM41" s="62">
        <f>攻城效率!N38*CA$7</f>
        <v>4451439.4578510514</v>
      </c>
      <c r="CN41" s="62">
        <f>攻城效率!O38*CB$7</f>
        <v>3889071.1172475656</v>
      </c>
      <c r="CO41" s="12"/>
      <c r="CP41" s="55">
        <v>34</v>
      </c>
      <c r="CQ41" s="62">
        <f t="shared" si="20"/>
        <v>2391426.6885082982</v>
      </c>
      <c r="CR41" s="62">
        <f t="shared" si="21"/>
        <v>2905907.1825840054</v>
      </c>
      <c r="CS41" s="62">
        <f t="shared" si="22"/>
        <v>5741979.3557733912</v>
      </c>
      <c r="CT41" s="62">
        <f t="shared" si="23"/>
        <v>7075392.4765194803</v>
      </c>
      <c r="CU41" s="62">
        <f t="shared" si="24"/>
        <v>6537796.0653230865</v>
      </c>
    </row>
    <row r="42" spans="1:99" x14ac:dyDescent="0.15">
      <c r="A42" s="74"/>
      <c r="B42" s="29">
        <v>35</v>
      </c>
      <c r="C42" s="58">
        <f t="shared" si="25"/>
        <v>8144555.7077359781</v>
      </c>
      <c r="D42" s="58">
        <f t="shared" si="26"/>
        <v>10136766.142810054</v>
      </c>
      <c r="E42" s="58">
        <f t="shared" si="27"/>
        <v>19882094.765765697</v>
      </c>
      <c r="F42" s="58">
        <f t="shared" si="28"/>
        <v>24679747.635565814</v>
      </c>
      <c r="G42" s="58">
        <f t="shared" si="29"/>
        <v>24745370.110205568</v>
      </c>
      <c r="H42" s="10">
        <f>C42*节奏总纲!W38</f>
        <v>6170683.6423621727</v>
      </c>
      <c r="I42" s="10">
        <f>D42*节奏总纲!X38</f>
        <v>6831399.0136784483</v>
      </c>
      <c r="J42" s="10">
        <f>E42*节奏总纲!Y38</f>
        <v>11191942.518545182</v>
      </c>
      <c r="K42" s="10">
        <f>F42*节奏总纲!Z38</f>
        <v>10162750.866317051</v>
      </c>
      <c r="L42" s="10">
        <f>G42*节奏总纲!AA38</f>
        <v>5678107.3311064877</v>
      </c>
      <c r="N42" s="12">
        <f t="shared" si="30"/>
        <v>0.60708794598563187</v>
      </c>
      <c r="O42" s="12">
        <f t="shared" si="31"/>
        <v>8.9368081021552317E-2</v>
      </c>
      <c r="P42" s="12">
        <f t="shared" si="32"/>
        <v>0.30354397299281594</v>
      </c>
      <c r="R42" s="74"/>
      <c r="S42" s="74"/>
      <c r="T42" s="74"/>
      <c r="U42" s="74"/>
      <c r="Y42" s="70"/>
      <c r="Z42" s="17">
        <v>35</v>
      </c>
      <c r="AA42" s="62">
        <f>攻城效率!F39*T$8</f>
        <v>4660239.6057916302</v>
      </c>
      <c r="AB42" s="62">
        <f>攻城效率!G39*U$8</f>
        <v>4845951.939809408</v>
      </c>
      <c r="AC42" s="62">
        <f>攻城效率!H39*V$8</f>
        <v>5083159.1017134013</v>
      </c>
      <c r="AD42" s="62">
        <f>攻城效率!I39*W$8</f>
        <v>5358833.8640805557</v>
      </c>
      <c r="AE42" s="62">
        <f>攻城效率!J39*X$8</f>
        <v>5425134.0994434198</v>
      </c>
      <c r="AF42" s="62">
        <f>攻城效率!K39*T$7</f>
        <v>284221.98978335876</v>
      </c>
      <c r="AG42" s="62">
        <f>攻城效率!L39*U$7</f>
        <v>1171644.0917547951</v>
      </c>
      <c r="AH42" s="62">
        <f>攻城效率!M39*V$7</f>
        <v>6912454.1220075255</v>
      </c>
      <c r="AI42" s="62">
        <f>攻城效率!N39*W$7</f>
        <v>9035518.9690562207</v>
      </c>
      <c r="AJ42" s="62">
        <f>攻城效率!O39*X$7</f>
        <v>7934270.9287147047</v>
      </c>
      <c r="AK42" s="12"/>
      <c r="AL42" s="29">
        <v>35</v>
      </c>
      <c r="AM42" s="10">
        <f t="shared" si="33"/>
        <v>4944461.595574989</v>
      </c>
      <c r="AN42" s="10">
        <f t="shared" si="34"/>
        <v>6017596.0315642031</v>
      </c>
      <c r="AO42" s="10">
        <f t="shared" si="35"/>
        <v>11995613.223720927</v>
      </c>
      <c r="AP42" s="10">
        <f t="shared" si="36"/>
        <v>14394352.833136776</v>
      </c>
      <c r="AQ42" s="10">
        <f t="shared" si="37"/>
        <v>13359405.028158125</v>
      </c>
      <c r="BB42" s="29">
        <v>35</v>
      </c>
      <c r="BC42" s="10">
        <f>攻打玩家效率!G39</f>
        <v>11650.599014479078</v>
      </c>
      <c r="BD42" s="10">
        <f>攻打玩家效率!H39</f>
        <v>12114.879849523522</v>
      </c>
      <c r="BE42" s="10">
        <f>攻打玩家效率!I39</f>
        <v>12707.897754283505</v>
      </c>
      <c r="BF42" s="10">
        <f>攻打玩家效率!J39</f>
        <v>13397.08466020139</v>
      </c>
      <c r="BG42" s="10">
        <f>攻打玩家效率!K39</f>
        <v>13562.83524860855</v>
      </c>
      <c r="BH42" s="10">
        <f>攻打玩家效率!L39</f>
        <v>305678.66211435228</v>
      </c>
      <c r="BI42" s="10">
        <f>攻打玩家效率!M39</f>
        <v>309549.63257363206</v>
      </c>
      <c r="BJ42" s="10">
        <f>攻打玩家效率!N39</f>
        <v>314195.4972654439</v>
      </c>
      <c r="BK42" s="10">
        <f>攻打玩家效率!O39</f>
        <v>319041.87493157416</v>
      </c>
      <c r="BL42" s="10">
        <f>攻打玩家效率!P39</f>
        <v>324374.37108765577</v>
      </c>
      <c r="BN42" s="29">
        <v>35</v>
      </c>
      <c r="BO42" s="10">
        <f t="shared" si="38"/>
        <v>727863.31437349529</v>
      </c>
      <c r="BP42" s="10">
        <f t="shared" si="39"/>
        <v>1110372.095463749</v>
      </c>
      <c r="BQ42" s="10">
        <f t="shared" si="40"/>
        <v>1888674.930184307</v>
      </c>
      <c r="BR42" s="10">
        <f t="shared" si="41"/>
        <v>3088218.3858606489</v>
      </c>
      <c r="BS42" s="10">
        <f t="shared" si="42"/>
        <v>4706262.5679683825</v>
      </c>
      <c r="BT42" s="74"/>
      <c r="CD42" s="55">
        <v>35</v>
      </c>
      <c r="CE42" s="62">
        <f>攻城效率!F39*BX$8</f>
        <v>2330119.8028958151</v>
      </c>
      <c r="CF42" s="62">
        <f>攻城效率!G39*BY$8</f>
        <v>2422975.969904704</v>
      </c>
      <c r="CG42" s="62">
        <f>攻城效率!H39*BZ$8</f>
        <v>2541579.5508567006</v>
      </c>
      <c r="CH42" s="62">
        <f>攻城效率!I39*CA$8</f>
        <v>2679416.9320402779</v>
      </c>
      <c r="CI42" s="62">
        <f>攻城效率!J39*CB$8</f>
        <v>2712567.0497217099</v>
      </c>
      <c r="CJ42" s="62">
        <f>攻城效率!K39*BX$7</f>
        <v>142110.99489167938</v>
      </c>
      <c r="CK42" s="62">
        <f>攻城效率!L39*BY$7</f>
        <v>585822.04587739753</v>
      </c>
      <c r="CL42" s="62">
        <f>攻城效率!M39*BZ$7</f>
        <v>3456227.0610037628</v>
      </c>
      <c r="CM42" s="62">
        <f>攻城效率!N39*CA$7</f>
        <v>4517759.4845281104</v>
      </c>
      <c r="CN42" s="62">
        <f>攻城效率!O39*CB$7</f>
        <v>3967135.4643573523</v>
      </c>
      <c r="CO42" s="12"/>
      <c r="CP42" s="55">
        <v>35</v>
      </c>
      <c r="CQ42" s="62">
        <f t="shared" si="20"/>
        <v>2472230.7977874945</v>
      </c>
      <c r="CR42" s="62">
        <f t="shared" si="21"/>
        <v>3008798.0157821015</v>
      </c>
      <c r="CS42" s="62">
        <f t="shared" si="22"/>
        <v>5997806.6118604634</v>
      </c>
      <c r="CT42" s="62">
        <f t="shared" si="23"/>
        <v>7197176.4165683882</v>
      </c>
      <c r="CU42" s="62">
        <f t="shared" si="24"/>
        <v>6679702.5140790623</v>
      </c>
    </row>
    <row r="43" spans="1:99" x14ac:dyDescent="0.15">
      <c r="A43" s="74"/>
      <c r="B43" s="29">
        <v>36</v>
      </c>
      <c r="C43" s="58">
        <f t="shared" si="25"/>
        <v>8473119.8658618405</v>
      </c>
      <c r="D43" s="58">
        <f t="shared" si="26"/>
        <v>10518667.171045495</v>
      </c>
      <c r="E43" s="58">
        <f t="shared" si="27"/>
        <v>20674252.665818296</v>
      </c>
      <c r="F43" s="58">
        <f t="shared" si="28"/>
        <v>25108257.798984233</v>
      </c>
      <c r="G43" s="58">
        <f t="shared" si="29"/>
        <v>25186215.279945366</v>
      </c>
      <c r="H43" s="10">
        <f>C43*节奏总纲!W39</f>
        <v>6880376.9664035132</v>
      </c>
      <c r="I43" s="10">
        <f>D43*节奏总纲!X39</f>
        <v>7586236.2069395743</v>
      </c>
      <c r="J43" s="10">
        <f>E43*节奏总纲!Y39</f>
        <v>12111357.573856132</v>
      </c>
      <c r="K43" s="10">
        <f>F43*节奏总纲!Z39</f>
        <v>10785098.250578828</v>
      </c>
      <c r="L43" s="10">
        <f>G43*节奏总纲!AA39</f>
        <v>5747943.8903578836</v>
      </c>
      <c r="N43" s="12">
        <f t="shared" si="30"/>
        <v>0.60825218924080249</v>
      </c>
      <c r="O43" s="12">
        <f t="shared" si="31"/>
        <v>8.7621716138796352E-2</v>
      </c>
      <c r="P43" s="12">
        <f t="shared" si="32"/>
        <v>0.30412609462040124</v>
      </c>
      <c r="R43" s="74"/>
      <c r="S43" s="74"/>
      <c r="T43" s="74"/>
      <c r="U43" s="74"/>
      <c r="Y43" s="70"/>
      <c r="Z43" s="17">
        <v>36</v>
      </c>
      <c r="AA43" s="62">
        <f>攻城效率!F40*T$8</f>
        <v>4851926.8781720428</v>
      </c>
      <c r="AB43" s="62">
        <f>攻城效率!G40*U$8</f>
        <v>5009748.9160331376</v>
      </c>
      <c r="AC43" s="62">
        <f>攻城效率!H40*V$8</f>
        <v>5199658.3885565242</v>
      </c>
      <c r="AD43" s="62">
        <f>攻城效率!I40*W$8</f>
        <v>5471684.8739140481</v>
      </c>
      <c r="AE43" s="62">
        <f>攻城效率!J40*X$8</f>
        <v>5553701.9684630306</v>
      </c>
      <c r="AF43" s="62">
        <f>攻城效率!K40*T$7</f>
        <v>301866.82993815653</v>
      </c>
      <c r="AG43" s="62">
        <f>攻城效率!L40*U$7</f>
        <v>1248089.4207583452</v>
      </c>
      <c r="AH43" s="62">
        <f>攻城效率!M40*V$7</f>
        <v>7303030.7787146727</v>
      </c>
      <c r="AI43" s="62">
        <f>攻城效率!N40*W$7</f>
        <v>9173879.3183807451</v>
      </c>
      <c r="AJ43" s="62">
        <f>攻城效率!O40*X$7</f>
        <v>8048031.5508688381</v>
      </c>
      <c r="AK43" s="12"/>
      <c r="AL43" s="29">
        <v>36</v>
      </c>
      <c r="AM43" s="10">
        <f t="shared" si="33"/>
        <v>5153793.7081101993</v>
      </c>
      <c r="AN43" s="10">
        <f t="shared" si="34"/>
        <v>6257838.3367914828</v>
      </c>
      <c r="AO43" s="10">
        <f t="shared" si="35"/>
        <v>12502689.167271197</v>
      </c>
      <c r="AP43" s="10">
        <f t="shared" si="36"/>
        <v>14645564.192294793</v>
      </c>
      <c r="AQ43" s="10">
        <f t="shared" si="37"/>
        <v>13601733.519331869</v>
      </c>
      <c r="BB43" s="29">
        <v>36</v>
      </c>
      <c r="BC43" s="10">
        <f>攻打玩家效率!G40</f>
        <v>12129.817195430107</v>
      </c>
      <c r="BD43" s="10">
        <f>攻打玩家效率!H40</f>
        <v>12524.372290082843</v>
      </c>
      <c r="BE43" s="10">
        <f>攻打玩家效率!I40</f>
        <v>12999.145971391312</v>
      </c>
      <c r="BF43" s="10">
        <f>攻打玩家效率!J40</f>
        <v>13679.212184785121</v>
      </c>
      <c r="BG43" s="10">
        <f>攻打玩家效率!K40</f>
        <v>13884.254921157577</v>
      </c>
      <c r="BH43" s="10">
        <f>攻打玩家效率!L40</f>
        <v>310565.56587112066</v>
      </c>
      <c r="BI43" s="10">
        <f>攻打玩家效率!M40</f>
        <v>314681.36050234269</v>
      </c>
      <c r="BJ43" s="10">
        <f>攻打玩家效率!N40</f>
        <v>319048.05312534334</v>
      </c>
      <c r="BK43" s="10">
        <f>攻打玩家效率!O40</f>
        <v>324092.87789382995</v>
      </c>
      <c r="BL43" s="10">
        <f>攻打玩家效率!P40</f>
        <v>329213.30880650913</v>
      </c>
      <c r="BN43" s="29">
        <v>36</v>
      </c>
      <c r="BO43" s="10">
        <f t="shared" si="38"/>
        <v>742429.3036965424</v>
      </c>
      <c r="BP43" s="10">
        <f t="shared" si="39"/>
        <v>1131909.6658582706</v>
      </c>
      <c r="BQ43" s="10">
        <f t="shared" si="40"/>
        <v>1920218.9149114995</v>
      </c>
      <c r="BR43" s="10">
        <f t="shared" si="41"/>
        <v>3139911.5105420444</v>
      </c>
      <c r="BS43" s="10">
        <f t="shared" si="42"/>
        <v>4783615.0009475639</v>
      </c>
      <c r="BT43" s="74"/>
      <c r="CD43" s="55">
        <v>36</v>
      </c>
      <c r="CE43" s="62">
        <f>攻城效率!F40*BX$8</f>
        <v>2425963.4390860214</v>
      </c>
      <c r="CF43" s="62">
        <f>攻城效率!G40*BY$8</f>
        <v>2504874.4580165688</v>
      </c>
      <c r="CG43" s="62">
        <f>攻城效率!H40*BZ$8</f>
        <v>2599829.1942782621</v>
      </c>
      <c r="CH43" s="62">
        <f>攻城效率!I40*CA$8</f>
        <v>2735842.436957024</v>
      </c>
      <c r="CI43" s="62">
        <f>攻城效率!J40*CB$8</f>
        <v>2776850.9842315153</v>
      </c>
      <c r="CJ43" s="62">
        <f>攻城效率!K40*BX$7</f>
        <v>150933.41496907827</v>
      </c>
      <c r="CK43" s="62">
        <f>攻城效率!L40*BY$7</f>
        <v>624044.71037917258</v>
      </c>
      <c r="CL43" s="62">
        <f>攻城效率!M40*BZ$7</f>
        <v>3651515.3893573363</v>
      </c>
      <c r="CM43" s="62">
        <f>攻城效率!N40*CA$7</f>
        <v>4586939.6591903726</v>
      </c>
      <c r="CN43" s="62">
        <f>攻城效率!O40*CB$7</f>
        <v>4024015.775434419</v>
      </c>
      <c r="CO43" s="12"/>
      <c r="CP43" s="55">
        <v>36</v>
      </c>
      <c r="CQ43" s="62">
        <f t="shared" si="20"/>
        <v>2576896.8540550997</v>
      </c>
      <c r="CR43" s="62">
        <f t="shared" si="21"/>
        <v>3128919.1683957414</v>
      </c>
      <c r="CS43" s="62">
        <f t="shared" si="22"/>
        <v>6251344.5836355984</v>
      </c>
      <c r="CT43" s="62">
        <f t="shared" si="23"/>
        <v>7322782.0961473966</v>
      </c>
      <c r="CU43" s="62">
        <f t="shared" si="24"/>
        <v>6800866.7596659344</v>
      </c>
    </row>
    <row r="44" spans="1:99" x14ac:dyDescent="0.15">
      <c r="A44" s="74"/>
      <c r="B44" s="29">
        <v>37</v>
      </c>
      <c r="C44" s="58">
        <f t="shared" si="25"/>
        <v>8790165.6744070742</v>
      </c>
      <c r="D44" s="58">
        <f t="shared" si="26"/>
        <v>10896048.874479244</v>
      </c>
      <c r="E44" s="58">
        <f t="shared" si="27"/>
        <v>21862342.812690403</v>
      </c>
      <c r="F44" s="58">
        <f t="shared" si="28"/>
        <v>25637652.061263334</v>
      </c>
      <c r="G44" s="58">
        <f t="shared" si="29"/>
        <v>25656684.384110831</v>
      </c>
      <c r="H44" s="10">
        <f>C44*节奏总纲!W40</f>
        <v>7650132.2539287517</v>
      </c>
      <c r="I44" s="10">
        <f>D44*节奏总纲!X40</f>
        <v>8250733.6659285845</v>
      </c>
      <c r="J44" s="10">
        <f>E44*节奏总纲!Y40</f>
        <v>13698305.646606525</v>
      </c>
      <c r="K44" s="10">
        <f>F44*节奏总纲!Z40</f>
        <v>11450104.399561113</v>
      </c>
      <c r="L44" s="10">
        <f>G44*节奏总纲!AA40</f>
        <v>6700981.3586447202</v>
      </c>
      <c r="N44" s="12">
        <f t="shared" si="30"/>
        <v>0.60926086728497664</v>
      </c>
      <c r="O44" s="12">
        <f t="shared" si="31"/>
        <v>8.6108699072534961E-2</v>
      </c>
      <c r="P44" s="12">
        <f t="shared" si="32"/>
        <v>0.30463043364248832</v>
      </c>
      <c r="R44" s="74"/>
      <c r="S44" s="74"/>
      <c r="T44" s="74"/>
      <c r="U44" s="74"/>
      <c r="Y44" s="70"/>
      <c r="Z44" s="17">
        <v>37</v>
      </c>
      <c r="AA44" s="62">
        <f>攻城效率!F41*T$8</f>
        <v>5030565.7850892115</v>
      </c>
      <c r="AB44" s="62">
        <f>攻城效率!G41*U$8</f>
        <v>5178553.2485070713</v>
      </c>
      <c r="AC44" s="62">
        <f>攻城效率!H41*V$8</f>
        <v>5318578.6681537526</v>
      </c>
      <c r="AD44" s="62">
        <f>攻城效率!I41*W$8</f>
        <v>5585841.5740563087</v>
      </c>
      <c r="AE44" s="62">
        <f>攻城效率!J41*X$8</f>
        <v>5683946.5252201706</v>
      </c>
      <c r="AF44" s="62">
        <f>攻城效率!K41*T$7</f>
        <v>324938.17727867421</v>
      </c>
      <c r="AG44" s="62">
        <f>攻城效率!L41*U$7</f>
        <v>1316863.5762608845</v>
      </c>
      <c r="AH44" s="62">
        <f>攻城效率!M41*V$7</f>
        <v>7954271.3461694913</v>
      </c>
      <c r="AI44" s="62">
        <f>攻城效率!N41*W$7</f>
        <v>9379613.1153916679</v>
      </c>
      <c r="AJ44" s="62">
        <f>攻城效率!O41*X$7</f>
        <v>8178222.3304991387</v>
      </c>
      <c r="AK44" s="12"/>
      <c r="AL44" s="29">
        <v>37</v>
      </c>
      <c r="AM44" s="10">
        <f t="shared" si="33"/>
        <v>5355503.9623678857</v>
      </c>
      <c r="AN44" s="10">
        <f t="shared" si="34"/>
        <v>6495416.8247679556</v>
      </c>
      <c r="AO44" s="10">
        <f t="shared" si="35"/>
        <v>13272850.014323244</v>
      </c>
      <c r="AP44" s="10">
        <f t="shared" si="36"/>
        <v>14965454.689447977</v>
      </c>
      <c r="AQ44" s="10">
        <f t="shared" si="37"/>
        <v>13862168.855719309</v>
      </c>
      <c r="BB44" s="29">
        <v>37</v>
      </c>
      <c r="BC44" s="10">
        <f>攻打玩家效率!G41</f>
        <v>12576.414462723031</v>
      </c>
      <c r="BD44" s="10">
        <f>攻打玩家效率!H41</f>
        <v>12946.383121267678</v>
      </c>
      <c r="BE44" s="10">
        <f>攻打玩家效率!I41</f>
        <v>13296.446670384383</v>
      </c>
      <c r="BF44" s="10">
        <f>攻打玩家效率!J41</f>
        <v>13964.603935140774</v>
      </c>
      <c r="BG44" s="10">
        <f>攻打玩家效率!K41</f>
        <v>14209.866313050426</v>
      </c>
      <c r="BH44" s="10">
        <f>攻打玩家效率!L41</f>
        <v>315572.79311400745</v>
      </c>
      <c r="BI44" s="10">
        <f>攻打玩家效率!M41</f>
        <v>319575.96350276517</v>
      </c>
      <c r="BJ44" s="10">
        <f>攻打玩家效率!N41</f>
        <v>324131.32488918537</v>
      </c>
      <c r="BK44" s="10">
        <f>攻打玩家效率!O41</f>
        <v>328860.73371071718</v>
      </c>
      <c r="BL44" s="10">
        <f>攻打玩家效率!P41</f>
        <v>334236.59347907023</v>
      </c>
      <c r="BN44" s="29">
        <v>37</v>
      </c>
      <c r="BO44" s="10">
        <f t="shared" si="38"/>
        <v>756909.73085524514</v>
      </c>
      <c r="BP44" s="10">
        <f t="shared" si="39"/>
        <v>1152923.6373273106</v>
      </c>
      <c r="BQ44" s="10">
        <f t="shared" si="40"/>
        <v>1953067.7912055366</v>
      </c>
      <c r="BR44" s="10">
        <f t="shared" si="41"/>
        <v>3189470.0270913681</v>
      </c>
      <c r="BS44" s="10">
        <f t="shared" si="42"/>
        <v>4863431.1005318686</v>
      </c>
      <c r="BT44" s="74"/>
      <c r="CD44" s="55">
        <v>37</v>
      </c>
      <c r="CE44" s="62">
        <f>攻城效率!F41*BX$8</f>
        <v>2515282.8925446058</v>
      </c>
      <c r="CF44" s="62">
        <f>攻城效率!G41*BY$8</f>
        <v>2589276.6242535356</v>
      </c>
      <c r="CG44" s="62">
        <f>攻城效率!H41*BZ$8</f>
        <v>2659289.3340768763</v>
      </c>
      <c r="CH44" s="62">
        <f>攻城效率!I41*CA$8</f>
        <v>2792920.7870281544</v>
      </c>
      <c r="CI44" s="62">
        <f>攻城效率!J41*CB$8</f>
        <v>2841973.2626100853</v>
      </c>
      <c r="CJ44" s="62">
        <f>攻城效率!K41*BX$7</f>
        <v>162469.0886393371</v>
      </c>
      <c r="CK44" s="62">
        <f>攻城效率!L41*BY$7</f>
        <v>658431.78813044226</v>
      </c>
      <c r="CL44" s="62">
        <f>攻城效率!M41*BZ$7</f>
        <v>3977135.6730847456</v>
      </c>
      <c r="CM44" s="62">
        <f>攻城效率!N41*CA$7</f>
        <v>4689806.557695834</v>
      </c>
      <c r="CN44" s="62">
        <f>攻城效率!O41*CB$7</f>
        <v>4089111.1652495693</v>
      </c>
      <c r="CO44" s="12"/>
      <c r="CP44" s="55">
        <v>37</v>
      </c>
      <c r="CQ44" s="62">
        <f t="shared" si="20"/>
        <v>2677751.9811839429</v>
      </c>
      <c r="CR44" s="62">
        <f t="shared" si="21"/>
        <v>3247708.4123839778</v>
      </c>
      <c r="CS44" s="62">
        <f t="shared" si="22"/>
        <v>6636425.0071616219</v>
      </c>
      <c r="CT44" s="62">
        <f t="shared" si="23"/>
        <v>7482727.3447239883</v>
      </c>
      <c r="CU44" s="62">
        <f t="shared" si="24"/>
        <v>6931084.4278596547</v>
      </c>
    </row>
    <row r="45" spans="1:99" x14ac:dyDescent="0.15">
      <c r="A45" s="74"/>
      <c r="B45" s="29">
        <v>38</v>
      </c>
      <c r="C45" s="58">
        <f t="shared" si="25"/>
        <v>9096061.8056895789</v>
      </c>
      <c r="D45" s="58">
        <f t="shared" si="26"/>
        <v>11284349.00678915</v>
      </c>
      <c r="E45" s="58">
        <f t="shared" si="27"/>
        <v>23059147.9849381</v>
      </c>
      <c r="F45" s="58">
        <f t="shared" si="28"/>
        <v>26201276.293636344</v>
      </c>
      <c r="G45" s="58">
        <f t="shared" si="29"/>
        <v>26130723.600550868</v>
      </c>
      <c r="H45" s="10">
        <f>C45*节奏总纲!W41</f>
        <v>8484539.6742981616</v>
      </c>
      <c r="I45" s="10">
        <f>D45*节奏总纲!X41</f>
        <v>9125471.1935348865</v>
      </c>
      <c r="J45" s="10">
        <f>E45*节奏总纲!Y41</f>
        <v>15033361.594275134</v>
      </c>
      <c r="K45" s="10">
        <f>F45*节奏总纲!Z41</f>
        <v>12564712.483860305</v>
      </c>
      <c r="L45" s="10">
        <f>G45*节奏总纲!AA41</f>
        <v>7078141.7791814469</v>
      </c>
      <c r="N45" s="12">
        <f t="shared" si="30"/>
        <v>0.61013114995989592</v>
      </c>
      <c r="O45" s="12">
        <f t="shared" si="31"/>
        <v>8.4803275060156072E-2</v>
      </c>
      <c r="P45" s="12">
        <f t="shared" si="32"/>
        <v>0.30506557497994796</v>
      </c>
      <c r="Y45" s="70"/>
      <c r="Z45" s="17">
        <v>38</v>
      </c>
      <c r="AA45" s="62">
        <f>攻城效率!F42*T$8</f>
        <v>5213730.7271241993</v>
      </c>
      <c r="AB45" s="62">
        <f>攻城效率!G42*U$8</f>
        <v>5351890.6981102638</v>
      </c>
      <c r="AC45" s="62">
        <f>攻城效率!H42*V$8</f>
        <v>5445870.49660163</v>
      </c>
      <c r="AD45" s="62">
        <f>攻城效率!I42*W$8</f>
        <v>5701503.6629411876</v>
      </c>
      <c r="AE45" s="62">
        <f>攻城效率!J42*X$8</f>
        <v>5813015.3993198378</v>
      </c>
      <c r="AF45" s="62">
        <f>攻城效率!K42*T$7</f>
        <v>336059.92248747079</v>
      </c>
      <c r="AG45" s="62">
        <f>攻城效率!L42*U$7</f>
        <v>1388120.0134543243</v>
      </c>
      <c r="AH45" s="62">
        <f>攻城效率!M42*V$7</f>
        <v>8603580.8101194575</v>
      </c>
      <c r="AI45" s="62">
        <f>攻城效率!N42*W$7</f>
        <v>9605290.1296378467</v>
      </c>
      <c r="AJ45" s="62">
        <f>攻城效率!O42*X$7</f>
        <v>8313246.0822465932</v>
      </c>
      <c r="AK45" s="12"/>
      <c r="AL45" s="29">
        <v>38</v>
      </c>
      <c r="AM45" s="10">
        <f t="shared" si="33"/>
        <v>5549790.6496116705</v>
      </c>
      <c r="AN45" s="10">
        <f t="shared" si="34"/>
        <v>6740010.7115645884</v>
      </c>
      <c r="AO45" s="10">
        <f t="shared" si="35"/>
        <v>14049451.306721088</v>
      </c>
      <c r="AP45" s="10">
        <f t="shared" si="36"/>
        <v>15306793.792579034</v>
      </c>
      <c r="AQ45" s="10">
        <f t="shared" si="37"/>
        <v>14126261.481566431</v>
      </c>
      <c r="BB45" s="29">
        <v>38</v>
      </c>
      <c r="BC45" s="10">
        <f>攻打玩家效率!G42</f>
        <v>13034.326817810499</v>
      </c>
      <c r="BD45" s="10">
        <f>攻打玩家效率!H42</f>
        <v>13379.726745275659</v>
      </c>
      <c r="BE45" s="10">
        <f>攻打玩家效率!I42</f>
        <v>13614.676241504076</v>
      </c>
      <c r="BF45" s="10">
        <f>攻打玩家效率!J42</f>
        <v>14253.759157352972</v>
      </c>
      <c r="BG45" s="10">
        <f>攻打玩家效率!K42</f>
        <v>14532.538498299597</v>
      </c>
      <c r="BH45" s="10">
        <f>攻打玩家效率!L42</f>
        <v>320516.28154698416</v>
      </c>
      <c r="BI45" s="10">
        <f>攻打玩家效率!M42</f>
        <v>324545.6794210443</v>
      </c>
      <c r="BJ45" s="10">
        <f>攻打玩家效率!N42</f>
        <v>328920.82376377296</v>
      </c>
      <c r="BK45" s="10">
        <f>攻打玩家效率!O42</f>
        <v>333866.90480920929</v>
      </c>
      <c r="BL45" s="10">
        <f>攻打玩家效率!P42</f>
        <v>339114.9223586038</v>
      </c>
      <c r="BN45" s="29">
        <v>38</v>
      </c>
      <c r="BO45" s="10">
        <f t="shared" si="38"/>
        <v>771375.83127207332</v>
      </c>
      <c r="BP45" s="10">
        <f t="shared" si="39"/>
        <v>1174332.9394422679</v>
      </c>
      <c r="BQ45" s="10">
        <f t="shared" si="40"/>
        <v>1984971.0248564666</v>
      </c>
      <c r="BR45" s="10">
        <f t="shared" si="41"/>
        <v>3241085.6047677929</v>
      </c>
      <c r="BS45" s="10">
        <f t="shared" si="42"/>
        <v>4941331.3782012211</v>
      </c>
      <c r="BT45" s="74"/>
      <c r="CD45" s="55">
        <v>38</v>
      </c>
      <c r="CE45" s="62">
        <f>攻城效率!F42*BX$8</f>
        <v>2606865.3635620996</v>
      </c>
      <c r="CF45" s="62">
        <f>攻城效率!G42*BY$8</f>
        <v>2675945.3490551319</v>
      </c>
      <c r="CG45" s="62">
        <f>攻城效率!H42*BZ$8</f>
        <v>2722935.248300815</v>
      </c>
      <c r="CH45" s="62">
        <f>攻城效率!I42*CA$8</f>
        <v>2850751.8314705938</v>
      </c>
      <c r="CI45" s="62">
        <f>攻城效率!J42*CB$8</f>
        <v>2906507.6996599189</v>
      </c>
      <c r="CJ45" s="62">
        <f>攻城效率!K42*BX$7</f>
        <v>168029.96124373539</v>
      </c>
      <c r="CK45" s="62">
        <f>攻城效率!L42*BY$7</f>
        <v>694060.00672716217</v>
      </c>
      <c r="CL45" s="62">
        <f>攻城效率!M42*BZ$7</f>
        <v>4301790.4050597288</v>
      </c>
      <c r="CM45" s="62">
        <f>攻城效率!N42*CA$7</f>
        <v>4802645.0648189234</v>
      </c>
      <c r="CN45" s="62">
        <f>攻城效率!O42*CB$7</f>
        <v>4156623.0411232966</v>
      </c>
      <c r="CO45" s="12"/>
      <c r="CP45" s="55">
        <v>38</v>
      </c>
      <c r="CQ45" s="62">
        <f t="shared" si="20"/>
        <v>2774895.3248058353</v>
      </c>
      <c r="CR45" s="62">
        <f t="shared" si="21"/>
        <v>3370005.3557822942</v>
      </c>
      <c r="CS45" s="62">
        <f t="shared" si="22"/>
        <v>7024725.6533605438</v>
      </c>
      <c r="CT45" s="62">
        <f t="shared" si="23"/>
        <v>7653396.8962895172</v>
      </c>
      <c r="CU45" s="62">
        <f t="shared" si="24"/>
        <v>7063130.7407832155</v>
      </c>
    </row>
    <row r="46" spans="1:99" x14ac:dyDescent="0.15">
      <c r="A46" s="74"/>
      <c r="B46" s="29">
        <v>39</v>
      </c>
      <c r="C46" s="58">
        <f t="shared" si="25"/>
        <v>9415517.3609383535</v>
      </c>
      <c r="D46" s="58">
        <f t="shared" si="26"/>
        <v>11650794.111514643</v>
      </c>
      <c r="E46" s="58">
        <f t="shared" si="27"/>
        <v>24269453.522956647</v>
      </c>
      <c r="F46" s="58">
        <f t="shared" si="28"/>
        <v>26611363.953264147</v>
      </c>
      <c r="G46" s="58">
        <f t="shared" si="29"/>
        <v>26633364.752108742</v>
      </c>
      <c r="H46" s="10">
        <f>C46*节奏总纲!W42</f>
        <v>9412870.2056598142</v>
      </c>
      <c r="I46" s="10">
        <f>D46*节奏总纲!X42</f>
        <v>9961980.7351010684</v>
      </c>
      <c r="J46" s="10">
        <f>E46*节奏总纲!Y42</f>
        <v>16913839.664693195</v>
      </c>
      <c r="K46" s="10">
        <f>F46*节奏总纲!Z42</f>
        <v>13931050.787801823</v>
      </c>
      <c r="L46" s="10">
        <f>G46*节奏总纲!AA42</f>
        <v>7971787.5231730351</v>
      </c>
      <c r="N46" s="12">
        <f t="shared" si="30"/>
        <v>0.61101834161588464</v>
      </c>
      <c r="O46" s="12">
        <f t="shared" si="31"/>
        <v>8.3472487576173135E-2</v>
      </c>
      <c r="P46" s="12">
        <f t="shared" si="32"/>
        <v>0.30550917080794232</v>
      </c>
      <c r="Y46" s="70"/>
      <c r="Z46" s="17">
        <v>39</v>
      </c>
      <c r="AA46" s="62">
        <f>攻城效率!F43*T$8</f>
        <v>5401612.6213996597</v>
      </c>
      <c r="AB46" s="62">
        <f>攻城效率!G43*U$8</f>
        <v>5510227.0106702503</v>
      </c>
      <c r="AC46" s="62">
        <f>攻城效率!H43*V$8</f>
        <v>5581250.8664870467</v>
      </c>
      <c r="AD46" s="62">
        <f>攻城效率!I43*W$8</f>
        <v>5823315.6211454524</v>
      </c>
      <c r="AE46" s="62">
        <f>攻城效率!J43*X$8</f>
        <v>5947368.4681438319</v>
      </c>
      <c r="AF46" s="62">
        <f>攻城效率!K43*T$7</f>
        <v>351441.18193646322</v>
      </c>
      <c r="AG46" s="62">
        <f>攻城效率!L43*U$7</f>
        <v>1460314.1888312234</v>
      </c>
      <c r="AH46" s="62">
        <f>攻城效率!M43*V$7</f>
        <v>9253102.9216189478</v>
      </c>
      <c r="AI46" s="62">
        <f>攻城效率!N43*W$7</f>
        <v>9723164.2916372884</v>
      </c>
      <c r="AJ46" s="62">
        <f>攻城效率!O43*X$7</f>
        <v>8459950.4356416296</v>
      </c>
      <c r="AK46" s="12"/>
      <c r="AL46" s="29">
        <v>39</v>
      </c>
      <c r="AM46" s="10">
        <f t="shared" si="33"/>
        <v>5753053.803336123</v>
      </c>
      <c r="AN46" s="10">
        <f t="shared" si="34"/>
        <v>6970541.1995014735</v>
      </c>
      <c r="AO46" s="10">
        <f t="shared" si="35"/>
        <v>14834353.788105994</v>
      </c>
      <c r="AP46" s="10">
        <f t="shared" si="36"/>
        <v>15546479.91278274</v>
      </c>
      <c r="AQ46" s="10">
        <f t="shared" si="37"/>
        <v>14407318.903785462</v>
      </c>
      <c r="BB46" s="29">
        <v>39</v>
      </c>
      <c r="BC46" s="10">
        <f>攻打玩家效率!G43</f>
        <v>13504.031553499151</v>
      </c>
      <c r="BD46" s="10">
        <f>攻打玩家效率!H43</f>
        <v>13775.567526675628</v>
      </c>
      <c r="BE46" s="10">
        <f>攻打玩家效率!I43</f>
        <v>13953.127166217619</v>
      </c>
      <c r="BF46" s="10">
        <f>攻打玩家效率!J43</f>
        <v>14558.289052863633</v>
      </c>
      <c r="BG46" s="10">
        <f>攻打玩家效率!K43</f>
        <v>14868.421170359579</v>
      </c>
      <c r="BH46" s="10">
        <f>攻打玩家效率!L43</f>
        <v>325448.17019958881</v>
      </c>
      <c r="BI46" s="10">
        <f>攻打玩家效率!M43</f>
        <v>329449.59978743305</v>
      </c>
      <c r="BJ46" s="10">
        <f>攻打玩家效率!N43</f>
        <v>333818.93232844281</v>
      </c>
      <c r="BK46" s="10">
        <f>攻打玩家效率!O43</f>
        <v>338664.06524693646</v>
      </c>
      <c r="BL46" s="10">
        <f>攻打玩家效率!P43</f>
        <v>344190.09385074803</v>
      </c>
      <c r="BN46" s="29">
        <v>39</v>
      </c>
      <c r="BO46" s="10">
        <f t="shared" si="38"/>
        <v>785936.65593416919</v>
      </c>
      <c r="BP46" s="10">
        <f t="shared" si="39"/>
        <v>1194982.3122624336</v>
      </c>
      <c r="BQ46" s="10">
        <f t="shared" si="40"/>
        <v>2017922.8407976546</v>
      </c>
      <c r="BR46" s="10">
        <f t="shared" si="41"/>
        <v>3291644.0840900368</v>
      </c>
      <c r="BS46" s="10">
        <f t="shared" si="42"/>
        <v>5022386.3964305511</v>
      </c>
      <c r="BT46" s="74"/>
      <c r="CD46" s="55">
        <v>39</v>
      </c>
      <c r="CE46" s="62">
        <f>攻城效率!F43*BX$8</f>
        <v>2700806.3106998298</v>
      </c>
      <c r="CF46" s="62">
        <f>攻城效率!G43*BY$8</f>
        <v>2755113.5053351251</v>
      </c>
      <c r="CG46" s="62">
        <f>攻城效率!H43*BZ$8</f>
        <v>2790625.4332435234</v>
      </c>
      <c r="CH46" s="62">
        <f>攻城效率!I43*CA$8</f>
        <v>2911657.8105727262</v>
      </c>
      <c r="CI46" s="62">
        <f>攻城效率!J43*CB$8</f>
        <v>2973684.234071916</v>
      </c>
      <c r="CJ46" s="62">
        <f>攻城效率!K43*BX$7</f>
        <v>175720.59096823161</v>
      </c>
      <c r="CK46" s="62">
        <f>攻城效率!L43*BY$7</f>
        <v>730157.0944156117</v>
      </c>
      <c r="CL46" s="62">
        <f>攻城效率!M43*BZ$7</f>
        <v>4626551.4608094739</v>
      </c>
      <c r="CM46" s="62">
        <f>攻城效率!N43*CA$7</f>
        <v>4861582.1458186442</v>
      </c>
      <c r="CN46" s="62">
        <f>攻城效率!O43*CB$7</f>
        <v>4229975.2178208148</v>
      </c>
      <c r="CO46" s="12"/>
      <c r="CP46" s="55">
        <v>39</v>
      </c>
      <c r="CQ46" s="62">
        <f t="shared" si="20"/>
        <v>2876526.9016680615</v>
      </c>
      <c r="CR46" s="62">
        <f t="shared" si="21"/>
        <v>3485270.5997507367</v>
      </c>
      <c r="CS46" s="62">
        <f t="shared" si="22"/>
        <v>7417176.8940529972</v>
      </c>
      <c r="CT46" s="62">
        <f t="shared" si="23"/>
        <v>7773239.9563913699</v>
      </c>
      <c r="CU46" s="62">
        <f t="shared" si="24"/>
        <v>7203659.4518927308</v>
      </c>
    </row>
    <row r="47" spans="1:99" x14ac:dyDescent="0.15">
      <c r="A47" s="74"/>
      <c r="B47" s="29">
        <v>40</v>
      </c>
      <c r="C47" s="58">
        <f t="shared" si="25"/>
        <v>9746704.0944254808</v>
      </c>
      <c r="D47" s="58">
        <f t="shared" si="26"/>
        <v>11888845.793913966</v>
      </c>
      <c r="E47" s="58">
        <f t="shared" si="27"/>
        <v>24649079.631627351</v>
      </c>
      <c r="F47" s="58">
        <f t="shared" si="28"/>
        <v>27018050.666635804</v>
      </c>
      <c r="G47" s="58">
        <f t="shared" si="29"/>
        <v>27162472.919056475</v>
      </c>
      <c r="H47" s="10">
        <f>C47*节奏总纲!W43</f>
        <v>10443321.849274019</v>
      </c>
      <c r="I47" s="10">
        <f>D47*节奏总纲!X43</f>
        <v>10841805.241945671</v>
      </c>
      <c r="J47" s="10">
        <f>E47*节奏总纲!Y43</f>
        <v>18881086.851816431</v>
      </c>
      <c r="K47" s="10">
        <f>F47*节奏总纲!Z43</f>
        <v>15704868.945279529</v>
      </c>
      <c r="L47" s="10">
        <f>G47*节奏总纲!AA43</f>
        <v>8958149.8150426764</v>
      </c>
      <c r="N47" s="12">
        <f t="shared" si="30"/>
        <v>0.61189484767283431</v>
      </c>
      <c r="O47" s="12">
        <f t="shared" si="31"/>
        <v>8.21577284907484E-2</v>
      </c>
      <c r="P47" s="12">
        <f t="shared" si="32"/>
        <v>0.30594742383641715</v>
      </c>
      <c r="Y47" s="70"/>
      <c r="Z47" s="17">
        <v>40</v>
      </c>
      <c r="AA47" s="62">
        <f>攻城效率!F44*T$8</f>
        <v>5594404.6369154546</v>
      </c>
      <c r="AB47" s="62">
        <f>攻城效率!G44*U$8</f>
        <v>5642653.1691440996</v>
      </c>
      <c r="AC47" s="62">
        <f>攻城效率!H44*V$8</f>
        <v>5707064.7073468296</v>
      </c>
      <c r="AD47" s="62">
        <f>攻城效率!I44*W$8</f>
        <v>5962262.0838697394</v>
      </c>
      <c r="AE47" s="62">
        <f>攻城效率!J44*X$8</f>
        <v>6086571.6772743976</v>
      </c>
      <c r="AF47" s="62">
        <f>攻城效率!K44*T$7</f>
        <v>369553.38025521592</v>
      </c>
      <c r="AG47" s="62">
        <f>攻城效率!L44*U$7</f>
        <v>1473607.4287185089</v>
      </c>
      <c r="AH47" s="62">
        <f>攻城效率!M44*V$7</f>
        <v>9358625.9436003212</v>
      </c>
      <c r="AI47" s="62">
        <f>攻城效率!N44*W$7</f>
        <v>9818760.9319157414</v>
      </c>
      <c r="AJ47" s="62">
        <f>攻城效率!O44*X$7</f>
        <v>8619508.5357205532</v>
      </c>
      <c r="AK47" s="12"/>
      <c r="AL47" s="29">
        <v>40</v>
      </c>
      <c r="AM47" s="10">
        <f t="shared" si="33"/>
        <v>5963958.0171706704</v>
      </c>
      <c r="AN47" s="10">
        <f t="shared" si="34"/>
        <v>7116260.5978626087</v>
      </c>
      <c r="AO47" s="10">
        <f t="shared" si="35"/>
        <v>15065690.65094715</v>
      </c>
      <c r="AP47" s="10">
        <f t="shared" si="36"/>
        <v>15781023.015785482</v>
      </c>
      <c r="AQ47" s="10">
        <f t="shared" si="37"/>
        <v>14706080.212994952</v>
      </c>
      <c r="BB47" s="29">
        <v>40</v>
      </c>
      <c r="BC47" s="10">
        <f>攻打玩家效率!G44</f>
        <v>13986.011592288636</v>
      </c>
      <c r="BD47" s="10">
        <f>攻打玩家效率!H44</f>
        <v>14106.63292286025</v>
      </c>
      <c r="BE47" s="10">
        <f>攻打玩家效率!I44</f>
        <v>14267.661768367076</v>
      </c>
      <c r="BF47" s="10">
        <f>攻打玩家效率!J44</f>
        <v>14905.655209674349</v>
      </c>
      <c r="BG47" s="10">
        <f>攻打玩家效率!K44</f>
        <v>15216.429193185995</v>
      </c>
      <c r="BH47" s="10">
        <f>攻打玩家效率!L44</f>
        <v>330453.47637329402</v>
      </c>
      <c r="BI47" s="10">
        <f>攻打玩家效率!M44</f>
        <v>334285.13442571647</v>
      </c>
      <c r="BJ47" s="10">
        <f>攻打玩家效率!N44</f>
        <v>338770.4221994892</v>
      </c>
      <c r="BK47" s="10">
        <f>攻打玩家效率!O44</f>
        <v>343786.24182132562</v>
      </c>
      <c r="BL47" s="10">
        <f>攻打玩家效率!P44</f>
        <v>349197.23733107379</v>
      </c>
      <c r="BN47" s="29">
        <v>40</v>
      </c>
      <c r="BO47" s="10">
        <f t="shared" si="38"/>
        <v>800767.06866947445</v>
      </c>
      <c r="BP47" s="10">
        <f t="shared" si="39"/>
        <v>1214454.8971200532</v>
      </c>
      <c r="BQ47" s="10">
        <f t="shared" si="40"/>
        <v>2050543.6552066228</v>
      </c>
      <c r="BR47" s="10">
        <f t="shared" si="41"/>
        <v>3346516.1429575789</v>
      </c>
      <c r="BS47" s="10">
        <f t="shared" si="42"/>
        <v>5103352.5995640457</v>
      </c>
      <c r="BT47" s="74"/>
      <c r="CD47" s="55">
        <v>40</v>
      </c>
      <c r="CE47" s="62">
        <f>攻城效率!F44*BX$8</f>
        <v>2797202.3184577273</v>
      </c>
      <c r="CF47" s="62">
        <f>攻城效率!G44*BY$8</f>
        <v>2821326.5845720498</v>
      </c>
      <c r="CG47" s="62">
        <f>攻城效率!H44*BZ$8</f>
        <v>2853532.3536734148</v>
      </c>
      <c r="CH47" s="62">
        <f>攻城效率!I44*CA$8</f>
        <v>2981131.0419348697</v>
      </c>
      <c r="CI47" s="62">
        <f>攻城效率!J44*CB$8</f>
        <v>3043285.8386371988</v>
      </c>
      <c r="CJ47" s="62">
        <f>攻城效率!K44*BX$7</f>
        <v>184776.69012760796</v>
      </c>
      <c r="CK47" s="62">
        <f>攻城效率!L44*BY$7</f>
        <v>736803.71435925446</v>
      </c>
      <c r="CL47" s="62">
        <f>攻城效率!M44*BZ$7</f>
        <v>4679312.9718001606</v>
      </c>
      <c r="CM47" s="62">
        <f>攻城效率!N44*CA$7</f>
        <v>4909380.4659578707</v>
      </c>
      <c r="CN47" s="62">
        <f>攻城效率!O44*CB$7</f>
        <v>4309754.2678602766</v>
      </c>
      <c r="CO47" s="12"/>
      <c r="CP47" s="55">
        <v>40</v>
      </c>
      <c r="CQ47" s="62">
        <f t="shared" si="20"/>
        <v>2981979.0085853352</v>
      </c>
      <c r="CR47" s="62">
        <f t="shared" si="21"/>
        <v>3558130.2989313044</v>
      </c>
      <c r="CS47" s="62">
        <f t="shared" si="22"/>
        <v>7532845.3254735749</v>
      </c>
      <c r="CT47" s="62">
        <f t="shared" si="23"/>
        <v>7890511.5078927409</v>
      </c>
      <c r="CU47" s="62">
        <f t="shared" si="24"/>
        <v>7353040.1064974759</v>
      </c>
    </row>
    <row r="48" spans="1:99" x14ac:dyDescent="0.15">
      <c r="A48" s="74"/>
      <c r="B48" s="29">
        <v>41</v>
      </c>
      <c r="C48" s="58">
        <f t="shared" si="25"/>
        <v>9930257.5218038373</v>
      </c>
      <c r="D48" s="58">
        <f t="shared" si="26"/>
        <v>12032891.614077393</v>
      </c>
      <c r="E48" s="58">
        <f t="shared" si="27"/>
        <v>25163928.357825805</v>
      </c>
      <c r="F48" s="58">
        <f t="shared" si="28"/>
        <v>27429489.336444885</v>
      </c>
      <c r="G48" s="58">
        <f t="shared" si="29"/>
        <v>27725273.419607088</v>
      </c>
      <c r="H48" s="10">
        <f>C48*节奏总纲!W44</f>
        <v>11403663.459470822</v>
      </c>
      <c r="I48" s="10">
        <f>D48*节奏总纲!X44</f>
        <v>12107916.379302161</v>
      </c>
      <c r="J48" s="10">
        <f>E48*节奏总纲!Y44</f>
        <v>21137341.883771513</v>
      </c>
      <c r="K48" s="10">
        <f>F48*节奏总纲!Z44</f>
        <v>17244695.409951944</v>
      </c>
      <c r="L48" s="10">
        <f>G48*节奏总纲!AA44</f>
        <v>9999424.7140986286</v>
      </c>
      <c r="N48" s="12">
        <f t="shared" si="30"/>
        <v>0.61208171121928912</v>
      </c>
      <c r="O48" s="12">
        <f t="shared" si="31"/>
        <v>8.1877433171066369E-2</v>
      </c>
      <c r="P48" s="12">
        <f t="shared" si="32"/>
        <v>0.30604085560964456</v>
      </c>
      <c r="Y48" s="70"/>
      <c r="Z48" s="17">
        <v>41</v>
      </c>
      <c r="AA48" s="62">
        <f>攻城效率!F45*T$8</f>
        <v>5697479.5275980849</v>
      </c>
      <c r="AB48" s="62">
        <f>攻城效率!G45*U$8</f>
        <v>5740228.2151897363</v>
      </c>
      <c r="AC48" s="62">
        <f>攻城效率!H45*V$8</f>
        <v>5824798.6158321006</v>
      </c>
      <c r="AD48" s="62">
        <f>攻城效率!I45*W$8</f>
        <v>6105042.2442828771</v>
      </c>
      <c r="AE48" s="62">
        <f>攻城效率!J45*X$8</f>
        <v>6230771.3436854361</v>
      </c>
      <c r="AF48" s="62">
        <f>攻城效率!K45*T$7</f>
        <v>380649.48919582495</v>
      </c>
      <c r="AG48" s="62">
        <f>攻城效率!L45*U$7</f>
        <v>1459498.2487407797</v>
      </c>
      <c r="AH48" s="62">
        <f>攻城效率!M45*V$7</f>
        <v>9562582.6977254655</v>
      </c>
      <c r="AI48" s="62">
        <f>攻城效率!N45*W$7</f>
        <v>9914097.2489919215</v>
      </c>
      <c r="AJ48" s="62">
        <f>攻城效率!O45*X$7</f>
        <v>8793997.923401285</v>
      </c>
      <c r="AK48" s="12"/>
      <c r="AL48" s="29">
        <v>41</v>
      </c>
      <c r="AM48" s="10">
        <f t="shared" si="33"/>
        <v>6078129.0167939095</v>
      </c>
      <c r="AN48" s="10">
        <f t="shared" si="34"/>
        <v>7199726.4639305156</v>
      </c>
      <c r="AO48" s="10">
        <f t="shared" si="35"/>
        <v>15387381.313557565</v>
      </c>
      <c r="AP48" s="10">
        <f t="shared" si="36"/>
        <v>16019139.493274799</v>
      </c>
      <c r="AQ48" s="10">
        <f t="shared" si="37"/>
        <v>15024769.267086722</v>
      </c>
      <c r="BB48" s="29">
        <v>41</v>
      </c>
      <c r="BC48" s="10">
        <f>攻打玩家效率!G45</f>
        <v>14243.698818995214</v>
      </c>
      <c r="BD48" s="10">
        <f>攻打玩家效率!H45</f>
        <v>14350.570537974343</v>
      </c>
      <c r="BE48" s="10">
        <f>攻打玩家效率!I45</f>
        <v>14561.996539580252</v>
      </c>
      <c r="BF48" s="10">
        <f>攻打玩家效率!J45</f>
        <v>15262.605610707193</v>
      </c>
      <c r="BG48" s="10">
        <f>攻打玩家效率!K45</f>
        <v>15576.928359213591</v>
      </c>
      <c r="BH48" s="10">
        <f>攻打玩家效率!L45</f>
        <v>335313.50421151036</v>
      </c>
      <c r="BI48" s="10">
        <f>攻打玩家效率!M45</f>
        <v>339347.78670400096</v>
      </c>
      <c r="BJ48" s="10">
        <f>攻打玩家效率!N45</f>
        <v>343761.29479999002</v>
      </c>
      <c r="BK48" s="10">
        <f>攻打玩家效率!O45</f>
        <v>348784.48401304986</v>
      </c>
      <c r="BL48" s="10">
        <f>攻打玩家效率!P45</f>
        <v>354458.65145201574</v>
      </c>
      <c r="BN48" s="29">
        <v>41</v>
      </c>
      <c r="BO48" s="10">
        <f t="shared" si="38"/>
        <v>813063.99661297281</v>
      </c>
      <c r="BP48" s="10">
        <f t="shared" si="39"/>
        <v>1233301.918181618</v>
      </c>
      <c r="BQ48" s="10">
        <f t="shared" si="40"/>
        <v>2082856.3874894565</v>
      </c>
      <c r="BR48" s="10">
        <f t="shared" si="41"/>
        <v>3400780.0965326866</v>
      </c>
      <c r="BS48" s="10">
        <f t="shared" si="42"/>
        <v>5188119.518977005</v>
      </c>
      <c r="BT48" s="74"/>
      <c r="CD48" s="55">
        <v>41</v>
      </c>
      <c r="CE48" s="62">
        <f>攻城效率!F45*BX$8</f>
        <v>2848739.7637990424</v>
      </c>
      <c r="CF48" s="62">
        <f>攻城效率!G45*BY$8</f>
        <v>2870114.1075948682</v>
      </c>
      <c r="CG48" s="62">
        <f>攻城效率!H45*BZ$8</f>
        <v>2912399.3079160503</v>
      </c>
      <c r="CH48" s="62">
        <f>攻城效率!I45*CA$8</f>
        <v>3052521.1221414385</v>
      </c>
      <c r="CI48" s="62">
        <f>攻城效率!J45*CB$8</f>
        <v>3115385.671842718</v>
      </c>
      <c r="CJ48" s="62">
        <f>攻城效率!K45*BX$7</f>
        <v>190324.74459791248</v>
      </c>
      <c r="CK48" s="62">
        <f>攻城效率!L45*BY$7</f>
        <v>729749.12437038985</v>
      </c>
      <c r="CL48" s="62">
        <f>攻城效率!M45*BZ$7</f>
        <v>4781291.3488627328</v>
      </c>
      <c r="CM48" s="62">
        <f>攻城效率!N45*CA$7</f>
        <v>4957048.6244959608</v>
      </c>
      <c r="CN48" s="62">
        <f>攻城效率!O45*CB$7</f>
        <v>4396998.9617006425</v>
      </c>
      <c r="CO48" s="12"/>
      <c r="CP48" s="55">
        <v>41</v>
      </c>
      <c r="CQ48" s="62">
        <f t="shared" si="20"/>
        <v>3039064.5083969547</v>
      </c>
      <c r="CR48" s="62">
        <f t="shared" si="21"/>
        <v>3599863.2319652578</v>
      </c>
      <c r="CS48" s="62">
        <f t="shared" si="22"/>
        <v>7693690.6567787826</v>
      </c>
      <c r="CT48" s="62">
        <f t="shared" si="23"/>
        <v>8009569.7466373993</v>
      </c>
      <c r="CU48" s="62">
        <f t="shared" si="24"/>
        <v>7512384.633543361</v>
      </c>
    </row>
    <row r="49" spans="1:99" x14ac:dyDescent="0.15">
      <c r="A49" s="74"/>
      <c r="B49" s="29">
        <v>42</v>
      </c>
      <c r="C49" s="58">
        <f t="shared" si="25"/>
        <v>10131032.876976091</v>
      </c>
      <c r="D49" s="58">
        <f t="shared" si="26"/>
        <v>12199500.656885751</v>
      </c>
      <c r="E49" s="58">
        <f t="shared" si="27"/>
        <v>24451702.528042253</v>
      </c>
      <c r="F49" s="58">
        <f t="shared" si="28"/>
        <v>27941509.06062163</v>
      </c>
      <c r="G49" s="58">
        <f t="shared" si="29"/>
        <v>28234120.797998998</v>
      </c>
      <c r="H49" s="10">
        <f>C49*节奏总纲!W45</f>
        <v>12469257.83324207</v>
      </c>
      <c r="I49" s="10">
        <f>D49*节奏总纲!X45</f>
        <v>13629418.193693167</v>
      </c>
      <c r="J49" s="10">
        <f>E49*节奏总纲!Y45</f>
        <v>22636838.998936307</v>
      </c>
      <c r="K49" s="10">
        <f>F49*节奏总纲!Z45</f>
        <v>19349409.742977854</v>
      </c>
      <c r="L49" s="10">
        <f>G49*节奏总纲!AA45</f>
        <v>10950588.385673391</v>
      </c>
      <c r="N49" s="12">
        <f t="shared" si="30"/>
        <v>0.61230885409493685</v>
      </c>
      <c r="O49" s="12">
        <f t="shared" si="31"/>
        <v>8.1536718857594781E-2</v>
      </c>
      <c r="P49" s="12">
        <f t="shared" si="32"/>
        <v>0.30615442704746842</v>
      </c>
      <c r="Y49" s="70"/>
      <c r="Z49" s="17">
        <v>42</v>
      </c>
      <c r="AA49" s="62">
        <f>攻城效率!F46*T$8</f>
        <v>5811297.0714477059</v>
      </c>
      <c r="AB49" s="62">
        <f>攻城效率!G46*U$8</f>
        <v>5840827.5779707618</v>
      </c>
      <c r="AC49" s="62">
        <f>攻城效率!H46*V$8</f>
        <v>5927496.5459558778</v>
      </c>
      <c r="AD49" s="62">
        <f>攻城效率!I46*W$8</f>
        <v>6253318.1196569316</v>
      </c>
      <c r="AE49" s="62">
        <f>攻城效率!J46*X$8</f>
        <v>6368602.5043382086</v>
      </c>
      <c r="AF49" s="62">
        <f>攻城效率!K46*T$7</f>
        <v>392024.0602516561</v>
      </c>
      <c r="AG49" s="62">
        <f>攻城效率!L46*U$7</f>
        <v>1457491.9407336179</v>
      </c>
      <c r="AH49" s="62">
        <f>攻城效率!M46*V$7</f>
        <v>8963564.5740236919</v>
      </c>
      <c r="AI49" s="62">
        <f>攻城效率!N46*W$7</f>
        <v>10069654.652316367</v>
      </c>
      <c r="AJ49" s="62">
        <f>攻城效率!O46*X$7</f>
        <v>8941458.4369994346</v>
      </c>
      <c r="AK49" s="12"/>
      <c r="AL49" s="29">
        <v>42</v>
      </c>
      <c r="AM49" s="10">
        <f t="shared" si="33"/>
        <v>6203321.1316993618</v>
      </c>
      <c r="AN49" s="10">
        <f t="shared" si="34"/>
        <v>7298319.5187043799</v>
      </c>
      <c r="AO49" s="10">
        <f t="shared" si="35"/>
        <v>14891061.11997957</v>
      </c>
      <c r="AP49" s="10">
        <f t="shared" si="36"/>
        <v>16322972.771973299</v>
      </c>
      <c r="AQ49" s="10">
        <f t="shared" si="37"/>
        <v>15310060.941337643</v>
      </c>
      <c r="BB49" s="29">
        <v>42</v>
      </c>
      <c r="BC49" s="10">
        <f>攻打玩家效率!G46</f>
        <v>14528.242678619265</v>
      </c>
      <c r="BD49" s="10">
        <f>攻打玩家效率!H46</f>
        <v>14602.068944926905</v>
      </c>
      <c r="BE49" s="10">
        <f>攻打玩家效率!I46</f>
        <v>14818.741364889695</v>
      </c>
      <c r="BF49" s="10">
        <f>攻打玩家效率!J46</f>
        <v>15633.29529914233</v>
      </c>
      <c r="BG49" s="10">
        <f>攻打玩家效率!K46</f>
        <v>15921.506260845523</v>
      </c>
      <c r="BH49" s="10">
        <f>攻打玩家效率!L46</f>
        <v>340384.37632042821</v>
      </c>
      <c r="BI49" s="10">
        <f>攻打玩家效率!M46</f>
        <v>344330.11488509213</v>
      </c>
      <c r="BJ49" s="10">
        <f>攻打玩家效率!N46</f>
        <v>348928.4627901311</v>
      </c>
      <c r="BK49" s="10">
        <f>攻打玩家效率!O46</f>
        <v>353964.7613369989</v>
      </c>
      <c r="BL49" s="10">
        <f>攻打玩家效率!P46</f>
        <v>359478.25086181681</v>
      </c>
      <c r="BN49" s="29">
        <v>42</v>
      </c>
      <c r="BO49" s="10">
        <f t="shared" si="38"/>
        <v>826051.17942704912</v>
      </c>
      <c r="BP49" s="10">
        <f t="shared" si="39"/>
        <v>1252021.37882918</v>
      </c>
      <c r="BQ49" s="10">
        <f t="shared" si="40"/>
        <v>2115110.8480728976</v>
      </c>
      <c r="BR49" s="10">
        <f t="shared" si="41"/>
        <v>3457049.9026616844</v>
      </c>
      <c r="BS49" s="10">
        <f t="shared" si="42"/>
        <v>5269029.3859925326</v>
      </c>
      <c r="BT49" s="74"/>
      <c r="CD49" s="55">
        <v>42</v>
      </c>
      <c r="CE49" s="62">
        <f>攻城效率!F46*BX$8</f>
        <v>2905648.5357238529</v>
      </c>
      <c r="CF49" s="62">
        <f>攻城效率!G46*BY$8</f>
        <v>2920413.7889853809</v>
      </c>
      <c r="CG49" s="62">
        <f>攻城效率!H46*BZ$8</f>
        <v>2963748.2729779389</v>
      </c>
      <c r="CH49" s="62">
        <f>攻城效率!I46*CA$8</f>
        <v>3126659.0598284658</v>
      </c>
      <c r="CI49" s="62">
        <f>攻城效率!J46*CB$8</f>
        <v>3184301.2521691043</v>
      </c>
      <c r="CJ49" s="62">
        <f>攻城效率!K46*BX$7</f>
        <v>196012.03012582805</v>
      </c>
      <c r="CK49" s="62">
        <f>攻城效率!L46*BY$7</f>
        <v>728745.97036680894</v>
      </c>
      <c r="CL49" s="62">
        <f>攻城效率!M46*BZ$7</f>
        <v>4481782.287011846</v>
      </c>
      <c r="CM49" s="62">
        <f>攻城效率!N46*CA$7</f>
        <v>5034827.3261581836</v>
      </c>
      <c r="CN49" s="62">
        <f>攻城效率!O46*CB$7</f>
        <v>4470729.2184997173</v>
      </c>
      <c r="CO49" s="12"/>
      <c r="CP49" s="55">
        <v>42</v>
      </c>
      <c r="CQ49" s="62">
        <f t="shared" si="20"/>
        <v>3101660.5658496809</v>
      </c>
      <c r="CR49" s="62">
        <f t="shared" si="21"/>
        <v>3649159.75935219</v>
      </c>
      <c r="CS49" s="62">
        <f t="shared" si="22"/>
        <v>7445530.5599897848</v>
      </c>
      <c r="CT49" s="62">
        <f t="shared" si="23"/>
        <v>8161486.3859866494</v>
      </c>
      <c r="CU49" s="62">
        <f t="shared" si="24"/>
        <v>7655030.4706688216</v>
      </c>
    </row>
    <row r="50" spans="1:99" x14ac:dyDescent="0.15">
      <c r="A50" s="74"/>
      <c r="B50" s="29">
        <v>43</v>
      </c>
      <c r="C50" s="58">
        <f t="shared" si="25"/>
        <v>10353488.518702988</v>
      </c>
      <c r="D50" s="58">
        <f t="shared" si="26"/>
        <v>12436566.006815288</v>
      </c>
      <c r="E50" s="58">
        <f t="shared" si="27"/>
        <v>23496574.678018373</v>
      </c>
      <c r="F50" s="58">
        <f t="shared" si="28"/>
        <v>28527969.045266323</v>
      </c>
      <c r="G50" s="58">
        <f t="shared" si="29"/>
        <v>28683425.40348886</v>
      </c>
      <c r="H50" s="10">
        <f>C50*节奏总纲!W46</f>
        <v>13657669.096273713</v>
      </c>
      <c r="I50" s="10">
        <f>D50*节奏总纲!X46</f>
        <v>14378382.660899729</v>
      </c>
      <c r="J50" s="10">
        <f>E50*节奏总纲!Y46</f>
        <v>22598207.143230833</v>
      </c>
      <c r="K50" s="10">
        <f>F50*节奏总纲!Z46</f>
        <v>19919252.023333654</v>
      </c>
      <c r="L50" s="10">
        <f>G50*节奏总纲!AA46</f>
        <v>11212351.841879304</v>
      </c>
      <c r="N50" s="12">
        <f t="shared" si="30"/>
        <v>0.61265428396778709</v>
      </c>
      <c r="O50" s="12">
        <f t="shared" si="31"/>
        <v>8.1018574048319372E-2</v>
      </c>
      <c r="P50" s="12">
        <f t="shared" si="32"/>
        <v>0.30632714198389355</v>
      </c>
      <c r="Y50" s="70"/>
      <c r="Z50" s="17">
        <v>43</v>
      </c>
      <c r="AA50" s="62">
        <f>攻城效率!F47*T$8</f>
        <v>5938934.8157579303</v>
      </c>
      <c r="AB50" s="62">
        <f>攻城效率!G47*U$8</f>
        <v>5943152.8989324914</v>
      </c>
      <c r="AC50" s="62">
        <f>攻城效率!H47*V$8</f>
        <v>6031670.5451635774</v>
      </c>
      <c r="AD50" s="62">
        <f>攻城效率!I47*W$8</f>
        <v>6396327.9875408318</v>
      </c>
      <c r="AE50" s="62">
        <f>攻城效率!J47*X$8</f>
        <v>6489736.7101434376</v>
      </c>
      <c r="AF50" s="62">
        <f>攻城效率!K47*T$7</f>
        <v>404174.2792367533</v>
      </c>
      <c r="AG50" s="62">
        <f>攻城效率!L47*U$7</f>
        <v>1500447.2389795503</v>
      </c>
      <c r="AH50" s="62">
        <f>攻城效率!M47*V$7</f>
        <v>8201930.7347396491</v>
      </c>
      <c r="AI50" s="62">
        <f>攻城效率!N47*W$7</f>
        <v>10281902.061093697</v>
      </c>
      <c r="AJ50" s="62">
        <f>攻城效率!O47*X$7</f>
        <v>9067371.2210078947</v>
      </c>
      <c r="AK50" s="12"/>
      <c r="AL50" s="29">
        <v>43</v>
      </c>
      <c r="AM50" s="10">
        <f t="shared" si="33"/>
        <v>6343109.0949946837</v>
      </c>
      <c r="AN50" s="10">
        <f t="shared" si="34"/>
        <v>7443600.1379120415</v>
      </c>
      <c r="AO50" s="10">
        <f t="shared" si="35"/>
        <v>14233601.279903226</v>
      </c>
      <c r="AP50" s="10">
        <f t="shared" si="36"/>
        <v>16678230.048634529</v>
      </c>
      <c r="AQ50" s="10">
        <f t="shared" si="37"/>
        <v>15557107.931151332</v>
      </c>
      <c r="BB50" s="29">
        <v>43</v>
      </c>
      <c r="BC50" s="10">
        <f>攻打玩家效率!G47</f>
        <v>14847.337039394826</v>
      </c>
      <c r="BD50" s="10">
        <f>攻打玩家效率!H47</f>
        <v>14857.88224733123</v>
      </c>
      <c r="BE50" s="10">
        <f>攻打玩家效率!I47</f>
        <v>15079.176362908944</v>
      </c>
      <c r="BF50" s="10">
        <f>攻打玩家效率!J47</f>
        <v>15990.819968852082</v>
      </c>
      <c r="BG50" s="10">
        <f>攻打玩家效率!K47</f>
        <v>16224.341775358595</v>
      </c>
      <c r="BH50" s="10">
        <f>攻打玩家效率!L47</f>
        <v>345175.75290850707</v>
      </c>
      <c r="BI50" s="10">
        <f>攻打玩家效率!M47</f>
        <v>349432.52207908599</v>
      </c>
      <c r="BJ50" s="10">
        <f>攻打玩家效率!N47</f>
        <v>353838.66981816193</v>
      </c>
      <c r="BK50" s="10">
        <f>攻打玩家效率!O47</f>
        <v>358873.89669505582</v>
      </c>
      <c r="BL50" s="10">
        <f>攻打玩家效率!P47</f>
        <v>364525.25002002902</v>
      </c>
      <c r="BN50" s="29">
        <v>43</v>
      </c>
      <c r="BO50" s="10">
        <f t="shared" si="38"/>
        <v>838824.87621096242</v>
      </c>
      <c r="BP50" s="10">
        <f t="shared" si="39"/>
        <v>1271165.7999472264</v>
      </c>
      <c r="BQ50" s="10">
        <f t="shared" si="40"/>
        <v>2146172.7581635332</v>
      </c>
      <c r="BR50" s="10">
        <f t="shared" si="41"/>
        <v>3510623.9723145301</v>
      </c>
      <c r="BS50" s="10">
        <f t="shared" si="42"/>
        <v>5347763.5067618638</v>
      </c>
      <c r="BT50" s="74"/>
      <c r="CD50" s="55">
        <v>43</v>
      </c>
      <c r="CE50" s="62">
        <f>攻城效率!F47*BX$8</f>
        <v>2969467.4078789651</v>
      </c>
      <c r="CF50" s="62">
        <f>攻城效率!G47*BY$8</f>
        <v>2971576.4494662457</v>
      </c>
      <c r="CG50" s="62">
        <f>攻城效率!H47*BZ$8</f>
        <v>3015835.2725817887</v>
      </c>
      <c r="CH50" s="62">
        <f>攻城效率!I47*CA$8</f>
        <v>3198163.9937704159</v>
      </c>
      <c r="CI50" s="62">
        <f>攻城效率!J47*CB$8</f>
        <v>3244868.3550717188</v>
      </c>
      <c r="CJ50" s="62">
        <f>攻城效率!K47*BX$7</f>
        <v>202087.13961837665</v>
      </c>
      <c r="CK50" s="62">
        <f>攻城效率!L47*BY$7</f>
        <v>750223.61948977516</v>
      </c>
      <c r="CL50" s="62">
        <f>攻城效率!M47*BZ$7</f>
        <v>4100965.3673698246</v>
      </c>
      <c r="CM50" s="62">
        <f>攻城效率!N47*CA$7</f>
        <v>5140951.0305468487</v>
      </c>
      <c r="CN50" s="62">
        <f>攻城效率!O47*CB$7</f>
        <v>4533685.6105039474</v>
      </c>
      <c r="CO50" s="12"/>
      <c r="CP50" s="55">
        <v>43</v>
      </c>
      <c r="CQ50" s="62">
        <f t="shared" si="20"/>
        <v>3171554.5474973419</v>
      </c>
      <c r="CR50" s="62">
        <f t="shared" si="21"/>
        <v>3721800.0689560208</v>
      </c>
      <c r="CS50" s="62">
        <f t="shared" si="22"/>
        <v>7116800.6399516128</v>
      </c>
      <c r="CT50" s="62">
        <f t="shared" si="23"/>
        <v>8339115.0243172646</v>
      </c>
      <c r="CU50" s="62">
        <f t="shared" si="24"/>
        <v>7778553.9655756662</v>
      </c>
    </row>
    <row r="51" spans="1:99" x14ac:dyDescent="0.15">
      <c r="A51" s="74"/>
      <c r="B51" s="29">
        <v>44</v>
      </c>
      <c r="C51" s="58">
        <f t="shared" si="25"/>
        <v>10585858.965912595</v>
      </c>
      <c r="D51" s="58">
        <f t="shared" si="26"/>
        <v>12709917.469795655</v>
      </c>
      <c r="E51" s="58">
        <f t="shared" si="27"/>
        <v>23507961.041781612</v>
      </c>
      <c r="F51" s="58">
        <f t="shared" si="28"/>
        <v>28968081.01090356</v>
      </c>
      <c r="G51" s="58">
        <f t="shared" si="29"/>
        <v>29183172.14476753</v>
      </c>
      <c r="H51" s="10">
        <f>C51*节奏总纲!W47</f>
        <v>14966456.344117669</v>
      </c>
      <c r="I51" s="10">
        <f>D51*节奏总纲!X47</f>
        <v>15701735.25414408</v>
      </c>
      <c r="J51" s="10">
        <f>E51*节奏总纲!Y47</f>
        <v>23776562.228441305</v>
      </c>
      <c r="K51" s="10">
        <f>F51*节奏总纲!Z47</f>
        <v>21656766.474050101</v>
      </c>
      <c r="L51" s="10">
        <f>G51*节奏总纲!AA47</f>
        <v>12091744.376458805</v>
      </c>
      <c r="N51" s="12">
        <f t="shared" si="30"/>
        <v>0.61299784220444853</v>
      </c>
      <c r="O51" s="12">
        <f t="shared" si="31"/>
        <v>8.0503236693327221E-2</v>
      </c>
      <c r="P51" s="12">
        <f t="shared" si="32"/>
        <v>0.30649892110222426</v>
      </c>
      <c r="Y51" s="70"/>
      <c r="Z51" s="17">
        <v>44</v>
      </c>
      <c r="AA51" s="62">
        <f>攻城效率!F48*T$8</f>
        <v>6071774.0657079425</v>
      </c>
      <c r="AB51" s="62">
        <f>攻城效率!G48*U$8</f>
        <v>6064084.3914814126</v>
      </c>
      <c r="AC51" s="62">
        <f>攻城效率!H48*V$8</f>
        <v>6152766.7743275966</v>
      </c>
      <c r="AD51" s="62">
        <f>攻城效率!I48*W$8</f>
        <v>6539649.5483619999</v>
      </c>
      <c r="AE51" s="62">
        <f>攻城效率!J48*X$8</f>
        <v>6629457.1409885073</v>
      </c>
      <c r="AF51" s="62">
        <f>攻城效率!K48*T$7</f>
        <v>417334.638277094</v>
      </c>
      <c r="AG51" s="62">
        <f>攻城效率!L48*U$7</f>
        <v>1549151.2949855919</v>
      </c>
      <c r="AH51" s="62">
        <f>攻城效率!M48*V$7</f>
        <v>8066562.1772929952</v>
      </c>
      <c r="AI51" s="62">
        <f>攻城效率!N48*W$7</f>
        <v>10396335.333043169</v>
      </c>
      <c r="AJ51" s="62">
        <f>攻城效率!O48*X$7</f>
        <v>9208815.7930312715</v>
      </c>
      <c r="AK51" s="12"/>
      <c r="AL51" s="29">
        <v>44</v>
      </c>
      <c r="AM51" s="10">
        <f t="shared" si="33"/>
        <v>6489108.7039850364</v>
      </c>
      <c r="AN51" s="10">
        <f t="shared" si="34"/>
        <v>7613235.6864670049</v>
      </c>
      <c r="AO51" s="10">
        <f t="shared" si="35"/>
        <v>14219328.951620592</v>
      </c>
      <c r="AP51" s="10">
        <f t="shared" si="36"/>
        <v>16935984.881405167</v>
      </c>
      <c r="AQ51" s="10">
        <f t="shared" si="37"/>
        <v>15838272.934019778</v>
      </c>
      <c r="BB51" s="29">
        <v>44</v>
      </c>
      <c r="BC51" s="10">
        <f>攻打玩家效率!G48</f>
        <v>15179.435164269858</v>
      </c>
      <c r="BD51" s="10">
        <f>攻打玩家效率!H48</f>
        <v>15160.210978703533</v>
      </c>
      <c r="BE51" s="10">
        <f>攻打玩家效率!I48</f>
        <v>15381.916935818992</v>
      </c>
      <c r="BF51" s="10">
        <f>攻打玩家效率!J48</f>
        <v>16349.123870905001</v>
      </c>
      <c r="BG51" s="10">
        <f>攻打玩家效率!K48</f>
        <v>16573.642852471268</v>
      </c>
      <c r="BH51" s="10">
        <f>攻打玩家效率!L48</f>
        <v>350200.77914617164</v>
      </c>
      <c r="BI51" s="10">
        <f>攻打玩家效率!M48</f>
        <v>354220.25847153156</v>
      </c>
      <c r="BJ51" s="10">
        <f>攻打玩家效率!N48</f>
        <v>358883.93819105008</v>
      </c>
      <c r="BK51" s="10">
        <f>攻打玩家效率!O48</f>
        <v>363767.34174495091</v>
      </c>
      <c r="BL51" s="10">
        <f>攻打玩家效率!P48</f>
        <v>369278.68104913208</v>
      </c>
      <c r="BN51" s="29">
        <v>44</v>
      </c>
      <c r="BO51" s="10">
        <f t="shared" si="38"/>
        <v>852195.9099350418</v>
      </c>
      <c r="BP51" s="10">
        <f t="shared" si="39"/>
        <v>1290063.9400951476</v>
      </c>
      <c r="BQ51" s="10">
        <f t="shared" si="40"/>
        <v>2178967.6143507254</v>
      </c>
      <c r="BR51" s="10">
        <f t="shared" si="41"/>
        <v>3564103.6887958073</v>
      </c>
      <c r="BS51" s="10">
        <f t="shared" si="42"/>
        <v>5425762.7437378615</v>
      </c>
      <c r="BT51" s="74"/>
      <c r="CD51" s="55">
        <v>44</v>
      </c>
      <c r="CE51" s="62">
        <f>攻城效率!F48*BX$8</f>
        <v>3035887.0328539712</v>
      </c>
      <c r="CF51" s="62">
        <f>攻城效率!G48*BY$8</f>
        <v>3032042.1957407063</v>
      </c>
      <c r="CG51" s="62">
        <f>攻城效率!H48*BZ$8</f>
        <v>3076383.3871637983</v>
      </c>
      <c r="CH51" s="62">
        <f>攻城效率!I48*CA$8</f>
        <v>3269824.774181</v>
      </c>
      <c r="CI51" s="62">
        <f>攻城效率!J48*CB$8</f>
        <v>3314728.5704942537</v>
      </c>
      <c r="CJ51" s="62">
        <f>攻城效率!K48*BX$7</f>
        <v>208667.319138547</v>
      </c>
      <c r="CK51" s="62">
        <f>攻城效率!L48*BY$7</f>
        <v>774575.64749279595</v>
      </c>
      <c r="CL51" s="62">
        <f>攻城效率!M48*BZ$7</f>
        <v>4033281.0886464976</v>
      </c>
      <c r="CM51" s="62">
        <f>攻城效率!N48*CA$7</f>
        <v>5198167.6665215846</v>
      </c>
      <c r="CN51" s="62">
        <f>攻城效率!O48*CB$7</f>
        <v>4604407.8965156358</v>
      </c>
      <c r="CO51" s="12"/>
      <c r="CP51" s="55">
        <v>44</v>
      </c>
      <c r="CQ51" s="62">
        <f t="shared" si="20"/>
        <v>3244554.3519925182</v>
      </c>
      <c r="CR51" s="62">
        <f t="shared" si="21"/>
        <v>3806617.8432335025</v>
      </c>
      <c r="CS51" s="62">
        <f t="shared" si="22"/>
        <v>7109664.4758102959</v>
      </c>
      <c r="CT51" s="62">
        <f t="shared" si="23"/>
        <v>8467992.4407025836</v>
      </c>
      <c r="CU51" s="62">
        <f t="shared" si="24"/>
        <v>7919136.467009889</v>
      </c>
    </row>
    <row r="52" spans="1:99" x14ac:dyDescent="0.15">
      <c r="A52" s="74"/>
      <c r="B52" s="29">
        <v>45</v>
      </c>
      <c r="C52" s="58">
        <f t="shared" si="25"/>
        <v>11017143.904421747</v>
      </c>
      <c r="D52" s="58">
        <f t="shared" si="26"/>
        <v>13268003.551975152</v>
      </c>
      <c r="E52" s="58">
        <f t="shared" si="27"/>
        <v>24522886.76327683</v>
      </c>
      <c r="F52" s="58">
        <f t="shared" si="28"/>
        <v>29899690.59224505</v>
      </c>
      <c r="G52" s="58">
        <f t="shared" si="29"/>
        <v>30131984.489341751</v>
      </c>
      <c r="H52" s="10">
        <f>C52*节奏总纲!W48</f>
        <v>16694172.675863057</v>
      </c>
      <c r="I52" s="10">
        <f>D52*节奏总纲!X48</f>
        <v>17596338.315586094</v>
      </c>
      <c r="J52" s="10">
        <f>E52*节奏总纲!Y48</f>
        <v>26563828.01682191</v>
      </c>
      <c r="K52" s="10">
        <f>F52*节奏总纲!Z48</f>
        <v>24063219.22535466</v>
      </c>
      <c r="L52" s="10">
        <f>G52*节奏总纲!AA48</f>
        <v>13417432.491174668</v>
      </c>
      <c r="N52" s="12">
        <f t="shared" si="30"/>
        <v>0.61410833647883045</v>
      </c>
      <c r="O52" s="12">
        <f t="shared" si="31"/>
        <v>7.8837495281754363E-2</v>
      </c>
      <c r="P52" s="12">
        <f t="shared" si="32"/>
        <v>0.30705416823941523</v>
      </c>
      <c r="Y52" s="70"/>
      <c r="Z52" s="17">
        <v>45</v>
      </c>
      <c r="AA52" s="62">
        <f>攻城效率!F49*T$8</f>
        <v>6339325.7037247336</v>
      </c>
      <c r="AB52" s="62">
        <f>攻城效率!G49*U$8</f>
        <v>6360470.3682718938</v>
      </c>
      <c r="AC52" s="62">
        <f>攻城效率!H49*V$8</f>
        <v>6443382.9195769886</v>
      </c>
      <c r="AD52" s="62">
        <f>攻城效率!I49*W$8</f>
        <v>6896777.3385694921</v>
      </c>
      <c r="AE52" s="62">
        <f>攻城效率!J49*X$8</f>
        <v>6977985.8304609004</v>
      </c>
      <c r="AF52" s="62">
        <f>攻城效率!K49*T$7</f>
        <v>426394.21216759179</v>
      </c>
      <c r="AG52" s="62">
        <f>攻城效率!L49*U$7</f>
        <v>1607361.7824024372</v>
      </c>
      <c r="AH52" s="62">
        <f>攻城效率!M49*V$7</f>
        <v>8424523.7782404721</v>
      </c>
      <c r="AI52" s="62">
        <f>攻城效率!N49*W$7</f>
        <v>10609819.504093479</v>
      </c>
      <c r="AJ52" s="62">
        <f>攻城效率!O49*X$7</f>
        <v>9418371.215270238</v>
      </c>
      <c r="AK52" s="12"/>
      <c r="AL52" s="29">
        <v>45</v>
      </c>
      <c r="AM52" s="10">
        <f t="shared" si="33"/>
        <v>6765719.9158923253</v>
      </c>
      <c r="AN52" s="10">
        <f t="shared" si="34"/>
        <v>7967832.150674331</v>
      </c>
      <c r="AO52" s="10">
        <f t="shared" si="35"/>
        <v>14867906.69781746</v>
      </c>
      <c r="AP52" s="10">
        <f t="shared" si="36"/>
        <v>17506596.842662971</v>
      </c>
      <c r="AQ52" s="10">
        <f t="shared" si="37"/>
        <v>16396357.045731138</v>
      </c>
      <c r="BB52" s="29">
        <v>45</v>
      </c>
      <c r="BC52" s="10">
        <f>攻打玩家效率!G49</f>
        <v>15848.314259311834</v>
      </c>
      <c r="BD52" s="10">
        <f>攻打玩家效率!H49</f>
        <v>15901.175920679736</v>
      </c>
      <c r="BE52" s="10">
        <f>攻打玩家效率!I49</f>
        <v>16108.457298942472</v>
      </c>
      <c r="BF52" s="10">
        <f>攻打玩家效率!J49</f>
        <v>17241.943346423734</v>
      </c>
      <c r="BG52" s="10">
        <f>攻打玩家效率!K49</f>
        <v>17444.964576152252</v>
      </c>
      <c r="BH52" s="10">
        <f>攻打玩家效率!L49</f>
        <v>355040.44399507</v>
      </c>
      <c r="BI52" s="10">
        <f>攻打玩家效率!M49</f>
        <v>359245.89571781945</v>
      </c>
      <c r="BJ52" s="10">
        <f>攻打玩家效率!N49</f>
        <v>363663.05681541568</v>
      </c>
      <c r="BK52" s="10">
        <f>攻打玩家效率!O49</f>
        <v>368764.69929920568</v>
      </c>
      <c r="BL52" s="10">
        <f>攻打玩家效率!P49</f>
        <v>374229.25384799251</v>
      </c>
      <c r="BN52" s="29">
        <v>45</v>
      </c>
      <c r="BO52" s="10">
        <f t="shared" si="38"/>
        <v>868564.03058325837</v>
      </c>
      <c r="BP52" s="10">
        <f t="shared" si="39"/>
        <v>1316255.3259636543</v>
      </c>
      <c r="BQ52" s="10">
        <f t="shared" si="40"/>
        <v>2221026.7165506403</v>
      </c>
      <c r="BR52" s="10">
        <f t="shared" si="41"/>
        <v>3639795.3282505949</v>
      </c>
      <c r="BS52" s="10">
        <f t="shared" si="42"/>
        <v>5537448.9207450449</v>
      </c>
      <c r="BT52" s="74"/>
      <c r="CD52" s="55">
        <v>45</v>
      </c>
      <c r="CE52" s="62">
        <f>攻城效率!F49*BX$8</f>
        <v>3169662.8518623668</v>
      </c>
      <c r="CF52" s="62">
        <f>攻城效率!G49*BY$8</f>
        <v>3180235.1841359469</v>
      </c>
      <c r="CG52" s="62">
        <f>攻城效率!H49*BZ$8</f>
        <v>3221691.4597884943</v>
      </c>
      <c r="CH52" s="62">
        <f>攻城效率!I49*CA$8</f>
        <v>3448388.6692847461</v>
      </c>
      <c r="CI52" s="62">
        <f>攻城效率!J49*CB$8</f>
        <v>3488992.9152304502</v>
      </c>
      <c r="CJ52" s="62">
        <f>攻城效率!K49*BX$7</f>
        <v>213197.10608379589</v>
      </c>
      <c r="CK52" s="62">
        <f>攻城效率!L49*BY$7</f>
        <v>803680.89120121859</v>
      </c>
      <c r="CL52" s="62">
        <f>攻城效率!M49*BZ$7</f>
        <v>4212261.889120236</v>
      </c>
      <c r="CM52" s="62">
        <f>攻城效率!N49*CA$7</f>
        <v>5304909.7520467397</v>
      </c>
      <c r="CN52" s="62">
        <f>攻城效率!O49*CB$7</f>
        <v>4709185.607635119</v>
      </c>
      <c r="CO52" s="12"/>
      <c r="CP52" s="55">
        <v>45</v>
      </c>
      <c r="CQ52" s="62">
        <f t="shared" si="20"/>
        <v>3382859.9579461627</v>
      </c>
      <c r="CR52" s="62">
        <f t="shared" si="21"/>
        <v>3983916.0753371655</v>
      </c>
      <c r="CS52" s="62">
        <f t="shared" si="22"/>
        <v>7433953.3489087299</v>
      </c>
      <c r="CT52" s="62">
        <f t="shared" si="23"/>
        <v>8753298.4213314857</v>
      </c>
      <c r="CU52" s="62">
        <f t="shared" si="24"/>
        <v>8198178.5228655692</v>
      </c>
    </row>
    <row r="53" spans="1:99" x14ac:dyDescent="0.15">
      <c r="A53" s="74"/>
      <c r="B53" s="29">
        <v>46</v>
      </c>
      <c r="C53" s="58">
        <f t="shared" si="25"/>
        <v>11212380.158958139</v>
      </c>
      <c r="D53" s="58">
        <f t="shared" si="26"/>
        <v>13604005.614619277</v>
      </c>
      <c r="E53" s="58">
        <f t="shared" si="27"/>
        <v>25842956.193450015</v>
      </c>
      <c r="F53" s="58">
        <f t="shared" si="28"/>
        <v>30488828.251845162</v>
      </c>
      <c r="G53" s="58">
        <f t="shared" si="29"/>
        <v>30752984.927682236</v>
      </c>
      <c r="H53" s="10">
        <f>C53*节奏总纲!W49</f>
        <v>18209444.314619765</v>
      </c>
      <c r="I53" s="10">
        <f>D53*节奏总纲!X49</f>
        <v>19181035.995159745</v>
      </c>
      <c r="J53" s="10">
        <f>E53*节奏总纲!Y49</f>
        <v>29800792.212239791</v>
      </c>
      <c r="K53" s="10">
        <f>F53*节奏总纲!Z49</f>
        <v>25999412.156008616</v>
      </c>
      <c r="L53" s="10">
        <f>G53*节奏总纲!AA49</f>
        <v>14007197.136794861</v>
      </c>
      <c r="N53" s="12">
        <f t="shared" si="30"/>
        <v>0.61425538763244869</v>
      </c>
      <c r="O53" s="12">
        <f t="shared" si="31"/>
        <v>7.8616918551326964E-2</v>
      </c>
      <c r="P53" s="12">
        <f t="shared" si="32"/>
        <v>0.30712769381622435</v>
      </c>
      <c r="Y53" s="70"/>
      <c r="Z53" s="17">
        <v>46</v>
      </c>
      <c r="AA53" s="62">
        <f>攻城效率!F50*T$8</f>
        <v>6459704.9842252582</v>
      </c>
      <c r="AB53" s="62">
        <f>攻城效率!G50*U$8</f>
        <v>6507627.7670819545</v>
      </c>
      <c r="AC53" s="62">
        <f>攻城效率!H50*V$8</f>
        <v>6595446.4901812356</v>
      </c>
      <c r="AD53" s="62">
        <f>攻城效率!I50*W$8</f>
        <v>7052109.2039768202</v>
      </c>
      <c r="AE53" s="62">
        <f>攻城效率!J50*X$8</f>
        <v>7125217.4419056922</v>
      </c>
      <c r="AF53" s="62">
        <f>攻城效率!K50*T$7</f>
        <v>427559.93659795017</v>
      </c>
      <c r="AG53" s="62">
        <f>攻城效率!L50*U$7</f>
        <v>1670845.3934905077</v>
      </c>
      <c r="AH53" s="62">
        <f>攻城效率!M50*V$7</f>
        <v>9129542.2929774299</v>
      </c>
      <c r="AI53" s="62">
        <f>攻城效率!N50*W$7</f>
        <v>10811261.040454295</v>
      </c>
      <c r="AJ53" s="62">
        <f>攻城效率!O50*X$7</f>
        <v>9632720.0784759559</v>
      </c>
      <c r="AK53" s="12"/>
      <c r="AL53" s="29">
        <v>46</v>
      </c>
      <c r="AM53" s="10">
        <f t="shared" si="33"/>
        <v>6887264.9208232081</v>
      </c>
      <c r="AN53" s="10">
        <f t="shared" si="34"/>
        <v>8178473.1605724618</v>
      </c>
      <c r="AO53" s="10">
        <f t="shared" si="35"/>
        <v>15724988.783158666</v>
      </c>
      <c r="AP53" s="10">
        <f t="shared" si="36"/>
        <v>17863370.244431116</v>
      </c>
      <c r="AQ53" s="10">
        <f t="shared" si="37"/>
        <v>16757937.520381648</v>
      </c>
      <c r="BB53" s="29">
        <v>46</v>
      </c>
      <c r="BC53" s="10">
        <f>攻打玩家效率!G50</f>
        <v>16149.262460563146</v>
      </c>
      <c r="BD53" s="10">
        <f>攻打玩家效率!H50</f>
        <v>16269.069417704886</v>
      </c>
      <c r="BE53" s="10">
        <f>攻打玩家效率!I50</f>
        <v>16488.61622545309</v>
      </c>
      <c r="BF53" s="10">
        <f>攻打玩家效率!J50</f>
        <v>17630.273009942051</v>
      </c>
      <c r="BG53" s="10">
        <f>攻打玩家效率!K50</f>
        <v>17813.043604764232</v>
      </c>
      <c r="BH53" s="10">
        <f>攻打玩家效率!L50</f>
        <v>359995.0765588475</v>
      </c>
      <c r="BI53" s="10">
        <f>攻打玩家效率!M50</f>
        <v>364086.61083167023</v>
      </c>
      <c r="BJ53" s="10">
        <f>攻打玩家效率!N50</f>
        <v>368651.52261513803</v>
      </c>
      <c r="BK53" s="10">
        <f>攻打玩家效率!O50</f>
        <v>373570.24560010061</v>
      </c>
      <c r="BL53" s="10">
        <f>攻打玩家效率!P50</f>
        <v>378941.3359019924</v>
      </c>
      <c r="BN53" s="29">
        <v>46</v>
      </c>
      <c r="BO53" s="10">
        <f t="shared" si="38"/>
        <v>881482.77772332646</v>
      </c>
      <c r="BP53" s="10">
        <f t="shared" si="39"/>
        <v>1336295.873760584</v>
      </c>
      <c r="BQ53" s="10">
        <f t="shared" si="40"/>
        <v>2255473.0187120172</v>
      </c>
      <c r="BR53" s="10">
        <f t="shared" si="41"/>
        <v>3693772.885198487</v>
      </c>
      <c r="BS53" s="10">
        <f t="shared" si="42"/>
        <v>5616078.6471097628</v>
      </c>
      <c r="BT53" s="74"/>
      <c r="CD53" s="55">
        <v>46</v>
      </c>
      <c r="CE53" s="62">
        <f>攻城效率!F50*BX$8</f>
        <v>3229852.4921126291</v>
      </c>
      <c r="CF53" s="62">
        <f>攻城效率!G50*BY$8</f>
        <v>3253813.8835409773</v>
      </c>
      <c r="CG53" s="62">
        <f>攻城效率!H50*BZ$8</f>
        <v>3297723.2450906178</v>
      </c>
      <c r="CH53" s="62">
        <f>攻城效率!I50*CA$8</f>
        <v>3526054.6019884101</v>
      </c>
      <c r="CI53" s="62">
        <f>攻城效率!J50*CB$8</f>
        <v>3562608.7209528461</v>
      </c>
      <c r="CJ53" s="62">
        <f>攻城效率!K50*BX$7</f>
        <v>213779.96829897509</v>
      </c>
      <c r="CK53" s="62">
        <f>攻城效率!L50*BY$7</f>
        <v>835422.69674525387</v>
      </c>
      <c r="CL53" s="62">
        <f>攻城效率!M50*BZ$7</f>
        <v>4564771.146488715</v>
      </c>
      <c r="CM53" s="62">
        <f>攻城效率!N50*CA$7</f>
        <v>5405630.5202271473</v>
      </c>
      <c r="CN53" s="62">
        <f>攻城效率!O50*CB$7</f>
        <v>4816360.0392379779</v>
      </c>
      <c r="CO53" s="12"/>
      <c r="CP53" s="55">
        <v>46</v>
      </c>
      <c r="CQ53" s="62">
        <f t="shared" si="20"/>
        <v>3443632.460411604</v>
      </c>
      <c r="CR53" s="62">
        <f t="shared" si="21"/>
        <v>4089236.5802862309</v>
      </c>
      <c r="CS53" s="62">
        <f t="shared" si="22"/>
        <v>7862494.3915793328</v>
      </c>
      <c r="CT53" s="62">
        <f t="shared" si="23"/>
        <v>8931685.1222155578</v>
      </c>
      <c r="CU53" s="62">
        <f t="shared" si="24"/>
        <v>8378968.760190824</v>
      </c>
    </row>
    <row r="54" spans="1:99" x14ac:dyDescent="0.15">
      <c r="A54" s="74"/>
      <c r="B54" s="29">
        <v>47</v>
      </c>
      <c r="C54" s="58">
        <f t="shared" si="25"/>
        <v>11411666.794573251</v>
      </c>
      <c r="D54" s="58">
        <f t="shared" si="26"/>
        <v>13886839.388939774</v>
      </c>
      <c r="E54" s="58">
        <f t="shared" si="27"/>
        <v>27985262.693185065</v>
      </c>
      <c r="F54" s="58">
        <f t="shared" si="28"/>
        <v>30994750.572528999</v>
      </c>
      <c r="G54" s="58">
        <f t="shared" si="29"/>
        <v>31198003.818776567</v>
      </c>
      <c r="H54" s="10">
        <f>C54*节奏总纲!W50</f>
        <v>19863279.817451637</v>
      </c>
      <c r="I54" s="10">
        <f>D54*节奏总纲!X50</f>
        <v>21009769.068000078</v>
      </c>
      <c r="J54" s="10">
        <f>E54*节奏总纲!Y50</f>
        <v>34686712.988604344</v>
      </c>
      <c r="K54" s="10">
        <f>F54*节奏总纲!Z50</f>
        <v>28211086.854989041</v>
      </c>
      <c r="L54" s="10">
        <f>G54*节奏总纲!AA50</f>
        <v>15228595.361053435</v>
      </c>
      <c r="N54" s="12">
        <f t="shared" si="30"/>
        <v>0.61441566497055533</v>
      </c>
      <c r="O54" s="12">
        <f t="shared" si="31"/>
        <v>7.8376502544166907E-2</v>
      </c>
      <c r="P54" s="12">
        <f t="shared" si="32"/>
        <v>0.30720783248527767</v>
      </c>
      <c r="Y54" s="70"/>
      <c r="Z54" s="17">
        <v>47</v>
      </c>
      <c r="AA54" s="62">
        <f>攻城效率!F51*T$8</f>
        <v>6583306.2167317998</v>
      </c>
      <c r="AB54" s="62">
        <f>攻城效率!G51*U$8</f>
        <v>6651345.6694424981</v>
      </c>
      <c r="AC54" s="62">
        <f>攻城效率!H51*V$8</f>
        <v>6765210.6076588677</v>
      </c>
      <c r="AD54" s="62">
        <f>攻城效率!I51*W$8</f>
        <v>7207923.4202303505</v>
      </c>
      <c r="AE54" s="62">
        <f>攻城效率!J51*X$8</f>
        <v>7274856.1330847479</v>
      </c>
      <c r="AF54" s="62">
        <f>攻城效率!K51*T$7</f>
        <v>428200.62527833041</v>
      </c>
      <c r="AG54" s="62">
        <f>攻城效率!L51*U$7</f>
        <v>1702223.9652486257</v>
      </c>
      <c r="AH54" s="62">
        <f>攻城效率!M51*V$7</f>
        <v>10364859.680319214</v>
      </c>
      <c r="AI54" s="62">
        <f>攻城效率!N51*W$7</f>
        <v>10955536.668907434</v>
      </c>
      <c r="AJ54" s="62">
        <f>攻城效率!O51*X$7</f>
        <v>9726933.1931982134</v>
      </c>
      <c r="AK54" s="12"/>
      <c r="AL54" s="29">
        <v>47</v>
      </c>
      <c r="AM54" s="10">
        <f t="shared" si="33"/>
        <v>7011506.8420101302</v>
      </c>
      <c r="AN54" s="10">
        <f t="shared" si="34"/>
        <v>8353569.6346911239</v>
      </c>
      <c r="AO54" s="10">
        <f t="shared" si="35"/>
        <v>17130070.287978083</v>
      </c>
      <c r="AP54" s="10">
        <f t="shared" si="36"/>
        <v>18163460.089137785</v>
      </c>
      <c r="AQ54" s="10">
        <f t="shared" si="37"/>
        <v>17001789.326282963</v>
      </c>
      <c r="BB54" s="29">
        <v>47</v>
      </c>
      <c r="BC54" s="10">
        <f>攻打玩家效率!G51</f>
        <v>16458.2655418295</v>
      </c>
      <c r="BD54" s="10">
        <f>攻打玩家效率!H51</f>
        <v>16628.364173606245</v>
      </c>
      <c r="BE54" s="10">
        <f>攻打玩家效率!I51</f>
        <v>16913.02651914717</v>
      </c>
      <c r="BF54" s="10">
        <f>攻打玩家效率!J51</f>
        <v>18019.808550575875</v>
      </c>
      <c r="BG54" s="10">
        <f>攻打玩家效率!K51</f>
        <v>18187.140332711871</v>
      </c>
      <c r="BH54" s="10">
        <f>攻打玩家效率!L51</f>
        <v>364911.93806988024</v>
      </c>
      <c r="BI54" s="10">
        <f>攻打玩家效率!M51</f>
        <v>369019.82476633135</v>
      </c>
      <c r="BJ54" s="10">
        <f>攻打玩家效率!N51</f>
        <v>373466.3196478521</v>
      </c>
      <c r="BK54" s="10">
        <f>攻打玩家效率!O51</f>
        <v>378596.01209991082</v>
      </c>
      <c r="BL54" s="10">
        <f>攻打玩家效率!P51</f>
        <v>383674.2841157841</v>
      </c>
      <c r="BN54" s="29">
        <v>47</v>
      </c>
      <c r="BO54" s="10">
        <f t="shared" si="38"/>
        <v>894406.53155805543</v>
      </c>
      <c r="BP54" s="10">
        <f t="shared" si="39"/>
        <v>1356484.9369030877</v>
      </c>
      <c r="BQ54" s="10">
        <f t="shared" si="40"/>
        <v>2290157.2612179397</v>
      </c>
      <c r="BR54" s="10">
        <f t="shared" si="41"/>
        <v>3749560.4388223216</v>
      </c>
      <c r="BS54" s="10">
        <f t="shared" si="42"/>
        <v>5695319.8293521218</v>
      </c>
      <c r="BT54" s="74"/>
      <c r="CD54" s="55">
        <v>47</v>
      </c>
      <c r="CE54" s="62">
        <f>攻城效率!F51*BX$8</f>
        <v>3291653.1083658999</v>
      </c>
      <c r="CF54" s="62">
        <f>攻城效率!G51*BY$8</f>
        <v>3325672.8347212491</v>
      </c>
      <c r="CG54" s="62">
        <f>攻城效率!H51*BZ$8</f>
        <v>3382605.3038294339</v>
      </c>
      <c r="CH54" s="62">
        <f>攻城效率!I51*CA$8</f>
        <v>3603961.7101151752</v>
      </c>
      <c r="CI54" s="62">
        <f>攻城效率!J51*CB$8</f>
        <v>3637428.066542374</v>
      </c>
      <c r="CJ54" s="62">
        <f>攻城效率!K51*BX$7</f>
        <v>214100.3126391652</v>
      </c>
      <c r="CK54" s="62">
        <f>攻城效率!L51*BY$7</f>
        <v>851111.98262431286</v>
      </c>
      <c r="CL54" s="62">
        <f>攻城效率!M51*BZ$7</f>
        <v>5182429.8401596071</v>
      </c>
      <c r="CM54" s="62">
        <f>攻城效率!N51*CA$7</f>
        <v>5477768.3344537169</v>
      </c>
      <c r="CN54" s="62">
        <f>攻城效率!O51*CB$7</f>
        <v>4863466.5965991067</v>
      </c>
      <c r="CO54" s="12"/>
      <c r="CP54" s="55">
        <v>47</v>
      </c>
      <c r="CQ54" s="62">
        <f t="shared" si="20"/>
        <v>3505753.4210050651</v>
      </c>
      <c r="CR54" s="62">
        <f t="shared" si="21"/>
        <v>4176784.8173455619</v>
      </c>
      <c r="CS54" s="62">
        <f t="shared" si="22"/>
        <v>8565035.1439890414</v>
      </c>
      <c r="CT54" s="62">
        <f t="shared" si="23"/>
        <v>9081730.0445688926</v>
      </c>
      <c r="CU54" s="62">
        <f t="shared" si="24"/>
        <v>8500894.6631414816</v>
      </c>
    </row>
    <row r="55" spans="1:99" x14ac:dyDescent="0.15">
      <c r="A55" s="74"/>
      <c r="B55" s="29">
        <v>48</v>
      </c>
      <c r="C55" s="58">
        <f t="shared" si="25"/>
        <v>11644330.665801382</v>
      </c>
      <c r="D55" s="58">
        <f t="shared" si="26"/>
        <v>14129001.004385574</v>
      </c>
      <c r="E55" s="58">
        <f t="shared" si="27"/>
        <v>28575181.00866174</v>
      </c>
      <c r="F55" s="58">
        <f t="shared" si="28"/>
        <v>31437846.56740598</v>
      </c>
      <c r="G55" s="58">
        <f t="shared" si="29"/>
        <v>31633442.070482541</v>
      </c>
      <c r="H55" s="10">
        <f>C55*节奏总纲!W51</f>
        <v>21722980.257860918</v>
      </c>
      <c r="I55" s="10">
        <f>D55*节奏总纲!X51</f>
        <v>22636539.922980659</v>
      </c>
      <c r="J55" s="10">
        <f>E55*节奏总纲!Y51</f>
        <v>38080237.000399791</v>
      </c>
      <c r="K55" s="10">
        <f>F55*节奏总纲!Z51</f>
        <v>29352899.230217759</v>
      </c>
      <c r="L55" s="10">
        <f>G55*节奏总纲!AA51</f>
        <v>16384780.040111218</v>
      </c>
      <c r="N55" s="12">
        <f t="shared" si="30"/>
        <v>0.61468918350810886</v>
      </c>
      <c r="O55" s="12">
        <f t="shared" si="31"/>
        <v>7.7966224737836737E-2</v>
      </c>
      <c r="P55" s="12">
        <f t="shared" si="32"/>
        <v>0.30734459175405443</v>
      </c>
      <c r="Y55" s="70"/>
      <c r="Z55" s="17">
        <v>48</v>
      </c>
      <c r="AA55" s="62">
        <f>攻城效率!F52*T$8</f>
        <v>6730649.2978534205</v>
      </c>
      <c r="AB55" s="62">
        <f>攻城效率!G52*U$8</f>
        <v>6802724.7834495185</v>
      </c>
      <c r="AC55" s="62">
        <f>攻城效率!H52*V$8</f>
        <v>6949657.9955830723</v>
      </c>
      <c r="AD55" s="62">
        <f>攻城效率!I52*W$8</f>
        <v>7366318.6950612459</v>
      </c>
      <c r="AE55" s="62">
        <f>攻城效率!J52*X$8</f>
        <v>7426273.0101313107</v>
      </c>
      <c r="AF55" s="62">
        <f>攻城效率!K52*T$7</f>
        <v>426994.81160646473</v>
      </c>
      <c r="AG55" s="62">
        <f>攻城效率!L52*U$7</f>
        <v>1698723.8648992265</v>
      </c>
      <c r="AH55" s="62">
        <f>攻城效率!M52*V$7</f>
        <v>10549531.496947896</v>
      </c>
      <c r="AI55" s="62">
        <f>攻城效率!N52*W$7</f>
        <v>11057458.431817558</v>
      </c>
      <c r="AJ55" s="62">
        <f>攻城效率!O52*X$7</f>
        <v>9812128.3329689</v>
      </c>
      <c r="AK55" s="12"/>
      <c r="AL55" s="29">
        <v>48</v>
      </c>
      <c r="AM55" s="10">
        <f t="shared" si="33"/>
        <v>7157644.1094598854</v>
      </c>
      <c r="AN55" s="10">
        <f t="shared" si="34"/>
        <v>8501448.648348745</v>
      </c>
      <c r="AO55" s="10">
        <f t="shared" si="35"/>
        <v>17499189.492530968</v>
      </c>
      <c r="AP55" s="10">
        <f t="shared" si="36"/>
        <v>18423777.126878805</v>
      </c>
      <c r="AQ55" s="10">
        <f t="shared" si="37"/>
        <v>17238401.343100213</v>
      </c>
      <c r="BB55" s="29">
        <v>48</v>
      </c>
      <c r="BC55" s="10">
        <f>攻打玩家效率!G52</f>
        <v>16826.623244633553</v>
      </c>
      <c r="BD55" s="10">
        <f>攻打玩家效率!H52</f>
        <v>17006.811958623799</v>
      </c>
      <c r="BE55" s="10">
        <f>攻打玩家效率!I52</f>
        <v>17374.144988957683</v>
      </c>
      <c r="BF55" s="10">
        <f>攻打玩家效率!J52</f>
        <v>18415.796737653116</v>
      </c>
      <c r="BG55" s="10">
        <f>攻打玩家效率!K52</f>
        <v>18565.682525328277</v>
      </c>
      <c r="BH55" s="10">
        <f>攻打玩家效率!L52</f>
        <v>369799.13458260952</v>
      </c>
      <c r="BI55" s="10">
        <f>攻打玩家效率!M52</f>
        <v>373908.61749436648</v>
      </c>
      <c r="BJ55" s="10">
        <f>攻打玩家效率!N52</f>
        <v>378408.62902826915</v>
      </c>
      <c r="BK55" s="10">
        <f>攻打玩家效率!O52</f>
        <v>383193.62594770611</v>
      </c>
      <c r="BL55" s="10">
        <f>攻打玩家效率!P52</f>
        <v>388491.59202604374</v>
      </c>
      <c r="BN55" s="29">
        <v>48</v>
      </c>
      <c r="BO55" s="10">
        <f t="shared" si="38"/>
        <v>907864.50161155453</v>
      </c>
      <c r="BP55" s="10">
        <f t="shared" si="39"/>
        <v>1376828.0318624564</v>
      </c>
      <c r="BQ55" s="10">
        <f t="shared" si="40"/>
        <v>2326396.7698652879</v>
      </c>
      <c r="BR55" s="10">
        <f t="shared" si="41"/>
        <v>3802180.8770877738</v>
      </c>
      <c r="BS55" s="10">
        <f t="shared" si="42"/>
        <v>5775840.0558322221</v>
      </c>
      <c r="BT55" s="74"/>
      <c r="CD55" s="55">
        <v>48</v>
      </c>
      <c r="CE55" s="62">
        <f>攻城效率!F52*BX$8</f>
        <v>3365324.6489267102</v>
      </c>
      <c r="CF55" s="62">
        <f>攻城效率!G52*BY$8</f>
        <v>3401362.3917247592</v>
      </c>
      <c r="CG55" s="62">
        <f>攻城效率!H52*BZ$8</f>
        <v>3474828.9977915362</v>
      </c>
      <c r="CH55" s="62">
        <f>攻城效率!I52*CA$8</f>
        <v>3683159.347530623</v>
      </c>
      <c r="CI55" s="62">
        <f>攻城效率!J52*CB$8</f>
        <v>3713136.5050656553</v>
      </c>
      <c r="CJ55" s="62">
        <f>攻城效率!K52*BX$7</f>
        <v>213497.40580323237</v>
      </c>
      <c r="CK55" s="62">
        <f>攻城效率!L52*BY$7</f>
        <v>849361.93244961323</v>
      </c>
      <c r="CL55" s="62">
        <f>攻城效率!M52*BZ$7</f>
        <v>5274765.7484739479</v>
      </c>
      <c r="CM55" s="62">
        <f>攻城效率!N52*CA$7</f>
        <v>5528729.2159087788</v>
      </c>
      <c r="CN55" s="62">
        <f>攻城效率!O52*CB$7</f>
        <v>4906064.16648445</v>
      </c>
      <c r="CO55" s="12"/>
      <c r="CP55" s="55">
        <v>48</v>
      </c>
      <c r="CQ55" s="62">
        <f t="shared" si="20"/>
        <v>3578822.0547299427</v>
      </c>
      <c r="CR55" s="62">
        <f t="shared" si="21"/>
        <v>4250724.3241743725</v>
      </c>
      <c r="CS55" s="62">
        <f t="shared" si="22"/>
        <v>8749594.746265484</v>
      </c>
      <c r="CT55" s="62">
        <f t="shared" si="23"/>
        <v>9211888.5634394027</v>
      </c>
      <c r="CU55" s="62">
        <f t="shared" si="24"/>
        <v>8619200.6715501063</v>
      </c>
    </row>
    <row r="56" spans="1:99" x14ac:dyDescent="0.15">
      <c r="A56" s="74"/>
      <c r="B56" s="29">
        <v>49</v>
      </c>
      <c r="C56" s="58">
        <f t="shared" si="25"/>
        <v>11913003.89186956</v>
      </c>
      <c r="D56" s="58">
        <f t="shared" si="26"/>
        <v>14369271.263233263</v>
      </c>
      <c r="E56" s="58">
        <f t="shared" si="27"/>
        <v>29181573.78001713</v>
      </c>
      <c r="F56" s="58">
        <f t="shared" si="28"/>
        <v>31796655.382504378</v>
      </c>
      <c r="G56" s="58">
        <f t="shared" si="29"/>
        <v>32078119.707507312</v>
      </c>
      <c r="H56" s="10">
        <f>C56*节奏总纲!W52</f>
        <v>23819309.145751055</v>
      </c>
      <c r="I56" s="10">
        <f>D56*节奏总纲!X52</f>
        <v>25017244.114294097</v>
      </c>
      <c r="J56" s="10">
        <f>E56*节奏总纲!Y52</f>
        <v>40560587.652688898</v>
      </c>
      <c r="K56" s="10">
        <f>F56*节奏总纲!Z52</f>
        <v>31758999.537485659</v>
      </c>
      <c r="L56" s="10">
        <f>G56*节奏总纲!AA52</f>
        <v>18825427.057272896</v>
      </c>
      <c r="N56" s="12">
        <f t="shared" si="30"/>
        <v>0.6150604384627073</v>
      </c>
      <c r="O56" s="12">
        <f t="shared" si="31"/>
        <v>7.7409342305939016E-2</v>
      </c>
      <c r="P56" s="12">
        <f t="shared" si="32"/>
        <v>0.30753021923135365</v>
      </c>
      <c r="Y56" s="70"/>
      <c r="Z56" s="17">
        <v>49</v>
      </c>
      <c r="AA56" s="62">
        <f>攻城效率!F53*T$8</f>
        <v>6903620.3897681087</v>
      </c>
      <c r="AB56" s="62">
        <f>攻城效率!G53*U$8</f>
        <v>6957518.8510069288</v>
      </c>
      <c r="AC56" s="62">
        <f>攻城效率!H53*V$8</f>
        <v>7139089.588819202</v>
      </c>
      <c r="AD56" s="62">
        <f>攻城效率!I53*W$8</f>
        <v>7526887.1750422651</v>
      </c>
      <c r="AE56" s="62">
        <f>攻城效率!J53*X$8</f>
        <v>7579356.5886110496</v>
      </c>
      <c r="AF56" s="62">
        <f>攻城效率!K53*T$7</f>
        <v>423597.00737312157</v>
      </c>
      <c r="AG56" s="62">
        <f>攻城效率!L53*U$7</f>
        <v>1690492.839253061</v>
      </c>
      <c r="AH56" s="62">
        <f>攻城效率!M53*V$7</f>
        <v>10740382.24840036</v>
      </c>
      <c r="AI56" s="62">
        <f>攻城效率!N53*W$7</f>
        <v>11099754.837937301</v>
      </c>
      <c r="AJ56" s="62">
        <f>攻城效率!O53*X$7</f>
        <v>9901627.4076603651</v>
      </c>
      <c r="AK56" s="12"/>
      <c r="AL56" s="29">
        <v>49</v>
      </c>
      <c r="AM56" s="10">
        <f t="shared" si="33"/>
        <v>7327217.3971412303</v>
      </c>
      <c r="AN56" s="10">
        <f t="shared" si="34"/>
        <v>8648011.6902599894</v>
      </c>
      <c r="AO56" s="10">
        <f t="shared" si="35"/>
        <v>17879471.837219562</v>
      </c>
      <c r="AP56" s="10">
        <f t="shared" si="36"/>
        <v>18626642.012979567</v>
      </c>
      <c r="AQ56" s="10">
        <f t="shared" si="37"/>
        <v>17480983.996271417</v>
      </c>
      <c r="BB56" s="29">
        <v>49</v>
      </c>
      <c r="BC56" s="10">
        <f>攻打玩家效率!G53</f>
        <v>17259.050974420272</v>
      </c>
      <c r="BD56" s="10">
        <f>攻打玩家效率!H53</f>
        <v>17393.797127517322</v>
      </c>
      <c r="BE56" s="10">
        <f>攻打玩家效率!I53</f>
        <v>17847.723972048007</v>
      </c>
      <c r="BF56" s="10">
        <f>攻打玩家效率!J53</f>
        <v>18817.217937605663</v>
      </c>
      <c r="BG56" s="10">
        <f>攻打玩家效率!K53</f>
        <v>18948.391471527626</v>
      </c>
      <c r="BH56" s="10">
        <f>攻打玩家效率!L53</f>
        <v>374793.64320675586</v>
      </c>
      <c r="BI56" s="10">
        <f>攻打玩家效率!M53</f>
        <v>378782.2569768398</v>
      </c>
      <c r="BJ56" s="10">
        <f>攻打玩家效率!N53</f>
        <v>383234.5849773165</v>
      </c>
      <c r="BK56" s="10">
        <f>攻打玩家效率!O53</f>
        <v>388000.45569134998</v>
      </c>
      <c r="BL56" s="10">
        <f>攻打玩家效率!P53</f>
        <v>393311.68540071079</v>
      </c>
      <c r="BN56" s="29">
        <v>49</v>
      </c>
      <c r="BO56" s="10">
        <f t="shared" si="38"/>
        <v>922177.79615771445</v>
      </c>
      <c r="BP56" s="10">
        <f t="shared" si="39"/>
        <v>1397253.7278432793</v>
      </c>
      <c r="BQ56" s="10">
        <f t="shared" si="40"/>
        <v>2362366.0241877828</v>
      </c>
      <c r="BR56" s="10">
        <f t="shared" si="41"/>
        <v>3856692.3630350265</v>
      </c>
      <c r="BS56" s="10">
        <f t="shared" si="42"/>
        <v>5856643.7131001865</v>
      </c>
      <c r="BT56" s="74"/>
      <c r="CD56" s="55">
        <v>49</v>
      </c>
      <c r="CE56" s="62">
        <f>攻城效率!F53*BX$8</f>
        <v>3451810.1948840544</v>
      </c>
      <c r="CF56" s="62">
        <f>攻城效率!G53*BY$8</f>
        <v>3478759.4255034644</v>
      </c>
      <c r="CG56" s="62">
        <f>攻城效率!H53*BZ$8</f>
        <v>3569544.794409601</v>
      </c>
      <c r="CH56" s="62">
        <f>攻城效率!I53*CA$8</f>
        <v>3763443.5875211325</v>
      </c>
      <c r="CI56" s="62">
        <f>攻城效率!J53*CB$8</f>
        <v>3789678.2943055248</v>
      </c>
      <c r="CJ56" s="62">
        <f>攻城效率!K53*BX$7</f>
        <v>211798.50368656078</v>
      </c>
      <c r="CK56" s="62">
        <f>攻城效率!L53*BY$7</f>
        <v>845246.41962653049</v>
      </c>
      <c r="CL56" s="62">
        <f>攻城效率!M53*BZ$7</f>
        <v>5370191.1242001802</v>
      </c>
      <c r="CM56" s="62">
        <f>攻城效率!N53*CA$7</f>
        <v>5549877.4189686505</v>
      </c>
      <c r="CN56" s="62">
        <f>攻城效率!O53*CB$7</f>
        <v>4950813.7038301826</v>
      </c>
      <c r="CO56" s="12"/>
      <c r="CP56" s="55">
        <v>49</v>
      </c>
      <c r="CQ56" s="62">
        <f t="shared" si="20"/>
        <v>3663608.6985706151</v>
      </c>
      <c r="CR56" s="62">
        <f t="shared" si="21"/>
        <v>4324005.8451299947</v>
      </c>
      <c r="CS56" s="62">
        <f t="shared" si="22"/>
        <v>8939735.9186097812</v>
      </c>
      <c r="CT56" s="62">
        <f t="shared" si="23"/>
        <v>9313321.0064897835</v>
      </c>
      <c r="CU56" s="62">
        <f t="shared" si="24"/>
        <v>8740491.9981357083</v>
      </c>
    </row>
    <row r="57" spans="1:99" x14ac:dyDescent="0.15">
      <c r="A57" s="74"/>
      <c r="B57" s="29">
        <v>50</v>
      </c>
      <c r="C57" s="58">
        <f t="shared" si="25"/>
        <v>12249654.36135505</v>
      </c>
      <c r="D57" s="58">
        <f t="shared" si="26"/>
        <v>14648653.368781783</v>
      </c>
      <c r="E57" s="58">
        <f t="shared" si="27"/>
        <v>29556352.665259533</v>
      </c>
      <c r="F57" s="58">
        <f t="shared" si="28"/>
        <v>32361591.695542209</v>
      </c>
      <c r="G57" s="58">
        <f t="shared" si="29"/>
        <v>32598600.630207509</v>
      </c>
      <c r="H57" s="10">
        <f>C57*节奏总纲!W53</f>
        <v>26250326.633217525</v>
      </c>
      <c r="I57" s="10">
        <f>D57*节奏总纲!X53</f>
        <v>27376307.216749892</v>
      </c>
      <c r="J57" s="10">
        <f>E57*节奏总纲!Y53</f>
        <v>43918788.94082053</v>
      </c>
      <c r="K57" s="10">
        <f>F57*节奏总纲!Z53</f>
        <v>36190997.534835815</v>
      </c>
      <c r="L57" s="10">
        <f>G57*节奏总纲!AA53</f>
        <v>20893750.120166287</v>
      </c>
      <c r="N57" s="12">
        <f t="shared" si="30"/>
        <v>0.61566086164619049</v>
      </c>
      <c r="O57" s="12">
        <f t="shared" si="31"/>
        <v>7.6508707530714273E-2</v>
      </c>
      <c r="P57" s="12">
        <f t="shared" si="32"/>
        <v>0.30783043082309525</v>
      </c>
      <c r="Y57" s="70"/>
      <c r="Z57" s="17">
        <v>50</v>
      </c>
      <c r="AA57" s="62">
        <f>攻城效率!F54*T$8</f>
        <v>7118916.2912317691</v>
      </c>
      <c r="AB57" s="62">
        <f>攻城效率!G54*U$8</f>
        <v>7131655.1047422104</v>
      </c>
      <c r="AC57" s="62">
        <f>攻城效率!H54*V$8</f>
        <v>7300589.2229634766</v>
      </c>
      <c r="AD57" s="62">
        <f>攻城效率!I54*W$8</f>
        <v>7693358.8236506693</v>
      </c>
      <c r="AE57" s="62">
        <f>攻城效率!J54*X$8</f>
        <v>7742316.0098358039</v>
      </c>
      <c r="AF57" s="62">
        <f>攻城效率!K54*T$7</f>
        <v>422716.46774809586</v>
      </c>
      <c r="AG57" s="62">
        <f>攻城效率!L54*U$7</f>
        <v>1688215.7000724664</v>
      </c>
      <c r="AH57" s="62">
        <f>攻城效率!M54*V$7</f>
        <v>10806072.720238261</v>
      </c>
      <c r="AI57" s="62">
        <f>攻城效率!N54*W$7</f>
        <v>11272860.795350932</v>
      </c>
      <c r="AJ57" s="62">
        <f>攻城效率!O54*X$7</f>
        <v>10028377.597300733</v>
      </c>
      <c r="AK57" s="12"/>
      <c r="AL57" s="29">
        <v>50</v>
      </c>
      <c r="AM57" s="10">
        <f t="shared" si="33"/>
        <v>7541632.7589798653</v>
      </c>
      <c r="AN57" s="10">
        <f t="shared" si="34"/>
        <v>8819870.8048146777</v>
      </c>
      <c r="AO57" s="10">
        <f t="shared" si="35"/>
        <v>18106661.943201736</v>
      </c>
      <c r="AP57" s="10">
        <f t="shared" si="36"/>
        <v>18966219.619001601</v>
      </c>
      <c r="AQ57" s="10">
        <f t="shared" si="37"/>
        <v>17770693.607136536</v>
      </c>
      <c r="BB57" s="29">
        <v>50</v>
      </c>
      <c r="BC57" s="10">
        <f>攻打玩家效率!G54</f>
        <v>17797.290728079424</v>
      </c>
      <c r="BD57" s="10">
        <f>攻打玩家效率!H54</f>
        <v>17829.137761855527</v>
      </c>
      <c r="BE57" s="10">
        <f>攻打玩家效率!I54</f>
        <v>18251.473057408693</v>
      </c>
      <c r="BF57" s="10">
        <f>攻打玩家效率!J54</f>
        <v>19233.397059126673</v>
      </c>
      <c r="BG57" s="10">
        <f>攻打玩家效率!K54</f>
        <v>19355.790024589511</v>
      </c>
      <c r="BH57" s="10">
        <f>攻打玩家效率!L54</f>
        <v>379616.15780222893</v>
      </c>
      <c r="BI57" s="10">
        <f>攻打玩家效率!M54</f>
        <v>383803.36504397762</v>
      </c>
      <c r="BJ57" s="10">
        <f>攻打玩家效率!N54</f>
        <v>388014.5848043423</v>
      </c>
      <c r="BK57" s="10">
        <f>攻打玩家效率!O54</f>
        <v>392865.79808434215</v>
      </c>
      <c r="BL57" s="10">
        <f>攻打玩家效率!P54</f>
        <v>398434.40150227759</v>
      </c>
      <c r="BN57" s="29">
        <v>50</v>
      </c>
      <c r="BO57" s="10">
        <f t="shared" si="38"/>
        <v>937205.22288525209</v>
      </c>
      <c r="BP57" s="10">
        <f t="shared" si="39"/>
        <v>1418847.1615597657</v>
      </c>
      <c r="BQ57" s="10">
        <f t="shared" si="40"/>
        <v>2396359.7504569287</v>
      </c>
      <c r="BR57" s="10">
        <f t="shared" si="41"/>
        <v>3912262.2670398043</v>
      </c>
      <c r="BS57" s="10">
        <f t="shared" si="42"/>
        <v>5942560.2195027014</v>
      </c>
      <c r="BT57" s="74"/>
      <c r="CD57" s="55">
        <v>50</v>
      </c>
      <c r="CE57" s="62">
        <f>攻城效率!F54*BX$8</f>
        <v>3559458.1456158846</v>
      </c>
      <c r="CF57" s="62">
        <f>攻城效率!G54*BY$8</f>
        <v>3565827.5523711052</v>
      </c>
      <c r="CG57" s="62">
        <f>攻城效率!H54*BZ$8</f>
        <v>3650294.6114817383</v>
      </c>
      <c r="CH57" s="62">
        <f>攻城效率!I54*CA$8</f>
        <v>3846679.4118253347</v>
      </c>
      <c r="CI57" s="62">
        <f>攻城效率!J54*CB$8</f>
        <v>3871158.0049179019</v>
      </c>
      <c r="CJ57" s="62">
        <f>攻城效率!K54*BX$7</f>
        <v>211358.23387404793</v>
      </c>
      <c r="CK57" s="62">
        <f>攻城效率!L54*BY$7</f>
        <v>844107.8500362332</v>
      </c>
      <c r="CL57" s="62">
        <f>攻城效率!M54*BZ$7</f>
        <v>5403036.3601191305</v>
      </c>
      <c r="CM57" s="62">
        <f>攻城效率!N54*CA$7</f>
        <v>5636430.3976754658</v>
      </c>
      <c r="CN57" s="62">
        <f>攻城效率!O54*CB$7</f>
        <v>5014188.7986503663</v>
      </c>
      <c r="CO57" s="12"/>
      <c r="CP57" s="55">
        <v>50</v>
      </c>
      <c r="CQ57" s="62">
        <f t="shared" si="20"/>
        <v>3770816.3794899327</v>
      </c>
      <c r="CR57" s="62">
        <f t="shared" si="21"/>
        <v>4409935.4024073388</v>
      </c>
      <c r="CS57" s="62">
        <f t="shared" si="22"/>
        <v>9053330.9716008678</v>
      </c>
      <c r="CT57" s="62">
        <f t="shared" si="23"/>
        <v>9483109.8095008004</v>
      </c>
      <c r="CU57" s="62">
        <f t="shared" si="24"/>
        <v>8885346.8035682682</v>
      </c>
    </row>
    <row r="58" spans="1:99" x14ac:dyDescent="0.15">
      <c r="A58" s="74"/>
      <c r="B58" s="29">
        <v>51</v>
      </c>
      <c r="C58" s="58">
        <f t="shared" si="25"/>
        <v>12771132.61669896</v>
      </c>
      <c r="D58" s="58">
        <f t="shared" si="26"/>
        <v>15034803.28118756</v>
      </c>
      <c r="E58" s="58">
        <f t="shared" si="27"/>
        <v>30076515.929380953</v>
      </c>
      <c r="F58" s="58">
        <f t="shared" si="28"/>
        <v>33026226.668040458</v>
      </c>
      <c r="G58" s="58">
        <f t="shared" si="29"/>
        <v>33329492.839464769</v>
      </c>
      <c r="H58" s="10">
        <f>C58*节奏总纲!W54</f>
        <v>29332109.069141388</v>
      </c>
      <c r="I58" s="10">
        <f>D58*节奏总纲!X54</f>
        <v>28462643.127349719</v>
      </c>
      <c r="J58" s="10">
        <f>E58*节奏总纲!Y54</f>
        <v>47477858.599656574</v>
      </c>
      <c r="K58" s="10">
        <f>F58*节奏总纲!Z54</f>
        <v>39656036.02306404</v>
      </c>
      <c r="L58" s="10">
        <f>G58*节奏总纲!AA54</f>
        <v>21912448.8004467</v>
      </c>
      <c r="N58" s="12">
        <f t="shared" si="30"/>
        <v>0.61688804244300566</v>
      </c>
      <c r="O58" s="12">
        <f t="shared" si="31"/>
        <v>7.4667936335491542E-2</v>
      </c>
      <c r="P58" s="12">
        <f t="shared" si="32"/>
        <v>0.30844402122150283</v>
      </c>
      <c r="Y58" s="70"/>
      <c r="Z58" s="17">
        <v>51</v>
      </c>
      <c r="AA58" s="62">
        <f>攻城效率!F55*T$8</f>
        <v>7369800.1318402868</v>
      </c>
      <c r="AB58" s="62">
        <f>攻城效率!G55*U$8</f>
        <v>7366533.7031663628</v>
      </c>
      <c r="AC58" s="62">
        <f>攻城效率!H55*V$8</f>
        <v>7515242.2330671838</v>
      </c>
      <c r="AD58" s="62">
        <f>攻城效率!I55*W$8</f>
        <v>7912554.8695765454</v>
      </c>
      <c r="AE58" s="62">
        <f>攻城效率!J55*X$8</f>
        <v>7966674.0096616</v>
      </c>
      <c r="AF58" s="62">
        <f>攻城效率!K55*T$7</f>
        <v>508558.86785515532</v>
      </c>
      <c r="AG58" s="62">
        <f>攻城效率!L55*U$7</f>
        <v>1695627.0061451206</v>
      </c>
      <c r="AH58" s="62">
        <f>攻城效率!M55*V$7</f>
        <v>10912910.197622126</v>
      </c>
      <c r="AI58" s="62">
        <f>攻城效率!N55*W$7</f>
        <v>11456031.285642851</v>
      </c>
      <c r="AJ58" s="62">
        <f>攻城效率!O55*X$7</f>
        <v>10231216.512161318</v>
      </c>
      <c r="AK58" s="12"/>
      <c r="AL58" s="29">
        <v>51</v>
      </c>
      <c r="AM58" s="10">
        <f t="shared" si="33"/>
        <v>7878358.9996954417</v>
      </c>
      <c r="AN58" s="10">
        <f t="shared" si="34"/>
        <v>9062160.7093114834</v>
      </c>
      <c r="AO58" s="10">
        <f t="shared" si="35"/>
        <v>18428152.430689309</v>
      </c>
      <c r="AP58" s="10">
        <f t="shared" si="36"/>
        <v>19368586.155219398</v>
      </c>
      <c r="AQ58" s="10">
        <f t="shared" si="37"/>
        <v>18197890.521822918</v>
      </c>
      <c r="BB58" s="29">
        <v>51</v>
      </c>
      <c r="BC58" s="10">
        <f>攻打玩家效率!G55</f>
        <v>18424.500329600716</v>
      </c>
      <c r="BD58" s="10">
        <f>攻打玩家效率!H55</f>
        <v>18416.334257915907</v>
      </c>
      <c r="BE58" s="10">
        <f>攻打玩家效率!I55</f>
        <v>18788.105582667962</v>
      </c>
      <c r="BF58" s="10">
        <f>攻打玩家效率!J55</f>
        <v>19781.387173941366</v>
      </c>
      <c r="BG58" s="10">
        <f>攻打玩家效率!K55</f>
        <v>19916.685024154001</v>
      </c>
      <c r="BH58" s="10">
        <f>攻打玩家效率!L55</f>
        <v>384674.55692989513</v>
      </c>
      <c r="BI58" s="10">
        <f>攻打玩家效率!M55</f>
        <v>388439.06778386503</v>
      </c>
      <c r="BJ58" s="10">
        <f>攻打玩家效率!N55</f>
        <v>392916.92875605798</v>
      </c>
      <c r="BK58" s="10">
        <f>攻打玩家效率!O55</f>
        <v>397761.49353171344</v>
      </c>
      <c r="BL58" s="10">
        <f>攻打玩家效率!P55</f>
        <v>403137.9962734296</v>
      </c>
      <c r="BN58" s="29">
        <v>51</v>
      </c>
      <c r="BO58" s="10">
        <f t="shared" si="38"/>
        <v>953594.11715579743</v>
      </c>
      <c r="BP58" s="10">
        <f t="shared" si="39"/>
        <v>1441562.2172203336</v>
      </c>
      <c r="BQ58" s="10">
        <f t="shared" si="40"/>
        <v>2434287.2833469892</v>
      </c>
      <c r="BR58" s="10">
        <f t="shared" si="41"/>
        <v>3973347.4352113623</v>
      </c>
      <c r="BS58" s="10">
        <f t="shared" si="42"/>
        <v>6032657.0567303952</v>
      </c>
      <c r="BT58" s="74"/>
      <c r="CD58" s="55">
        <v>51</v>
      </c>
      <c r="CE58" s="62">
        <f>攻城效率!F55*BX$8</f>
        <v>3684900.0659201434</v>
      </c>
      <c r="CF58" s="62">
        <f>攻城效率!G55*BY$8</f>
        <v>3683266.8515831814</v>
      </c>
      <c r="CG58" s="62">
        <f>攻城效率!H55*BZ$8</f>
        <v>3757621.1165335919</v>
      </c>
      <c r="CH58" s="62">
        <f>攻城效率!I55*CA$8</f>
        <v>3956277.4347882727</v>
      </c>
      <c r="CI58" s="62">
        <f>攻城效率!J55*CB$8</f>
        <v>3983337.0048308</v>
      </c>
      <c r="CJ58" s="62">
        <f>攻城效率!K55*BX$7</f>
        <v>254279.43392757766</v>
      </c>
      <c r="CK58" s="62">
        <f>攻城效率!L55*BY$7</f>
        <v>847813.5030725603</v>
      </c>
      <c r="CL58" s="62">
        <f>攻城效率!M55*BZ$7</f>
        <v>5456455.098811063</v>
      </c>
      <c r="CM58" s="62">
        <f>攻城效率!N55*CA$7</f>
        <v>5728015.6428214256</v>
      </c>
      <c r="CN58" s="62">
        <f>攻城效率!O55*CB$7</f>
        <v>5115608.2560806591</v>
      </c>
      <c r="CO58" s="12"/>
      <c r="CP58" s="55">
        <v>51</v>
      </c>
      <c r="CQ58" s="62">
        <f t="shared" si="20"/>
        <v>3939179.4998477208</v>
      </c>
      <c r="CR58" s="62">
        <f t="shared" si="21"/>
        <v>4531080.3546557417</v>
      </c>
      <c r="CS58" s="62">
        <f t="shared" si="22"/>
        <v>9214076.2153446544</v>
      </c>
      <c r="CT58" s="62">
        <f t="shared" si="23"/>
        <v>9684293.0776096992</v>
      </c>
      <c r="CU58" s="62">
        <f t="shared" si="24"/>
        <v>9098945.2609114591</v>
      </c>
    </row>
    <row r="59" spans="1:99" x14ac:dyDescent="0.15">
      <c r="A59" s="74"/>
      <c r="B59" s="29">
        <v>52</v>
      </c>
      <c r="C59" s="58">
        <f t="shared" si="25"/>
        <v>13327078.678913083</v>
      </c>
      <c r="D59" s="58">
        <f t="shared" si="26"/>
        <v>15477301.125139708</v>
      </c>
      <c r="E59" s="58">
        <f t="shared" si="27"/>
        <v>30665925.70555694</v>
      </c>
      <c r="F59" s="58">
        <f t="shared" si="28"/>
        <v>33777939.555598632</v>
      </c>
      <c r="G59" s="58">
        <f t="shared" si="29"/>
        <v>33983202.127163246</v>
      </c>
      <c r="H59" s="10">
        <f>C59*节奏总纲!W55</f>
        <v>32805891.014119741</v>
      </c>
      <c r="I59" s="10">
        <f>D59*节奏总纲!X55</f>
        <v>33321676.372312441</v>
      </c>
      <c r="J59" s="10">
        <f>E59*节奏总纲!Y55</f>
        <v>55894275.175310761</v>
      </c>
      <c r="K59" s="10">
        <f>F59*节奏总纲!Z55</f>
        <v>45368005.846192069</v>
      </c>
      <c r="L59" s="10">
        <f>G59*节奏总纲!AA55</f>
        <v>24614654.095120326</v>
      </c>
      <c r="N59" s="12">
        <f t="shared" si="30"/>
        <v>0.6181617934783854</v>
      </c>
      <c r="O59" s="12">
        <f t="shared" si="31"/>
        <v>7.2757309782421786E-2</v>
      </c>
      <c r="P59" s="12">
        <f t="shared" si="32"/>
        <v>0.3090808967391927</v>
      </c>
      <c r="Y59" s="70"/>
      <c r="Z59" s="17">
        <v>52</v>
      </c>
      <c r="AA59" s="62">
        <f>攻城效率!F56*T$8</f>
        <v>7629808.133940828</v>
      </c>
      <c r="AB59" s="62">
        <f>攻城效率!G56*U$8</f>
        <v>7626622.2790812217</v>
      </c>
      <c r="AC59" s="62">
        <f>攻城效率!H56*V$8</f>
        <v>7744306.2375804279</v>
      </c>
      <c r="AD59" s="62">
        <f>攻城效率!I56*W$8</f>
        <v>8165356.8410595236</v>
      </c>
      <c r="AE59" s="62">
        <f>攻城效率!J56*X$8</f>
        <v>8203918.8853725493</v>
      </c>
      <c r="AF59" s="62">
        <f>攻城效率!K56*T$7</f>
        <v>608482.72404363449</v>
      </c>
      <c r="AG59" s="62">
        <f>攻城效率!L56*U$7</f>
        <v>1713912.5340193436</v>
      </c>
      <c r="AH59" s="62">
        <f>攻城效率!M56*V$7</f>
        <v>11050788.62126413</v>
      </c>
      <c r="AI59" s="62">
        <f>攻城效率!N56*W$7</f>
        <v>11660360.701248087</v>
      </c>
      <c r="AJ59" s="62">
        <f>攻城效率!O56*X$7</f>
        <v>10366048.936838714</v>
      </c>
      <c r="AK59" s="12"/>
      <c r="AL59" s="29">
        <v>52</v>
      </c>
      <c r="AM59" s="10">
        <f t="shared" si="33"/>
        <v>8238290.8579844628</v>
      </c>
      <c r="AN59" s="10">
        <f t="shared" si="34"/>
        <v>9340534.8131005652</v>
      </c>
      <c r="AO59" s="10">
        <f t="shared" si="35"/>
        <v>18795094.858844556</v>
      </c>
      <c r="AP59" s="10">
        <f t="shared" si="36"/>
        <v>19825717.542307612</v>
      </c>
      <c r="AQ59" s="10">
        <f t="shared" si="37"/>
        <v>18569967.822211266</v>
      </c>
      <c r="BB59" s="29">
        <v>52</v>
      </c>
      <c r="BC59" s="10">
        <f>攻打玩家效率!G56</f>
        <v>19074.52033485207</v>
      </c>
      <c r="BD59" s="10">
        <f>攻打玩家效率!H56</f>
        <v>19066.555697703054</v>
      </c>
      <c r="BE59" s="10">
        <f>攻打玩家效率!I56</f>
        <v>19360.76559395107</v>
      </c>
      <c r="BF59" s="10">
        <f>攻打玩家效率!J56</f>
        <v>20413.39210264881</v>
      </c>
      <c r="BG59" s="10">
        <f>攻打玩家效率!K56</f>
        <v>20509.797213431375</v>
      </c>
      <c r="BH59" s="10">
        <f>攻打玩家效率!L56</f>
        <v>389448.59429393348</v>
      </c>
      <c r="BI59" s="10">
        <f>攻打玩家效率!M56</f>
        <v>393500.1900077716</v>
      </c>
      <c r="BJ59" s="10">
        <f>攻打玩家效率!N56</f>
        <v>397852.85548826621</v>
      </c>
      <c r="BK59" s="10">
        <f>攻打玩家效率!O56</f>
        <v>402853.4447539075</v>
      </c>
      <c r="BL59" s="10">
        <f>攻打玩家效率!P56</f>
        <v>408138.54675337241</v>
      </c>
      <c r="BN59" s="29">
        <v>52</v>
      </c>
      <c r="BO59" s="10">
        <f t="shared" si="38"/>
        <v>969642.39193638763</v>
      </c>
      <c r="BP59" s="10">
        <f t="shared" si="39"/>
        <v>1466498.9054888606</v>
      </c>
      <c r="BQ59" s="10">
        <f t="shared" si="40"/>
        <v>2473283.4172901078</v>
      </c>
      <c r="BR59" s="10">
        <f t="shared" si="41"/>
        <v>4039363.2421372123</v>
      </c>
      <c r="BS59" s="10">
        <f t="shared" si="42"/>
        <v>6128250.3938463507</v>
      </c>
      <c r="BT59" s="74"/>
      <c r="CD59" s="55">
        <v>52</v>
      </c>
      <c r="CE59" s="62">
        <f>攻城效率!F56*BX$8</f>
        <v>3814904.066970414</v>
      </c>
      <c r="CF59" s="62">
        <f>攻城效率!G56*BY$8</f>
        <v>3813311.1395406108</v>
      </c>
      <c r="CG59" s="62">
        <f>攻城效率!H56*BZ$8</f>
        <v>3872153.1187902139</v>
      </c>
      <c r="CH59" s="62">
        <f>攻城效率!I56*CA$8</f>
        <v>4082678.4205297618</v>
      </c>
      <c r="CI59" s="62">
        <f>攻城效率!J56*CB$8</f>
        <v>4101959.4426862746</v>
      </c>
      <c r="CJ59" s="62">
        <f>攻城效率!K56*BX$7</f>
        <v>304241.36202181724</v>
      </c>
      <c r="CK59" s="62">
        <f>攻城效率!L56*BY$7</f>
        <v>856956.26700967178</v>
      </c>
      <c r="CL59" s="62">
        <f>攻城效率!M56*BZ$7</f>
        <v>5525394.3106320649</v>
      </c>
      <c r="CM59" s="62">
        <f>攻城效率!N56*CA$7</f>
        <v>5830180.3506240435</v>
      </c>
      <c r="CN59" s="62">
        <f>攻城效率!O56*CB$7</f>
        <v>5183024.4684193572</v>
      </c>
      <c r="CO59" s="12"/>
      <c r="CP59" s="55">
        <v>52</v>
      </c>
      <c r="CQ59" s="62">
        <f t="shared" si="20"/>
        <v>4119145.4289922314</v>
      </c>
      <c r="CR59" s="62">
        <f t="shared" si="21"/>
        <v>4670267.4065502826</v>
      </c>
      <c r="CS59" s="62">
        <f t="shared" si="22"/>
        <v>9397547.429422278</v>
      </c>
      <c r="CT59" s="62">
        <f t="shared" si="23"/>
        <v>9912858.7711538058</v>
      </c>
      <c r="CU59" s="62">
        <f t="shared" si="24"/>
        <v>9284983.9111056328</v>
      </c>
    </row>
    <row r="60" spans="1:99" x14ac:dyDescent="0.15">
      <c r="A60" s="74"/>
      <c r="B60" s="29">
        <v>53</v>
      </c>
      <c r="C60" s="58">
        <f t="shared" si="25"/>
        <v>13925009.356325068</v>
      </c>
      <c r="D60" s="58">
        <f t="shared" si="26"/>
        <v>16499910.682093941</v>
      </c>
      <c r="E60" s="58">
        <f t="shared" si="27"/>
        <v>30774792.216594942</v>
      </c>
      <c r="F60" s="58">
        <f t="shared" si="28"/>
        <v>34539147.910105065</v>
      </c>
      <c r="G60" s="58">
        <f t="shared" si="29"/>
        <v>34680063.675644949</v>
      </c>
      <c r="H60" s="10">
        <f>C60*节奏总纲!W56</f>
        <v>36737988.28436359</v>
      </c>
      <c r="I60" s="10">
        <f>D60*节奏总纲!X56</f>
        <v>38724348.473954096</v>
      </c>
      <c r="J60" s="10">
        <f>E60*节奏总纲!Y56</f>
        <v>60741453.252355449</v>
      </c>
      <c r="K60" s="10">
        <f>F60*节奏总纲!Z56</f>
        <v>47975666.047092691</v>
      </c>
      <c r="L60" s="10">
        <f>G60*节奏总纲!AA56</f>
        <v>26646592.305949248</v>
      </c>
      <c r="N60" s="12">
        <f t="shared" si="30"/>
        <v>0.61944676253668485</v>
      </c>
      <c r="O60" s="12">
        <f t="shared" si="31"/>
        <v>7.0829856194972798E-2</v>
      </c>
      <c r="P60" s="12">
        <f t="shared" si="32"/>
        <v>0.30972338126834242</v>
      </c>
      <c r="Y60" s="70"/>
      <c r="Z60" s="17">
        <v>53</v>
      </c>
      <c r="AA60" s="62">
        <f>攻城效率!F57*T$8</f>
        <v>7897022.4259199966</v>
      </c>
      <c r="AB60" s="62">
        <f>攻城效率!G57*U$8</f>
        <v>7898690.8572506402</v>
      </c>
      <c r="AC60" s="62">
        <f>攻城效率!H57*V$8</f>
        <v>7980176.3959137686</v>
      </c>
      <c r="AD60" s="62">
        <f>攻城效率!I57*W$8</f>
        <v>8417048.5159914121</v>
      </c>
      <c r="AE60" s="62">
        <f>攻城效率!J57*X$8</f>
        <v>8435534.9128901977</v>
      </c>
      <c r="AF60" s="62">
        <f>攻城效率!K57*T$7</f>
        <v>728779.5381486119</v>
      </c>
      <c r="AG60" s="62">
        <f>攻城效率!L57*U$7</f>
        <v>2107002.3162052901</v>
      </c>
      <c r="AH60" s="62">
        <f>攻城效率!M57*V$7</f>
        <v>10860275.881487219</v>
      </c>
      <c r="AI60" s="62">
        <f>攻城效率!N57*W$7</f>
        <v>11873452.597537572</v>
      </c>
      <c r="AJ60" s="62">
        <f>攻城效率!O57*X$7</f>
        <v>10537020.100817598</v>
      </c>
      <c r="AK60" s="12"/>
      <c r="AL60" s="29">
        <v>53</v>
      </c>
      <c r="AM60" s="10">
        <f t="shared" si="33"/>
        <v>8625801.9640686084</v>
      </c>
      <c r="AN60" s="10">
        <f t="shared" si="34"/>
        <v>10005693.173455931</v>
      </c>
      <c r="AO60" s="10">
        <f t="shared" si="35"/>
        <v>18840452.277400985</v>
      </c>
      <c r="AP60" s="10">
        <f t="shared" si="36"/>
        <v>20290501.113528982</v>
      </c>
      <c r="AQ60" s="10">
        <f t="shared" si="37"/>
        <v>18972555.013707794</v>
      </c>
      <c r="BB60" s="29">
        <v>53</v>
      </c>
      <c r="BC60" s="10">
        <f>攻打玩家效率!G57</f>
        <v>19742.556064799996</v>
      </c>
      <c r="BD60" s="10">
        <f>攻打玩家效率!H57</f>
        <v>19746.727143126602</v>
      </c>
      <c r="BE60" s="10">
        <f>攻打玩家效率!I57</f>
        <v>19950.440989784423</v>
      </c>
      <c r="BF60" s="10">
        <f>攻打玩家效率!J57</f>
        <v>21042.621289978531</v>
      </c>
      <c r="BG60" s="10">
        <f>攻打玩家效率!K57</f>
        <v>21088.837282225497</v>
      </c>
      <c r="BH60" s="10">
        <f>攻打玩家效率!L57</f>
        <v>394440.42478707765</v>
      </c>
      <c r="BI60" s="10">
        <f>攻打玩家效率!M57</f>
        <v>398390.0049210483</v>
      </c>
      <c r="BJ60" s="10">
        <f>攻打玩家效率!N57</f>
        <v>403070.55514977052</v>
      </c>
      <c r="BK60" s="10">
        <f>攻打玩家效率!O57</f>
        <v>407711.42352655582</v>
      </c>
      <c r="BL60" s="10">
        <f>攻打玩家效率!P57</f>
        <v>412991.7431791441</v>
      </c>
      <c r="BN60" s="29">
        <v>53</v>
      </c>
      <c r="BO60" s="10">
        <f t="shared" si="38"/>
        <v>986306.41022215527</v>
      </c>
      <c r="BP60" s="10">
        <f t="shared" si="39"/>
        <v>1491370.9219100438</v>
      </c>
      <c r="BQ60" s="10">
        <f t="shared" si="40"/>
        <v>2514113.8004934634</v>
      </c>
      <c r="BR60" s="10">
        <f t="shared" si="41"/>
        <v>4103396.2398115881</v>
      </c>
      <c r="BS60" s="10">
        <f t="shared" si="42"/>
        <v>6221231.1550832596</v>
      </c>
      <c r="BT60" s="74"/>
      <c r="CD60" s="55">
        <v>53</v>
      </c>
      <c r="CE60" s="62">
        <f>攻城效率!F57*BX$8</f>
        <v>3948511.2129599983</v>
      </c>
      <c r="CF60" s="62">
        <f>攻城效率!G57*BY$8</f>
        <v>3949345.4286253201</v>
      </c>
      <c r="CG60" s="62">
        <f>攻城效率!H57*BZ$8</f>
        <v>3990088.1979568843</v>
      </c>
      <c r="CH60" s="62">
        <f>攻城效率!I57*CA$8</f>
        <v>4208524.2579957061</v>
      </c>
      <c r="CI60" s="62">
        <f>攻城效率!J57*CB$8</f>
        <v>4217767.4564450989</v>
      </c>
      <c r="CJ60" s="62">
        <f>攻城效率!K57*BX$7</f>
        <v>364389.76907430595</v>
      </c>
      <c r="CK60" s="62">
        <f>攻城效率!L57*BY$7</f>
        <v>1053501.1581026451</v>
      </c>
      <c r="CL60" s="62">
        <f>攻城效率!M57*BZ$7</f>
        <v>5430137.9407436093</v>
      </c>
      <c r="CM60" s="62">
        <f>攻城效率!N57*CA$7</f>
        <v>5936726.2987687858</v>
      </c>
      <c r="CN60" s="62">
        <f>攻城效率!O57*CB$7</f>
        <v>5268510.0504087992</v>
      </c>
      <c r="CO60" s="12"/>
      <c r="CP60" s="55">
        <v>53</v>
      </c>
      <c r="CQ60" s="62">
        <f t="shared" si="20"/>
        <v>4312900.9820343042</v>
      </c>
      <c r="CR60" s="62">
        <f t="shared" si="21"/>
        <v>5002846.5867279656</v>
      </c>
      <c r="CS60" s="62">
        <f t="shared" si="22"/>
        <v>9420226.1387004927</v>
      </c>
      <c r="CT60" s="62">
        <f t="shared" si="23"/>
        <v>10145250.556764491</v>
      </c>
      <c r="CU60" s="62">
        <f t="shared" si="24"/>
        <v>9486277.5068538971</v>
      </c>
    </row>
    <row r="61" spans="1:99" x14ac:dyDescent="0.15">
      <c r="A61" s="74"/>
      <c r="B61" s="29">
        <v>54</v>
      </c>
      <c r="C61" s="58">
        <f t="shared" si="25"/>
        <v>14594724.309409883</v>
      </c>
      <c r="D61" s="58">
        <f t="shared" si="26"/>
        <v>17734991.300922006</v>
      </c>
      <c r="E61" s="58">
        <f t="shared" si="27"/>
        <v>30252813.267645404</v>
      </c>
      <c r="F61" s="58">
        <f t="shared" si="28"/>
        <v>35082422.467526376</v>
      </c>
      <c r="G61" s="58">
        <f t="shared" si="29"/>
        <v>35420325.715869367</v>
      </c>
      <c r="H61" s="10">
        <f>C61*节奏总纲!W57</f>
        <v>41268508.287250973</v>
      </c>
      <c r="I61" s="10">
        <f>D61*节奏总纲!X57</f>
        <v>44682429.188155964</v>
      </c>
      <c r="J61" s="10">
        <f>E61*节奏总纲!Y57</f>
        <v>59700116.70472981</v>
      </c>
      <c r="K61" s="10">
        <f>F61*节奏总纲!Z57</f>
        <v>50616613.279035024</v>
      </c>
      <c r="L61" s="10">
        <f>G61*节奏总纲!AA57</f>
        <v>27385696.82354898</v>
      </c>
      <c r="N61" s="12">
        <f t="shared" si="30"/>
        <v>0.62085676758716912</v>
      </c>
      <c r="O61" s="12">
        <f t="shared" si="31"/>
        <v>6.8714848619246274E-2</v>
      </c>
      <c r="P61" s="12">
        <f t="shared" si="32"/>
        <v>0.31042838379358456</v>
      </c>
      <c r="Y61" s="70"/>
      <c r="Z61" s="17">
        <v>54</v>
      </c>
      <c r="AA61" s="62">
        <f>攻城效率!F58*T$8</f>
        <v>8171108.7314051474</v>
      </c>
      <c r="AB61" s="62">
        <f>攻城效率!G58*U$8</f>
        <v>8162550.5824562479</v>
      </c>
      <c r="AC61" s="62">
        <f>攻城效率!H58*V$8</f>
        <v>8215641.2527323663</v>
      </c>
      <c r="AD61" s="62">
        <f>攻城效率!I58*W$8</f>
        <v>8635652.714034671</v>
      </c>
      <c r="AE61" s="62">
        <f>攻城效率!J58*X$8</f>
        <v>8646778.8176010586</v>
      </c>
      <c r="AF61" s="62">
        <f>攻城效率!K58*T$7</f>
        <v>890124.62716095161</v>
      </c>
      <c r="AG61" s="62">
        <f>攻城效率!L58*U$7</f>
        <v>2649811.7249916065</v>
      </c>
      <c r="AH61" s="62">
        <f>攻城效率!M58*V$7</f>
        <v>10251343.549999669</v>
      </c>
      <c r="AI61" s="62">
        <f>攻城效率!N58*W$7</f>
        <v>11976080.780541141</v>
      </c>
      <c r="AJ61" s="62">
        <f>攻城效率!O58*X$7</f>
        <v>10760574.778828828</v>
      </c>
      <c r="AK61" s="12"/>
      <c r="AL61" s="29">
        <v>54</v>
      </c>
      <c r="AM61" s="10">
        <f t="shared" si="33"/>
        <v>9061233.3585660998</v>
      </c>
      <c r="AN61" s="10">
        <f t="shared" si="34"/>
        <v>10812362.307447854</v>
      </c>
      <c r="AO61" s="10">
        <f t="shared" si="35"/>
        <v>18466984.802732036</v>
      </c>
      <c r="AP61" s="10">
        <f t="shared" si="36"/>
        <v>20611733.494575813</v>
      </c>
      <c r="AQ61" s="10">
        <f t="shared" si="37"/>
        <v>19407353.596429884</v>
      </c>
      <c r="BB61" s="29">
        <v>54</v>
      </c>
      <c r="BC61" s="10">
        <f>攻打玩家效率!G58</f>
        <v>20427.771828512869</v>
      </c>
      <c r="BD61" s="10">
        <f>攻打玩家效率!H58</f>
        <v>20406.376456140621</v>
      </c>
      <c r="BE61" s="10">
        <f>攻打玩家效率!I58</f>
        <v>20539.103131830918</v>
      </c>
      <c r="BF61" s="10">
        <f>攻打玩家效率!J58</f>
        <v>21589.13178508668</v>
      </c>
      <c r="BG61" s="10">
        <f>攻打玩家效率!K58</f>
        <v>21616.947044002649</v>
      </c>
      <c r="BH61" s="10">
        <f>攻打玩家效率!L58</f>
        <v>399298.27663780248</v>
      </c>
      <c r="BI61" s="10">
        <f>攻打玩家效率!M58</f>
        <v>403450.73096937186</v>
      </c>
      <c r="BJ61" s="10">
        <f>攻打玩家效率!N58</f>
        <v>407771.6970503151</v>
      </c>
      <c r="BK61" s="10">
        <f>攻打玩家效率!O58</f>
        <v>412657.11928239878</v>
      </c>
      <c r="BL61" s="10">
        <f>攻打玩家效率!P58</f>
        <v>417689.87488203164</v>
      </c>
      <c r="BN61" s="29">
        <v>54</v>
      </c>
      <c r="BO61" s="10">
        <f t="shared" si="38"/>
        <v>1002874.2715607337</v>
      </c>
      <c r="BP61" s="10">
        <f t="shared" si="39"/>
        <v>1516447.839750225</v>
      </c>
      <c r="BQ61" s="10">
        <f t="shared" si="40"/>
        <v>2552336.0635473486</v>
      </c>
      <c r="BR61" s="10">
        <f t="shared" si="41"/>
        <v>4164822.2256626575</v>
      </c>
      <c r="BS61" s="10">
        <f t="shared" si="42"/>
        <v>6309295.3212245386</v>
      </c>
      <c r="BT61" s="74"/>
      <c r="CD61" s="55">
        <v>54</v>
      </c>
      <c r="CE61" s="62">
        <f>攻城效率!F58*BX$8</f>
        <v>4085554.3657025737</v>
      </c>
      <c r="CF61" s="62">
        <f>攻城效率!G58*BY$8</f>
        <v>4081275.2912281239</v>
      </c>
      <c r="CG61" s="62">
        <f>攻城效率!H58*BZ$8</f>
        <v>4107820.6263661832</v>
      </c>
      <c r="CH61" s="62">
        <f>攻城效率!I58*CA$8</f>
        <v>4317826.3570173355</v>
      </c>
      <c r="CI61" s="62">
        <f>攻城效率!J58*CB$8</f>
        <v>4323389.4088005293</v>
      </c>
      <c r="CJ61" s="62">
        <f>攻城效率!K58*BX$7</f>
        <v>445062.31358047581</v>
      </c>
      <c r="CK61" s="62">
        <f>攻城效率!L58*BY$7</f>
        <v>1324905.8624958033</v>
      </c>
      <c r="CL61" s="62">
        <f>攻城效率!M58*BZ$7</f>
        <v>5125671.7749998346</v>
      </c>
      <c r="CM61" s="62">
        <f>攻城效率!N58*CA$7</f>
        <v>5988040.3902705703</v>
      </c>
      <c r="CN61" s="62">
        <f>攻城效率!O58*CB$7</f>
        <v>5380287.3894144138</v>
      </c>
      <c r="CO61" s="12"/>
      <c r="CP61" s="55">
        <v>54</v>
      </c>
      <c r="CQ61" s="62">
        <f t="shared" si="20"/>
        <v>4530616.6792830499</v>
      </c>
      <c r="CR61" s="62">
        <f t="shared" si="21"/>
        <v>5406181.1537239272</v>
      </c>
      <c r="CS61" s="62">
        <f t="shared" si="22"/>
        <v>9233492.4013660178</v>
      </c>
      <c r="CT61" s="62">
        <f t="shared" si="23"/>
        <v>10305866.747287907</v>
      </c>
      <c r="CU61" s="62">
        <f t="shared" si="24"/>
        <v>9703676.7982149422</v>
      </c>
    </row>
    <row r="62" spans="1:99" x14ac:dyDescent="0.15">
      <c r="A62" s="74"/>
      <c r="B62" s="29">
        <v>55</v>
      </c>
      <c r="C62" s="58">
        <f t="shared" si="25"/>
        <v>15480724.245218595</v>
      </c>
      <c r="D62" s="58">
        <f t="shared" si="26"/>
        <v>19723046.370337557</v>
      </c>
      <c r="E62" s="58">
        <f t="shared" si="27"/>
        <v>31847960.976874989</v>
      </c>
      <c r="F62" s="58">
        <f t="shared" si="28"/>
        <v>35671909.911728799</v>
      </c>
      <c r="G62" s="58">
        <f t="shared" si="29"/>
        <v>36000105.057665668</v>
      </c>
      <c r="H62" s="10">
        <f>C62*节奏总纲!W58</f>
        <v>46915586.460366592</v>
      </c>
      <c r="I62" s="10">
        <f>D62*节奏总纲!X58</f>
        <v>50986741.779336601</v>
      </c>
      <c r="J62" s="10">
        <f>E62*节奏总纲!Y58</f>
        <v>66515715.820475034</v>
      </c>
      <c r="K62" s="10">
        <f>F62*节奏总纲!Z58</f>
        <v>54227899.877806082</v>
      </c>
      <c r="L62" s="10">
        <f>G62*节奏总纲!AA58</f>
        <v>29982808.813661087</v>
      </c>
      <c r="N62" s="12">
        <f t="shared" si="30"/>
        <v>0.62275656512439381</v>
      </c>
      <c r="O62" s="12">
        <f t="shared" si="31"/>
        <v>6.5865152313409253E-2</v>
      </c>
      <c r="P62" s="12">
        <f t="shared" si="32"/>
        <v>0.31137828256219691</v>
      </c>
      <c r="Y62" s="70"/>
      <c r="Z62" s="17">
        <v>55</v>
      </c>
      <c r="AA62" s="62">
        <f>攻城效率!F59*T$8</f>
        <v>8447521.0346087795</v>
      </c>
      <c r="AB62" s="62">
        <f>攻城效率!G59*U$8</f>
        <v>8426755.6868352704</v>
      </c>
      <c r="AC62" s="62">
        <f>攻城效率!H59*V$8</f>
        <v>8463161.0686226487</v>
      </c>
      <c r="AD62" s="62">
        <f>攻城效率!I59*W$8</f>
        <v>8840819.9408262856</v>
      </c>
      <c r="AE62" s="62">
        <f>攻城效率!J59*X$8</f>
        <v>8840567.1264269873</v>
      </c>
      <c r="AF62" s="62">
        <f>攻城效率!K59*T$7</f>
        <v>1193201.6219814776</v>
      </c>
      <c r="AG62" s="62">
        <f>攻城效率!L59*U$7</f>
        <v>3694743.568528967</v>
      </c>
      <c r="AH62" s="62">
        <f>攻城效率!M59*V$7</f>
        <v>11040722.352524182</v>
      </c>
      <c r="AI62" s="62">
        <f>攻城效率!N59*W$7</f>
        <v>12125455.775135696</v>
      </c>
      <c r="AJ62" s="62">
        <f>攻城效率!O59*X$7</f>
        <v>10895058.943621811</v>
      </c>
      <c r="AK62" s="12"/>
      <c r="AL62" s="29">
        <v>55</v>
      </c>
      <c r="AM62" s="10">
        <f t="shared" si="33"/>
        <v>9640722.6565902568</v>
      </c>
      <c r="AN62" s="10">
        <f t="shared" si="34"/>
        <v>12121499.255364237</v>
      </c>
      <c r="AO62" s="10">
        <f t="shared" si="35"/>
        <v>19503883.421146832</v>
      </c>
      <c r="AP62" s="10">
        <f t="shared" si="36"/>
        <v>20966275.715961982</v>
      </c>
      <c r="AQ62" s="10">
        <f t="shared" si="37"/>
        <v>19735626.070048798</v>
      </c>
      <c r="BB62" s="29">
        <v>55</v>
      </c>
      <c r="BC62" s="10">
        <f>攻打玩家效率!G59</f>
        <v>21118.80258652195</v>
      </c>
      <c r="BD62" s="10">
        <f>攻打玩家效率!H59</f>
        <v>21066.889217088177</v>
      </c>
      <c r="BE62" s="10">
        <f>攻打玩家效率!I59</f>
        <v>21157.902671556625</v>
      </c>
      <c r="BF62" s="10">
        <f>攻打玩家效率!J59</f>
        <v>22102.049852065717</v>
      </c>
      <c r="BG62" s="10">
        <f>攻打玩家效率!K59</f>
        <v>22101.417816067467</v>
      </c>
      <c r="BH62" s="10">
        <f>攻打玩家效率!L59</f>
        <v>404226.11723399541</v>
      </c>
      <c r="BI62" s="10">
        <f>攻打玩家效率!M59</f>
        <v>408264.71634495916</v>
      </c>
      <c r="BJ62" s="10">
        <f>攻打玩家效率!N59</f>
        <v>412637.65567316493</v>
      </c>
      <c r="BK62" s="10">
        <f>攻打玩家效率!O59</f>
        <v>417301.79296290007</v>
      </c>
      <c r="BL62" s="10">
        <f>攻打玩家效率!P59</f>
        <v>422548.40696903528</v>
      </c>
      <c r="BN62" s="29">
        <v>55</v>
      </c>
      <c r="BO62" s="10">
        <f t="shared" si="38"/>
        <v>1019640.2603332103</v>
      </c>
      <c r="BP62" s="10">
        <f t="shared" si="39"/>
        <v>1540797.4872912001</v>
      </c>
      <c r="BQ62" s="10">
        <f t="shared" si="40"/>
        <v>2592135.8451547404</v>
      </c>
      <c r="BR62" s="10">
        <f t="shared" si="41"/>
        <v>4222496.3377858289</v>
      </c>
      <c r="BS62" s="10">
        <f t="shared" si="42"/>
        <v>6396665.9525924716</v>
      </c>
      <c r="BT62" s="74"/>
      <c r="CD62" s="55">
        <v>55</v>
      </c>
      <c r="CE62" s="62">
        <f>攻城效率!F59*BX$8</f>
        <v>4223760.5173043897</v>
      </c>
      <c r="CF62" s="62">
        <f>攻城效率!G59*BY$8</f>
        <v>4213377.8434176352</v>
      </c>
      <c r="CG62" s="62">
        <f>攻城效率!H59*BZ$8</f>
        <v>4231580.5343113244</v>
      </c>
      <c r="CH62" s="62">
        <f>攻城效率!I59*CA$8</f>
        <v>4420409.9704131428</v>
      </c>
      <c r="CI62" s="62">
        <f>攻城效率!J59*CB$8</f>
        <v>4420283.5632134937</v>
      </c>
      <c r="CJ62" s="62">
        <f>攻城效率!K59*BX$7</f>
        <v>596600.8109907388</v>
      </c>
      <c r="CK62" s="62">
        <f>攻城效率!L59*BY$7</f>
        <v>1847371.7842644835</v>
      </c>
      <c r="CL62" s="62">
        <f>攻城效率!M59*BZ$7</f>
        <v>5520361.1762620909</v>
      </c>
      <c r="CM62" s="62">
        <f>攻城效率!N59*CA$7</f>
        <v>6062727.887567848</v>
      </c>
      <c r="CN62" s="62">
        <f>攻城效率!O59*CB$7</f>
        <v>5447529.4718109053</v>
      </c>
      <c r="CO62" s="12"/>
      <c r="CP62" s="55">
        <v>55</v>
      </c>
      <c r="CQ62" s="62">
        <f t="shared" si="20"/>
        <v>4820361.3282951284</v>
      </c>
      <c r="CR62" s="62">
        <f t="shared" si="21"/>
        <v>6060749.6276821187</v>
      </c>
      <c r="CS62" s="62">
        <f t="shared" si="22"/>
        <v>9751941.7105734162</v>
      </c>
      <c r="CT62" s="62">
        <f t="shared" si="23"/>
        <v>10483137.857980991</v>
      </c>
      <c r="CU62" s="62">
        <f t="shared" si="24"/>
        <v>9867813.0350243989</v>
      </c>
    </row>
    <row r="63" spans="1:99" x14ac:dyDescent="0.15">
      <c r="A63" s="74"/>
      <c r="B63" s="29">
        <v>56</v>
      </c>
      <c r="C63" s="58">
        <f t="shared" si="25"/>
        <v>16028421.774001982</v>
      </c>
      <c r="D63" s="58">
        <f t="shared" si="26"/>
        <v>20624536.364869565</v>
      </c>
      <c r="E63" s="58">
        <f t="shared" si="27"/>
        <v>33120092.92945648</v>
      </c>
      <c r="F63" s="58">
        <f t="shared" si="28"/>
        <v>36256339.207648002</v>
      </c>
      <c r="G63" s="58">
        <f t="shared" si="29"/>
        <v>36590043.835609622</v>
      </c>
      <c r="H63" s="10">
        <f>C63*节奏总纲!W59</f>
        <v>52061854.772510432</v>
      </c>
      <c r="I63" s="10">
        <f>D63*节奏总纲!X59</f>
        <v>56565101.511250645</v>
      </c>
      <c r="J63" s="10">
        <f>E63*节奏总纲!Y59</f>
        <v>74400448.373876169</v>
      </c>
      <c r="K63" s="10">
        <f>F63*节奏总纲!Z59</f>
        <v>59027799.947352804</v>
      </c>
      <c r="L63" s="10">
        <f>G63*节奏总纲!AA59</f>
        <v>32677272.95610977</v>
      </c>
      <c r="N63" s="12">
        <f t="shared" si="30"/>
        <v>0.62356678564646284</v>
      </c>
      <c r="O63" s="12">
        <f t="shared" si="31"/>
        <v>6.4649821530305823E-2</v>
      </c>
      <c r="P63" s="12">
        <f t="shared" si="32"/>
        <v>0.31178339282323142</v>
      </c>
      <c r="Y63" s="70"/>
      <c r="Z63" s="17">
        <v>56</v>
      </c>
      <c r="AA63" s="62">
        <f>攻城效率!F60*T$8</f>
        <v>8716061.2818213757</v>
      </c>
      <c r="AB63" s="62">
        <f>攻城效率!G60*U$8</f>
        <v>8700491.4398168419</v>
      </c>
      <c r="AC63" s="62">
        <f>攻城效率!H60*V$8</f>
        <v>8719877.5305527598</v>
      </c>
      <c r="AD63" s="62">
        <f>攻城效率!I60*W$8</f>
        <v>9050987.4928441234</v>
      </c>
      <c r="AE63" s="62">
        <f>攻城效率!J60*X$8</f>
        <v>9037612.3897884469</v>
      </c>
      <c r="AF63" s="62">
        <f>攻城效率!K60*T$7</f>
        <v>1278730.1627788143</v>
      </c>
      <c r="AG63" s="62">
        <f>攻城效率!L60*U$7</f>
        <v>4005526.5368758459</v>
      </c>
      <c r="AH63" s="62">
        <f>攻城效率!M60*V$7</f>
        <v>11605434.065807763</v>
      </c>
      <c r="AI63" s="62">
        <f>攻城效率!N60*W$7</f>
        <v>12264948.381207228</v>
      </c>
      <c r="AJ63" s="62">
        <f>攻城效率!O60*X$7</f>
        <v>11032539.675321437</v>
      </c>
      <c r="AK63" s="12"/>
      <c r="AL63" s="29">
        <v>56</v>
      </c>
      <c r="AM63" s="10">
        <f t="shared" si="33"/>
        <v>9994791.444600191</v>
      </c>
      <c r="AN63" s="10">
        <f t="shared" si="34"/>
        <v>12706017.976692688</v>
      </c>
      <c r="AO63" s="10">
        <f t="shared" si="35"/>
        <v>20325311.596360523</v>
      </c>
      <c r="AP63" s="10">
        <f t="shared" si="36"/>
        <v>21315935.874051351</v>
      </c>
      <c r="AQ63" s="10">
        <f t="shared" si="37"/>
        <v>20070152.065109886</v>
      </c>
      <c r="BB63" s="29">
        <v>56</v>
      </c>
      <c r="BC63" s="10">
        <f>攻打玩家效率!G60</f>
        <v>21790.15320455344</v>
      </c>
      <c r="BD63" s="10">
        <f>攻打玩家效率!H60</f>
        <v>21751.228599542108</v>
      </c>
      <c r="BE63" s="10">
        <f>攻打玩家效率!I60</f>
        <v>21799.693826381899</v>
      </c>
      <c r="BF63" s="10">
        <f>攻打玩家效率!J60</f>
        <v>22627.468732110308</v>
      </c>
      <c r="BG63" s="10">
        <f>攻打玩家效率!K60</f>
        <v>22594.030974471119</v>
      </c>
      <c r="BH63" s="10">
        <f>攻打玩家效率!L60</f>
        <v>409166.53752808087</v>
      </c>
      <c r="BI63" s="10">
        <f>攻打玩家效率!M60</f>
        <v>413080.32361246791</v>
      </c>
      <c r="BJ63" s="10">
        <f>攻打玩家效率!N60</f>
        <v>417426.63785122987</v>
      </c>
      <c r="BK63" s="10">
        <f>攻打玩家效率!O60</f>
        <v>422167.08091082081</v>
      </c>
      <c r="BL63" s="10">
        <f>攻打玩家效率!P60</f>
        <v>427431.15662304388</v>
      </c>
      <c r="BN63" s="29">
        <v>56</v>
      </c>
      <c r="BO63" s="10">
        <f t="shared" si="38"/>
        <v>1036234.6071016961</v>
      </c>
      <c r="BP63" s="10">
        <f t="shared" si="39"/>
        <v>1565509.3998305355</v>
      </c>
      <c r="BQ63" s="10">
        <f t="shared" si="40"/>
        <v>2632125.5349156968</v>
      </c>
      <c r="BR63" s="10">
        <f t="shared" si="41"/>
        <v>4282435.3965709787</v>
      </c>
      <c r="BS63" s="10">
        <f t="shared" si="42"/>
        <v>6484815.7379447939</v>
      </c>
      <c r="BT63" s="74"/>
      <c r="CD63" s="55">
        <v>56</v>
      </c>
      <c r="CE63" s="62">
        <f>攻城效率!F60*BX$8</f>
        <v>4358030.6409106879</v>
      </c>
      <c r="CF63" s="62">
        <f>攻城效率!G60*BY$8</f>
        <v>4350245.7199084209</v>
      </c>
      <c r="CG63" s="62">
        <f>攻城效率!H60*BZ$8</f>
        <v>4359938.7652763799</v>
      </c>
      <c r="CH63" s="62">
        <f>攻城效率!I60*CA$8</f>
        <v>4525493.7464220617</v>
      </c>
      <c r="CI63" s="62">
        <f>攻城效率!J60*CB$8</f>
        <v>4518806.1948942235</v>
      </c>
      <c r="CJ63" s="62">
        <f>攻城效率!K60*BX$7</f>
        <v>639365.08138940716</v>
      </c>
      <c r="CK63" s="62">
        <f>攻城效率!L60*BY$7</f>
        <v>2002763.2684379229</v>
      </c>
      <c r="CL63" s="62">
        <f>攻城效率!M60*BZ$7</f>
        <v>5802717.0329038817</v>
      </c>
      <c r="CM63" s="62">
        <f>攻城效率!N60*CA$7</f>
        <v>6132474.1906036139</v>
      </c>
      <c r="CN63" s="62">
        <f>攻城效率!O60*CB$7</f>
        <v>5516269.8376607187</v>
      </c>
      <c r="CO63" s="12"/>
      <c r="CP63" s="55">
        <v>56</v>
      </c>
      <c r="CQ63" s="62">
        <f t="shared" si="20"/>
        <v>4997395.7223000955</v>
      </c>
      <c r="CR63" s="62">
        <f t="shared" si="21"/>
        <v>6353008.9883463439</v>
      </c>
      <c r="CS63" s="62">
        <f t="shared" si="22"/>
        <v>10162655.798180262</v>
      </c>
      <c r="CT63" s="62">
        <f t="shared" si="23"/>
        <v>10657967.937025676</v>
      </c>
      <c r="CU63" s="62">
        <f t="shared" si="24"/>
        <v>10035076.032554943</v>
      </c>
    </row>
    <row r="64" spans="1:99" x14ac:dyDescent="0.15">
      <c r="A64" s="74"/>
      <c r="B64" s="29">
        <v>57</v>
      </c>
      <c r="C64" s="58">
        <f t="shared" si="25"/>
        <v>16293316.631267173</v>
      </c>
      <c r="D64" s="58">
        <f t="shared" si="26"/>
        <v>21144326.229225647</v>
      </c>
      <c r="E64" s="58">
        <f t="shared" si="27"/>
        <v>33825738.929239228</v>
      </c>
      <c r="F64" s="58">
        <f t="shared" si="28"/>
        <v>36816534.35520643</v>
      </c>
      <c r="G64" s="58">
        <f t="shared" si="29"/>
        <v>37020427.595739968</v>
      </c>
      <c r="H64" s="10">
        <f>C64*节奏总纲!W60</f>
        <v>56720672.488457642</v>
      </c>
      <c r="I64" s="10">
        <f>D64*节奏总纲!X60</f>
        <v>64173700.435325451</v>
      </c>
      <c r="J64" s="10">
        <f>E64*节奏总纲!Y60</f>
        <v>82109345.874500945</v>
      </c>
      <c r="K64" s="10">
        <f>F64*节奏总纲!Z60</f>
        <v>64582668.139924243</v>
      </c>
      <c r="L64" s="10">
        <f>G64*节奏总纲!AA60</f>
        <v>36220468.798758395</v>
      </c>
      <c r="N64" s="12">
        <f t="shared" si="30"/>
        <v>0.62361725025424442</v>
      </c>
      <c r="O64" s="12">
        <f t="shared" si="31"/>
        <v>6.4574124618633419E-2</v>
      </c>
      <c r="P64" s="12">
        <f t="shared" si="32"/>
        <v>0.31180862512712221</v>
      </c>
      <c r="Y64" s="70"/>
      <c r="Z64" s="17">
        <v>57</v>
      </c>
      <c r="AA64" s="62">
        <f>攻城效率!F61*T$8</f>
        <v>8962441.8155754805</v>
      </c>
      <c r="AB64" s="62">
        <f>攻城效率!G61*U$8</f>
        <v>8982626.2157468665</v>
      </c>
      <c r="AC64" s="62">
        <f>攻城效率!H61*V$8</f>
        <v>8985342.0668020062</v>
      </c>
      <c r="AD64" s="62">
        <f>攻城效率!I61*W$8</f>
        <v>9267604.8969869539</v>
      </c>
      <c r="AE64" s="62">
        <f>攻城效率!J61*X$8</f>
        <v>9238210.8672950901</v>
      </c>
      <c r="AF64" s="62">
        <f>攻城效率!K61*T$7</f>
        <v>1198351.4995371022</v>
      </c>
      <c r="AG64" s="62">
        <f>攻城效率!L61*U$7</f>
        <v>4052888.5487637818</v>
      </c>
      <c r="AH64" s="62">
        <f>攻城效率!M61*V$7</f>
        <v>11783188.259724123</v>
      </c>
      <c r="AI64" s="62">
        <f>攻城效率!N61*W$7</f>
        <v>12381184.360210879</v>
      </c>
      <c r="AJ64" s="62">
        <f>攻城效率!O61*X$7</f>
        <v>11057458.431817558</v>
      </c>
      <c r="AK64" s="12"/>
      <c r="AL64" s="29">
        <v>57</v>
      </c>
      <c r="AM64" s="10">
        <f t="shared" si="33"/>
        <v>10160793.315112583</v>
      </c>
      <c r="AN64" s="10">
        <f t="shared" si="34"/>
        <v>13035514.764510648</v>
      </c>
      <c r="AO64" s="10">
        <f t="shared" si="35"/>
        <v>20768530.326526128</v>
      </c>
      <c r="AP64" s="10">
        <f t="shared" si="36"/>
        <v>21648789.257197835</v>
      </c>
      <c r="AQ64" s="10">
        <f t="shared" si="37"/>
        <v>20295669.299112648</v>
      </c>
      <c r="BB64" s="29">
        <v>57</v>
      </c>
      <c r="BC64" s="10">
        <f>攻打玩家效率!G61</f>
        <v>22406.104538938704</v>
      </c>
      <c r="BD64" s="10">
        <f>攻打玩家效率!H61</f>
        <v>22456.56553936717</v>
      </c>
      <c r="BE64" s="10">
        <f>攻打玩家效率!I61</f>
        <v>22463.355167005015</v>
      </c>
      <c r="BF64" s="10">
        <f>攻打玩家效率!J61</f>
        <v>23169.012242467386</v>
      </c>
      <c r="BG64" s="10">
        <f>攻打玩家效率!K61</f>
        <v>23095.527168237728</v>
      </c>
      <c r="BH64" s="10">
        <f>攻打玩家效率!L61</f>
        <v>414032.80660445592</v>
      </c>
      <c r="BI64" s="10">
        <f>攻打玩家效率!M61</f>
        <v>418068.53312305606</v>
      </c>
      <c r="BJ64" s="10">
        <f>攻打玩家效率!N61</f>
        <v>422271.9120549825</v>
      </c>
      <c r="BK64" s="10">
        <f>攻打玩家效率!O61</f>
        <v>427073.74746387301</v>
      </c>
      <c r="BL64" s="10">
        <f>攻打玩家效率!P61</f>
        <v>432599.33474806091</v>
      </c>
      <c r="BN64" s="29">
        <v>57</v>
      </c>
      <c r="BO64" s="10">
        <f t="shared" si="38"/>
        <v>1052126.6585982989</v>
      </c>
      <c r="BP64" s="10">
        <f t="shared" si="39"/>
        <v>1591054.0824596758</v>
      </c>
      <c r="BQ64" s="10">
        <f t="shared" si="40"/>
        <v>2672943.4394500377</v>
      </c>
      <c r="BR64" s="10">
        <f t="shared" si="41"/>
        <v>4343350.46940968</v>
      </c>
      <c r="BS64" s="10">
        <f t="shared" si="42"/>
        <v>6576923.6470709946</v>
      </c>
      <c r="BT64" s="74"/>
      <c r="CD64" s="55">
        <v>57</v>
      </c>
      <c r="CE64" s="62">
        <f>攻城效率!F61*BX$8</f>
        <v>4481220.9077877402</v>
      </c>
      <c r="CF64" s="62">
        <f>攻城效率!G61*BY$8</f>
        <v>4491313.1078734333</v>
      </c>
      <c r="CG64" s="62">
        <f>攻城效率!H61*BZ$8</f>
        <v>4492671.0334010031</v>
      </c>
      <c r="CH64" s="62">
        <f>攻城效率!I61*CA$8</f>
        <v>4633802.448493477</v>
      </c>
      <c r="CI64" s="62">
        <f>攻城效率!J61*CB$8</f>
        <v>4619105.4336475451</v>
      </c>
      <c r="CJ64" s="62">
        <f>攻城效率!K61*BX$7</f>
        <v>599175.74976855109</v>
      </c>
      <c r="CK64" s="62">
        <f>攻城效率!L61*BY$7</f>
        <v>2026444.2743818909</v>
      </c>
      <c r="CL64" s="62">
        <f>攻城效率!M61*BZ$7</f>
        <v>5891594.1298620617</v>
      </c>
      <c r="CM64" s="62">
        <f>攻城效率!N61*CA$7</f>
        <v>6190592.1801054394</v>
      </c>
      <c r="CN64" s="62">
        <f>攻城效率!O61*CB$7</f>
        <v>5528729.2159087788</v>
      </c>
      <c r="CO64" s="12"/>
      <c r="CP64" s="55">
        <v>57</v>
      </c>
      <c r="CQ64" s="62">
        <f t="shared" si="20"/>
        <v>5080396.6575562917</v>
      </c>
      <c r="CR64" s="62">
        <f t="shared" si="21"/>
        <v>6517757.3822553242</v>
      </c>
      <c r="CS64" s="62">
        <f t="shared" si="22"/>
        <v>10384265.163263064</v>
      </c>
      <c r="CT64" s="62">
        <f t="shared" si="23"/>
        <v>10824394.628598917</v>
      </c>
      <c r="CU64" s="62">
        <f t="shared" si="24"/>
        <v>10147834.649556324</v>
      </c>
    </row>
    <row r="65" spans="1:99" x14ac:dyDescent="0.15">
      <c r="A65" s="74"/>
      <c r="B65" s="29">
        <v>58</v>
      </c>
      <c r="C65" s="58">
        <f t="shared" si="25"/>
        <v>16591570.104503971</v>
      </c>
      <c r="D65" s="58">
        <f t="shared" si="26"/>
        <v>21666699.621454127</v>
      </c>
      <c r="E65" s="58">
        <f t="shared" si="27"/>
        <v>34416894.549926721</v>
      </c>
      <c r="F65" s="58">
        <f t="shared" si="28"/>
        <v>37426246.118167631</v>
      </c>
      <c r="G65" s="58">
        <f t="shared" si="29"/>
        <v>37619033.522039771</v>
      </c>
      <c r="H65" s="10">
        <f>C65*节奏总纲!W61</f>
        <v>61904519.919822775</v>
      </c>
      <c r="I65" s="10">
        <f>D65*节奏总纲!X61</f>
        <v>68242911.752704844</v>
      </c>
      <c r="J65" s="10">
        <f>E65*节奏总纲!Y61</f>
        <v>89396625.183258101</v>
      </c>
      <c r="K65" s="10">
        <f>F65*节奏总纲!Z61</f>
        <v>71393710.332443371</v>
      </c>
      <c r="L65" s="10">
        <f>G65*节奏总纲!AA61</f>
        <v>39141868.520315401</v>
      </c>
      <c r="N65" s="12">
        <f t="shared" si="30"/>
        <v>0.62373239292246552</v>
      </c>
      <c r="O65" s="12">
        <f t="shared" si="31"/>
        <v>6.440141061630178E-2</v>
      </c>
      <c r="P65" s="12">
        <f t="shared" si="32"/>
        <v>0.31186619646123276</v>
      </c>
      <c r="Y65" s="70"/>
      <c r="Z65" s="17">
        <v>58</v>
      </c>
      <c r="AA65" s="62">
        <f>攻城效率!F62*T$8</f>
        <v>9216476.3911591638</v>
      </c>
      <c r="AB65" s="62">
        <f>攻城效率!G62*U$8</f>
        <v>9265635.6159495171</v>
      </c>
      <c r="AC65" s="62">
        <f>攻城效率!H62*V$8</f>
        <v>9258251.1618816219</v>
      </c>
      <c r="AD65" s="62">
        <f>攻城效率!I62*W$8</f>
        <v>9487155.565409245</v>
      </c>
      <c r="AE65" s="62">
        <f>攻城效率!J62*X$8</f>
        <v>9442613.3882152289</v>
      </c>
      <c r="AF65" s="62">
        <f>攻城效率!K62*T$7</f>
        <v>1132223.3324639383</v>
      </c>
      <c r="AG65" s="62">
        <f>攻城效率!L62*U$7</f>
        <v>4101539.9870434916</v>
      </c>
      <c r="AH65" s="62">
        <f>攻城效率!M62*V$7</f>
        <v>11876397.526546381</v>
      </c>
      <c r="AI65" s="62">
        <f>攻城效率!N62*W$7</f>
        <v>12526216.42252025</v>
      </c>
      <c r="AJ65" s="62">
        <f>攻城效率!O62*X$7</f>
        <v>11192494.315753452</v>
      </c>
      <c r="AK65" s="12"/>
      <c r="AL65" s="29">
        <v>58</v>
      </c>
      <c r="AM65" s="10">
        <f t="shared" si="33"/>
        <v>10348699.723623103</v>
      </c>
      <c r="AN65" s="10">
        <f t="shared" si="34"/>
        <v>13367175.602993008</v>
      </c>
      <c r="AO65" s="10">
        <f t="shared" si="35"/>
        <v>21134648.688428003</v>
      </c>
      <c r="AP65" s="10">
        <f t="shared" si="36"/>
        <v>22013371.987929493</v>
      </c>
      <c r="AQ65" s="10">
        <f t="shared" si="37"/>
        <v>20635107.703968681</v>
      </c>
      <c r="BB65" s="29">
        <v>58</v>
      </c>
      <c r="BC65" s="10">
        <f>攻打玩家效率!G62</f>
        <v>23041.190977897913</v>
      </c>
      <c r="BD65" s="10">
        <f>攻打玩家效率!H62</f>
        <v>23164.089039873794</v>
      </c>
      <c r="BE65" s="10">
        <f>攻打玩家效率!I62</f>
        <v>23145.627904704059</v>
      </c>
      <c r="BF65" s="10">
        <f>攻打玩家效率!J62</f>
        <v>23717.888913523115</v>
      </c>
      <c r="BG65" s="10">
        <f>攻打玩家效率!K62</f>
        <v>23606.533470538074</v>
      </c>
      <c r="BH65" s="10">
        <f>攻打玩家效率!L62</f>
        <v>419054.30464516912</v>
      </c>
      <c r="BI65" s="10">
        <f>攻打玩家效率!M62</f>
        <v>422824.9604555025</v>
      </c>
      <c r="BJ65" s="10">
        <f>攻打玩家效率!N62</f>
        <v>427256.16393342358</v>
      </c>
      <c r="BK65" s="10">
        <f>攻打玩家效率!O62</f>
        <v>432184.07246655837</v>
      </c>
      <c r="BL65" s="10">
        <f>攻打玩家效率!P62</f>
        <v>437498.3298212057</v>
      </c>
      <c r="BN65" s="29">
        <v>58</v>
      </c>
      <c r="BO65" s="10">
        <f t="shared" si="38"/>
        <v>1068520.5190693173</v>
      </c>
      <c r="BP65" s="10">
        <f t="shared" si="39"/>
        <v>1615936.2169646146</v>
      </c>
      <c r="BQ65" s="10">
        <f t="shared" si="40"/>
        <v>2714921.5172847193</v>
      </c>
      <c r="BR65" s="10">
        <f t="shared" si="41"/>
        <v>4406188.1362733915</v>
      </c>
      <c r="BS65" s="10">
        <f t="shared" si="42"/>
        <v>6666371.9660867527</v>
      </c>
      <c r="BT65" s="74"/>
      <c r="CD65" s="55">
        <v>58</v>
      </c>
      <c r="CE65" s="62">
        <f>攻城效率!F62*BX$8</f>
        <v>4608238.1955795819</v>
      </c>
      <c r="CF65" s="62">
        <f>攻城效率!G62*BY$8</f>
        <v>4632817.8079747586</v>
      </c>
      <c r="CG65" s="62">
        <f>攻城效率!H62*BZ$8</f>
        <v>4629125.580940811</v>
      </c>
      <c r="CH65" s="62">
        <f>攻城效率!I62*CA$8</f>
        <v>4743577.7827046225</v>
      </c>
      <c r="CI65" s="62">
        <f>攻城效率!J62*CB$8</f>
        <v>4721306.6941076145</v>
      </c>
      <c r="CJ65" s="62">
        <f>攻城效率!K62*BX$7</f>
        <v>566111.66623196914</v>
      </c>
      <c r="CK65" s="62">
        <f>攻城效率!L62*BY$7</f>
        <v>2050769.9935217458</v>
      </c>
      <c r="CL65" s="62">
        <f>攻城效率!M62*BZ$7</f>
        <v>5938198.7632731907</v>
      </c>
      <c r="CM65" s="62">
        <f>攻城效率!N62*CA$7</f>
        <v>6263108.211260125</v>
      </c>
      <c r="CN65" s="62">
        <f>攻城效率!O62*CB$7</f>
        <v>5596247.1578767262</v>
      </c>
      <c r="CO65" s="12"/>
      <c r="CP65" s="55">
        <v>58</v>
      </c>
      <c r="CQ65" s="62">
        <f t="shared" si="20"/>
        <v>5174349.8618115513</v>
      </c>
      <c r="CR65" s="62">
        <f t="shared" si="21"/>
        <v>6683587.8014965039</v>
      </c>
      <c r="CS65" s="62">
        <f t="shared" si="22"/>
        <v>10567324.344214002</v>
      </c>
      <c r="CT65" s="62">
        <f t="shared" si="23"/>
        <v>11006685.993964747</v>
      </c>
      <c r="CU65" s="62">
        <f t="shared" si="24"/>
        <v>10317553.851984341</v>
      </c>
    </row>
    <row r="66" spans="1:99" x14ac:dyDescent="0.15">
      <c r="A66" s="74"/>
      <c r="B66" s="29">
        <v>59</v>
      </c>
      <c r="C66" s="58">
        <f t="shared" si="25"/>
        <v>16916894.533845462</v>
      </c>
      <c r="D66" s="58">
        <f t="shared" si="26"/>
        <v>22137037.568049707</v>
      </c>
      <c r="E66" s="58">
        <f t="shared" si="27"/>
        <v>35091200.027083039</v>
      </c>
      <c r="F66" s="58">
        <f t="shared" si="28"/>
        <v>38114461.216187954</v>
      </c>
      <c r="G66" s="58">
        <f t="shared" si="29"/>
        <v>38278820.264627486</v>
      </c>
      <c r="H66" s="10">
        <f>C66*节奏总纲!W62</f>
        <v>67648553.521038055</v>
      </c>
      <c r="I66" s="10">
        <f>D66*节奏总纲!X62</f>
        <v>77045022.792477697</v>
      </c>
      <c r="J66" s="10">
        <f>E66*节奏总纲!Y62</f>
        <v>98769205.220624894</v>
      </c>
      <c r="K66" s="10">
        <f>F66*节奏总纲!Z62</f>
        <v>77577032.352359042</v>
      </c>
      <c r="L66" s="10">
        <f>G66*节奏总纲!AA62</f>
        <v>43910831.733889647</v>
      </c>
      <c r="N66" s="12">
        <f t="shared" si="30"/>
        <v>0.62392248027643438</v>
      </c>
      <c r="O66" s="12">
        <f t="shared" si="31"/>
        <v>6.4116279585348587E-2</v>
      </c>
      <c r="P66" s="12">
        <f t="shared" si="32"/>
        <v>0.31196124013821719</v>
      </c>
      <c r="Y66" s="70"/>
      <c r="Z66" s="17">
        <v>59</v>
      </c>
      <c r="AA66" s="62">
        <f>攻城效率!F63*T$8</f>
        <v>9477031.6042382121</v>
      </c>
      <c r="AB66" s="62">
        <f>攻城效率!G63*U$8</f>
        <v>9515451.4569329582</v>
      </c>
      <c r="AC66" s="62">
        <f>攻城效率!H63*V$8</f>
        <v>9539065.6331526693</v>
      </c>
      <c r="AD66" s="62">
        <f>攻城效率!I63*W$8</f>
        <v>9742896.9400083218</v>
      </c>
      <c r="AE66" s="62">
        <f>攻城效率!J63*X$8</f>
        <v>9647494.9496768378</v>
      </c>
      <c r="AF66" s="62">
        <f>攻城效率!K63*T$7</f>
        <v>1077799.1918935021</v>
      </c>
      <c r="AG66" s="62">
        <f>攻城效率!L63*U$7</f>
        <v>4148872.2974306447</v>
      </c>
      <c r="AH66" s="62">
        <f>攻城效率!M63*V$7</f>
        <v>12016579.610627538</v>
      </c>
      <c r="AI66" s="62">
        <f>攻城效率!N63*W$7</f>
        <v>12685227.520921405</v>
      </c>
      <c r="AJ66" s="62">
        <f>攻城效率!O63*X$7</f>
        <v>11365032.768967638</v>
      </c>
      <c r="AK66" s="12"/>
      <c r="AL66" s="29">
        <v>59</v>
      </c>
      <c r="AM66" s="10">
        <f t="shared" si="33"/>
        <v>10554830.796131715</v>
      </c>
      <c r="AN66" s="10">
        <f t="shared" si="34"/>
        <v>13664323.754363604</v>
      </c>
      <c r="AO66" s="10">
        <f t="shared" si="35"/>
        <v>21555645.243780207</v>
      </c>
      <c r="AP66" s="10">
        <f t="shared" si="36"/>
        <v>22428124.460929729</v>
      </c>
      <c r="AQ66" s="10">
        <f t="shared" si="37"/>
        <v>21012527.718644477</v>
      </c>
      <c r="BB66" s="29">
        <v>59</v>
      </c>
      <c r="BC66" s="10">
        <f>攻打玩家效率!G63</f>
        <v>23692.579010595535</v>
      </c>
      <c r="BD66" s="10">
        <f>攻打玩家效率!H63</f>
        <v>23788.628642332398</v>
      </c>
      <c r="BE66" s="10">
        <f>攻打玩家效率!I63</f>
        <v>23847.664082881674</v>
      </c>
      <c r="BF66" s="10">
        <f>攻打玩家效率!J63</f>
        <v>24357.242350020806</v>
      </c>
      <c r="BG66" s="10">
        <f>攻打玩家效率!K63</f>
        <v>24118.737374192096</v>
      </c>
      <c r="BH66" s="10">
        <f>攻打玩家效率!L63</f>
        <v>423861.27477096778</v>
      </c>
      <c r="BI66" s="10">
        <f>攻打玩家效率!M63</f>
        <v>427907.5022897718</v>
      </c>
      <c r="BJ66" s="10">
        <f>攻打玩家效率!N63</f>
        <v>432308.11186813685</v>
      </c>
      <c r="BK66" s="10">
        <f>攻打玩家效率!O63</f>
        <v>437248.10384906572</v>
      </c>
      <c r="BL66" s="10">
        <f>攻打玩家效率!P63</f>
        <v>442742.0370174367</v>
      </c>
      <c r="BN66" s="29">
        <v>59</v>
      </c>
      <c r="BO66" s="10">
        <f t="shared" si="38"/>
        <v>1084648.339647891</v>
      </c>
      <c r="BP66" s="10">
        <f t="shared" si="39"/>
        <v>1640551.9365043014</v>
      </c>
      <c r="BQ66" s="10">
        <f t="shared" si="40"/>
        <v>2757732.1614127262</v>
      </c>
      <c r="BR66" s="10">
        <f t="shared" si="41"/>
        <v>4472274.5247933585</v>
      </c>
      <c r="BS66" s="10">
        <f t="shared" si="42"/>
        <v>6760028.6866607666</v>
      </c>
      <c r="BT66" s="74"/>
      <c r="CD66" s="55">
        <v>59</v>
      </c>
      <c r="CE66" s="62">
        <f>攻城效率!F63*BX$8</f>
        <v>4738515.8021191061</v>
      </c>
      <c r="CF66" s="62">
        <f>攻城效率!G63*BY$8</f>
        <v>4757725.7284664791</v>
      </c>
      <c r="CG66" s="62">
        <f>攻城效率!H63*BZ$8</f>
        <v>4769532.8165763346</v>
      </c>
      <c r="CH66" s="62">
        <f>攻城效率!I63*CA$8</f>
        <v>4871448.4700041609</v>
      </c>
      <c r="CI66" s="62">
        <f>攻城效率!J63*CB$8</f>
        <v>4823747.4748384189</v>
      </c>
      <c r="CJ66" s="62">
        <f>攻城效率!K63*BX$7</f>
        <v>538899.59594675107</v>
      </c>
      <c r="CK66" s="62">
        <f>攻城效率!L63*BY$7</f>
        <v>2074436.1487153224</v>
      </c>
      <c r="CL66" s="62">
        <f>攻城效率!M63*BZ$7</f>
        <v>6008289.8053137688</v>
      </c>
      <c r="CM66" s="62">
        <f>攻城效率!N63*CA$7</f>
        <v>6342613.7604607027</v>
      </c>
      <c r="CN66" s="62">
        <f>攻城效率!O63*CB$7</f>
        <v>5682516.3844838189</v>
      </c>
      <c r="CO66" s="12"/>
      <c r="CP66" s="55">
        <v>59</v>
      </c>
      <c r="CQ66" s="62">
        <f t="shared" si="20"/>
        <v>5277415.3980658576</v>
      </c>
      <c r="CR66" s="62">
        <f t="shared" si="21"/>
        <v>6832161.8771818019</v>
      </c>
      <c r="CS66" s="62">
        <f t="shared" si="22"/>
        <v>10777822.621890103</v>
      </c>
      <c r="CT66" s="62">
        <f t="shared" si="23"/>
        <v>11214062.230464865</v>
      </c>
      <c r="CU66" s="62">
        <f t="shared" si="24"/>
        <v>10506263.859322239</v>
      </c>
    </row>
    <row r="67" spans="1:99" x14ac:dyDescent="0.15">
      <c r="A67" s="74"/>
      <c r="B67" s="29">
        <v>60</v>
      </c>
      <c r="C67" s="58">
        <f t="shared" si="25"/>
        <v>17300962.741690543</v>
      </c>
      <c r="D67" s="58">
        <f t="shared" si="26"/>
        <v>22650854.466064747</v>
      </c>
      <c r="E67" s="58">
        <f t="shared" si="27"/>
        <v>35801593.363653079</v>
      </c>
      <c r="F67" s="58">
        <f t="shared" si="28"/>
        <v>38876213.025885038</v>
      </c>
      <c r="G67" s="58">
        <f t="shared" si="29"/>
        <v>38986486.917641774</v>
      </c>
      <c r="H67" s="10">
        <f>C67*节奏总纲!W63</f>
        <v>74149997.974026397</v>
      </c>
      <c r="I67" s="10">
        <f>D67*节奏总纲!X63</f>
        <v>82656068.81989342</v>
      </c>
      <c r="J67" s="10">
        <f>E67*节奏总纲!Y63</f>
        <v>107021022.3300412</v>
      </c>
      <c r="K67" s="10">
        <f>F67*节奏总纲!Z63</f>
        <v>85633944.434504941</v>
      </c>
      <c r="L67" s="10">
        <f>G67*节奏总纲!AA63</f>
        <v>49617841.535074994</v>
      </c>
      <c r="N67" s="12">
        <f t="shared" si="30"/>
        <v>0.62421758295180507</v>
      </c>
      <c r="O67" s="12">
        <f t="shared" si="31"/>
        <v>6.367362557229235E-2</v>
      </c>
      <c r="P67" s="12">
        <f t="shared" si="32"/>
        <v>0.31210879147590254</v>
      </c>
      <c r="Y67" s="70"/>
      <c r="Z67" s="17">
        <v>60</v>
      </c>
      <c r="AA67" s="62">
        <f>攻城效率!F64*T$8</f>
        <v>9752359.8462995514</v>
      </c>
      <c r="AB67" s="62">
        <f>攻城效率!G64*U$8</f>
        <v>9791311.213198876</v>
      </c>
      <c r="AC67" s="62">
        <f>攻城效率!H64*V$8</f>
        <v>9840708.4167207722</v>
      </c>
      <c r="AD67" s="62">
        <f>攻城效率!I64*W$8</f>
        <v>10023948.735697255</v>
      </c>
      <c r="AE67" s="62">
        <f>攻城效率!J64*X$8</f>
        <v>9860013.9477866832</v>
      </c>
      <c r="AF67" s="62">
        <f>攻城效率!K64*T$7</f>
        <v>1047205.2990577532</v>
      </c>
      <c r="AG67" s="62">
        <f>攻城效率!L64*U$7</f>
        <v>4198751.0959870452</v>
      </c>
      <c r="AH67" s="62">
        <f>攻城效率!M64*V$7</f>
        <v>12158665.646291345</v>
      </c>
      <c r="AI67" s="62">
        <f>攻城效率!N64*W$7</f>
        <v>12866095.934946017</v>
      </c>
      <c r="AJ67" s="62">
        <f>攻城效率!O64*X$7</f>
        <v>11561932.844852403</v>
      </c>
      <c r="AK67" s="12"/>
      <c r="AL67" s="29">
        <v>60</v>
      </c>
      <c r="AM67" s="10">
        <f t="shared" si="33"/>
        <v>10799565.145357305</v>
      </c>
      <c r="AN67" s="10">
        <f t="shared" si="34"/>
        <v>13990062.309185922</v>
      </c>
      <c r="AO67" s="10">
        <f t="shared" si="35"/>
        <v>21999374.063012116</v>
      </c>
      <c r="AP67" s="10">
        <f t="shared" si="36"/>
        <v>22890044.67064327</v>
      </c>
      <c r="AQ67" s="10">
        <f t="shared" si="37"/>
        <v>21421946.792639084</v>
      </c>
      <c r="BB67" s="29">
        <v>60</v>
      </c>
      <c r="BC67" s="10">
        <f>攻打玩家效率!G64</f>
        <v>24380.89961574888</v>
      </c>
      <c r="BD67" s="10">
        <f>攻打玩家效率!H64</f>
        <v>24478.27803299719</v>
      </c>
      <c r="BE67" s="10">
        <f>攻打玩家效率!I64</f>
        <v>24601.771041801931</v>
      </c>
      <c r="BF67" s="10">
        <f>攻打玩家效率!J64</f>
        <v>25059.871839243136</v>
      </c>
      <c r="BG67" s="10">
        <f>攻打玩家效率!K64</f>
        <v>24650.034869466708</v>
      </c>
      <c r="BH67" s="10">
        <f>攻打玩家效率!L64</f>
        <v>428903.01374854764</v>
      </c>
      <c r="BI67" s="10">
        <f>攻打玩家效率!M64</f>
        <v>432862.27726363571</v>
      </c>
      <c r="BJ67" s="10">
        <f>攻打玩家效率!N64</f>
        <v>437497.59861797246</v>
      </c>
      <c r="BK67" s="10">
        <f>攻打玩家效率!O64</f>
        <v>442343.89329380123</v>
      </c>
      <c r="BL67" s="10">
        <f>攻打玩家效率!P64</f>
        <v>447880.38637626247</v>
      </c>
      <c r="BN67" s="29">
        <v>60</v>
      </c>
      <c r="BO67" s="10">
        <f t="shared" si="38"/>
        <v>1101615.0236545841</v>
      </c>
      <c r="BP67" s="10">
        <f t="shared" si="39"/>
        <v>1665761.0022858649</v>
      </c>
      <c r="BQ67" s="10">
        <f t="shared" si="40"/>
        <v>2802532.2691349103</v>
      </c>
      <c r="BR67" s="10">
        <f t="shared" si="41"/>
        <v>4541146.0199201349</v>
      </c>
      <c r="BS67" s="10">
        <f t="shared" si="42"/>
        <v>6853566.7286831522</v>
      </c>
      <c r="BT67" s="74"/>
      <c r="CD67" s="55">
        <v>60</v>
      </c>
      <c r="CE67" s="62">
        <f>攻城效率!F64*BX$8</f>
        <v>4876179.9231497757</v>
      </c>
      <c r="CF67" s="62">
        <f>攻城效率!G64*BY$8</f>
        <v>4895655.606599438</v>
      </c>
      <c r="CG67" s="62">
        <f>攻城效率!H64*BZ$8</f>
        <v>4920354.2083603861</v>
      </c>
      <c r="CH67" s="62">
        <f>攻城效率!I64*CA$8</f>
        <v>5011974.3678486273</v>
      </c>
      <c r="CI67" s="62">
        <f>攻城效率!J64*CB$8</f>
        <v>4930006.9738933416</v>
      </c>
      <c r="CJ67" s="62">
        <f>攻城效率!K64*BX$7</f>
        <v>523602.64952887659</v>
      </c>
      <c r="CK67" s="62">
        <f>攻城效率!L64*BY$7</f>
        <v>2099375.5479935226</v>
      </c>
      <c r="CL67" s="62">
        <f>攻城效率!M64*BZ$7</f>
        <v>6079332.8231456727</v>
      </c>
      <c r="CM67" s="62">
        <f>攻城效率!N64*CA$7</f>
        <v>6433047.9674730087</v>
      </c>
      <c r="CN67" s="62">
        <f>攻城效率!O64*CB$7</f>
        <v>5780966.4224262014</v>
      </c>
      <c r="CO67" s="12"/>
      <c r="CP67" s="55">
        <v>60</v>
      </c>
      <c r="CQ67" s="62">
        <f t="shared" si="20"/>
        <v>5399782.5726786526</v>
      </c>
      <c r="CR67" s="62">
        <f t="shared" si="21"/>
        <v>6995031.1545929611</v>
      </c>
      <c r="CS67" s="62">
        <f t="shared" si="22"/>
        <v>10999687.031506058</v>
      </c>
      <c r="CT67" s="62">
        <f t="shared" si="23"/>
        <v>11445022.335321635</v>
      </c>
      <c r="CU67" s="62">
        <f t="shared" si="24"/>
        <v>10710973.396319542</v>
      </c>
    </row>
    <row r="68" spans="1:99" x14ac:dyDescent="0.15">
      <c r="A68" s="74"/>
      <c r="B68" s="29">
        <v>61</v>
      </c>
      <c r="C68" s="58">
        <f t="shared" si="25"/>
        <v>17717808.499123082</v>
      </c>
      <c r="D68" s="58">
        <f t="shared" si="26"/>
        <v>23187042.683353305</v>
      </c>
      <c r="E68" s="58">
        <f t="shared" si="27"/>
        <v>36536918.099501893</v>
      </c>
      <c r="F68" s="58">
        <f t="shared" si="28"/>
        <v>39652975.786187202</v>
      </c>
      <c r="G68" s="58">
        <f t="shared" si="29"/>
        <v>39761512.012645505</v>
      </c>
      <c r="H68" s="10">
        <f>C68*节奏总纲!W64</f>
        <v>81386781.730369195</v>
      </c>
      <c r="I68" s="10">
        <f>D68*节奏总纲!X64</f>
        <v>92917587.766316012</v>
      </c>
      <c r="J68" s="10">
        <f>E68*节奏总纲!Y64</f>
        <v>119127431.72377074</v>
      </c>
      <c r="K68" s="10">
        <f>F68*节奏总纲!Z64</f>
        <v>95933754.260756701</v>
      </c>
      <c r="L68" s="10">
        <f>G68*节奏总纲!AA64</f>
        <v>52716427.525170088</v>
      </c>
      <c r="N68" s="12">
        <f t="shared" si="30"/>
        <v>0.62456721604980414</v>
      </c>
      <c r="O68" s="12">
        <f t="shared" si="31"/>
        <v>6.3149175925293816E-2</v>
      </c>
      <c r="P68" s="12">
        <f t="shared" si="32"/>
        <v>0.31228360802490207</v>
      </c>
      <c r="Y68" s="70"/>
      <c r="Z68" s="17">
        <v>61</v>
      </c>
      <c r="AA68" s="62">
        <f>攻城效率!F65*T$8</f>
        <v>10041314.610083742</v>
      </c>
      <c r="AB68" s="62">
        <f>攻城效率!G65*U$8</f>
        <v>10083624.911096541</v>
      </c>
      <c r="AC68" s="62">
        <f>攻城效率!H65*V$8</f>
        <v>10155044.010139631</v>
      </c>
      <c r="AD68" s="62">
        <f>攻城效率!I65*W$8</f>
        <v>10315952.122125495</v>
      </c>
      <c r="AE68" s="62">
        <f>攻城效率!J65*X$8</f>
        <v>10108141.459556986</v>
      </c>
      <c r="AF68" s="62">
        <f>攻城效率!K65*T$7</f>
        <v>1024647.7187171194</v>
      </c>
      <c r="AG68" s="62">
        <f>攻城效率!L65*U$7</f>
        <v>4246007.6988504389</v>
      </c>
      <c r="AH68" s="62">
        <f>攻城效率!M65*V$7</f>
        <v>12304619.961130474</v>
      </c>
      <c r="AI68" s="62">
        <f>攻城效率!N65*W$7</f>
        <v>13044582.432850933</v>
      </c>
      <c r="AJ68" s="62">
        <f>攻城效率!O65*X$7</f>
        <v>11763817.517406328</v>
      </c>
      <c r="AK68" s="12"/>
      <c r="AL68" s="29">
        <v>61</v>
      </c>
      <c r="AM68" s="10">
        <f t="shared" si="33"/>
        <v>11065962.328800861</v>
      </c>
      <c r="AN68" s="10">
        <f t="shared" si="34"/>
        <v>14329632.609946981</v>
      </c>
      <c r="AO68" s="10">
        <f t="shared" si="35"/>
        <v>22459663.971270107</v>
      </c>
      <c r="AP68" s="10">
        <f t="shared" si="36"/>
        <v>23360534.554976426</v>
      </c>
      <c r="AQ68" s="10">
        <f t="shared" si="37"/>
        <v>21871958.976963311</v>
      </c>
      <c r="BB68" s="29">
        <v>61</v>
      </c>
      <c r="BC68" s="10">
        <f>攻打玩家效率!G65</f>
        <v>25103.286525209358</v>
      </c>
      <c r="BD68" s="10">
        <f>攻打玩家效率!H65</f>
        <v>25209.062277741352</v>
      </c>
      <c r="BE68" s="10">
        <f>攻打玩家效率!I65</f>
        <v>25387.61002534908</v>
      </c>
      <c r="BF68" s="10">
        <f>攻打玩家效率!J65</f>
        <v>25789.880305313738</v>
      </c>
      <c r="BG68" s="10">
        <f>攻打玩家效率!K65</f>
        <v>25270.353648892466</v>
      </c>
      <c r="BH68" s="10">
        <f>攻打玩家效率!L65</f>
        <v>433916.07033484796</v>
      </c>
      <c r="BI68" s="10">
        <f>攻打玩家效率!M65</f>
        <v>438152.6114222373</v>
      </c>
      <c r="BJ68" s="10">
        <f>攻打玩家效率!N65</f>
        <v>442546.3783926022</v>
      </c>
      <c r="BK68" s="10">
        <f>攻打玩家效率!O65</f>
        <v>447572.34268875187</v>
      </c>
      <c r="BL68" s="10">
        <f>攻打玩家效率!P65</f>
        <v>453112.69402224931</v>
      </c>
      <c r="BN68" s="29">
        <v>61</v>
      </c>
      <c r="BO68" s="10">
        <f t="shared" si="38"/>
        <v>1118865.0059217894</v>
      </c>
      <c r="BP68" s="10">
        <f t="shared" si="39"/>
        <v>1692593.7684328323</v>
      </c>
      <c r="BQ68" s="10">
        <f t="shared" si="40"/>
        <v>2847422.1425967384</v>
      </c>
      <c r="BR68" s="10">
        <f t="shared" si="41"/>
        <v>4612173.9537225645</v>
      </c>
      <c r="BS68" s="10">
        <f t="shared" si="42"/>
        <v>6953573.5472005391</v>
      </c>
      <c r="BT68" s="74"/>
      <c r="CD68" s="55">
        <v>61</v>
      </c>
      <c r="CE68" s="62">
        <f>攻城效率!F65*BX$8</f>
        <v>5020657.305041871</v>
      </c>
      <c r="CF68" s="62">
        <f>攻城效率!G65*BY$8</f>
        <v>5041812.4555482706</v>
      </c>
      <c r="CG68" s="62">
        <f>攻城效率!H65*BZ$8</f>
        <v>5077522.0050698156</v>
      </c>
      <c r="CH68" s="62">
        <f>攻城效率!I65*CA$8</f>
        <v>5157976.0610627476</v>
      </c>
      <c r="CI68" s="62">
        <f>攻城效率!J65*CB$8</f>
        <v>5054070.7297784928</v>
      </c>
      <c r="CJ68" s="62">
        <f>攻城效率!K65*BX$7</f>
        <v>512323.85935855971</v>
      </c>
      <c r="CK68" s="62">
        <f>攻城效率!L65*BY$7</f>
        <v>2123003.8494252195</v>
      </c>
      <c r="CL68" s="62">
        <f>攻城效率!M65*BZ$7</f>
        <v>6152309.9805652369</v>
      </c>
      <c r="CM68" s="62">
        <f>攻城效率!N65*CA$7</f>
        <v>6522291.2164254664</v>
      </c>
      <c r="CN68" s="62">
        <f>攻城效率!O65*CB$7</f>
        <v>5881908.7587031638</v>
      </c>
      <c r="CO68" s="12"/>
      <c r="CP68" s="55">
        <v>61</v>
      </c>
      <c r="CQ68" s="62">
        <f t="shared" si="20"/>
        <v>5532981.1644004304</v>
      </c>
      <c r="CR68" s="62">
        <f t="shared" si="21"/>
        <v>7164816.3049734905</v>
      </c>
      <c r="CS68" s="62">
        <f t="shared" si="22"/>
        <v>11229831.985635053</v>
      </c>
      <c r="CT68" s="62">
        <f t="shared" si="23"/>
        <v>11680267.277488213</v>
      </c>
      <c r="CU68" s="62">
        <f t="shared" si="24"/>
        <v>10935979.488481656</v>
      </c>
    </row>
    <row r="69" spans="1:99" x14ac:dyDescent="0.15">
      <c r="A69" s="74"/>
      <c r="B69" s="29">
        <v>62</v>
      </c>
      <c r="C69" s="58">
        <f t="shared" si="25"/>
        <v>18087539.211067732</v>
      </c>
      <c r="D69" s="58">
        <f t="shared" si="26"/>
        <v>23732734.268240806</v>
      </c>
      <c r="E69" s="58">
        <f t="shared" si="27"/>
        <v>37205718.636947066</v>
      </c>
      <c r="F69" s="58">
        <f t="shared" si="28"/>
        <v>40404534.718578584</v>
      </c>
      <c r="G69" s="58">
        <f t="shared" si="29"/>
        <v>40568779.369565547</v>
      </c>
      <c r="H69" s="10">
        <f>C69*节奏总纲!W65</f>
        <v>89048448.556213692</v>
      </c>
      <c r="I69" s="10">
        <f>D69*节奏总纲!X65</f>
        <v>100773013.16828409</v>
      </c>
      <c r="J69" s="10">
        <f>E69*节奏总纲!Y65</f>
        <v>131363749.60898995</v>
      </c>
      <c r="K69" s="10">
        <f>F69*节奏总纲!Z65</f>
        <v>105727755.67505929</v>
      </c>
      <c r="L69" s="10">
        <f>G69*节奏总纲!AA65</f>
        <v>61745589.184670426</v>
      </c>
      <c r="N69" s="12">
        <f t="shared" si="30"/>
        <v>0.62480405091853253</v>
      </c>
      <c r="O69" s="12">
        <f t="shared" si="31"/>
        <v>6.2793923622201153E-2</v>
      </c>
      <c r="P69" s="12">
        <f t="shared" si="32"/>
        <v>0.31240202545926626</v>
      </c>
      <c r="Y69" s="70"/>
      <c r="Z69" s="17">
        <v>62</v>
      </c>
      <c r="AA69" s="62">
        <f>攻城效率!F66*T$8</f>
        <v>10300142.820324929</v>
      </c>
      <c r="AB69" s="62">
        <f>攻城效率!G66*U$8</f>
        <v>10379979.740402753</v>
      </c>
      <c r="AC69" s="62">
        <f>攻城效率!H66*V$8</f>
        <v>10429734.003615618</v>
      </c>
      <c r="AD69" s="62">
        <f>攻城效率!I66*W$8</f>
        <v>10617806.779518958</v>
      </c>
      <c r="AE69" s="62">
        <f>攻城效率!J66*X$8</f>
        <v>10365861.145791851</v>
      </c>
      <c r="AF69" s="62">
        <f>攻城效率!K66*T$7</f>
        <v>1001024.9498979874</v>
      </c>
      <c r="AG69" s="62">
        <f>攻城效率!L66*U$7</f>
        <v>4296001.0187230445</v>
      </c>
      <c r="AH69" s="62">
        <f>攻城效率!M66*V$7</f>
        <v>12446616.892291935</v>
      </c>
      <c r="AI69" s="62">
        <f>攻城效率!N66*W$7</f>
        <v>13195997.251718203</v>
      </c>
      <c r="AJ69" s="62">
        <f>攻城效率!O66*X$7</f>
        <v>11976080.780541141</v>
      </c>
      <c r="AK69" s="12"/>
      <c r="AL69" s="29">
        <v>62</v>
      </c>
      <c r="AM69" s="10">
        <f t="shared" si="33"/>
        <v>11301167.770222917</v>
      </c>
      <c r="AN69" s="10">
        <f t="shared" si="34"/>
        <v>14675980.759125797</v>
      </c>
      <c r="AO69" s="10">
        <f t="shared" si="35"/>
        <v>22876350.895907551</v>
      </c>
      <c r="AP69" s="10">
        <f t="shared" si="36"/>
        <v>23813804.031237163</v>
      </c>
      <c r="AQ69" s="10">
        <f t="shared" si="37"/>
        <v>22341941.926332992</v>
      </c>
      <c r="BB69" s="29">
        <v>62</v>
      </c>
      <c r="BC69" s="10">
        <f>攻打玩家效率!G66</f>
        <v>25750.357050812323</v>
      </c>
      <c r="BD69" s="10">
        <f>攻打玩家效率!H66</f>
        <v>25949.949351006886</v>
      </c>
      <c r="BE69" s="10">
        <f>攻打玩家效率!I66</f>
        <v>26074.335009039045</v>
      </c>
      <c r="BF69" s="10">
        <f>攻打玩家效率!J66</f>
        <v>26544.516948797398</v>
      </c>
      <c r="BG69" s="10">
        <f>攻打玩家效率!K66</f>
        <v>25914.652864479627</v>
      </c>
      <c r="BH69" s="10">
        <f>攻打玩家效率!L66</f>
        <v>439141.99261261628</v>
      </c>
      <c r="BI69" s="10">
        <f>攻打玩家效率!M66</f>
        <v>443171.29642900225</v>
      </c>
      <c r="BJ69" s="10">
        <f>攻打玩家效率!N66</f>
        <v>447866.78357195162</v>
      </c>
      <c r="BK69" s="10">
        <f>攻打玩家效率!O66</f>
        <v>452755.99922136805</v>
      </c>
      <c r="BL69" s="10">
        <f>攻打玩家效率!P66</f>
        <v>458415.60901644028</v>
      </c>
      <c r="BN69" s="29">
        <v>62</v>
      </c>
      <c r="BO69" s="10">
        <f t="shared" si="38"/>
        <v>1135787.5557333557</v>
      </c>
      <c r="BP69" s="10">
        <f t="shared" si="39"/>
        <v>1718763.1295521101</v>
      </c>
      <c r="BQ69" s="10">
        <f t="shared" si="40"/>
        <v>2891192.2930857344</v>
      </c>
      <c r="BR69" s="10">
        <f t="shared" si="41"/>
        <v>4683828.6717228405</v>
      </c>
      <c r="BS69" s="10">
        <f t="shared" si="42"/>
        <v>7055866.480066061</v>
      </c>
      <c r="BT69" s="74"/>
      <c r="CD69" s="55">
        <v>62</v>
      </c>
      <c r="CE69" s="62">
        <f>攻城效率!F66*BX$8</f>
        <v>5150071.4101624647</v>
      </c>
      <c r="CF69" s="62">
        <f>攻城效率!G66*BY$8</f>
        <v>5189989.8702013763</v>
      </c>
      <c r="CG69" s="62">
        <f>攻城效率!H66*BZ$8</f>
        <v>5214867.0018078089</v>
      </c>
      <c r="CH69" s="62">
        <f>攻城效率!I66*CA$8</f>
        <v>5308903.3897594791</v>
      </c>
      <c r="CI69" s="62">
        <f>攻城效率!J66*CB$8</f>
        <v>5182930.5728959255</v>
      </c>
      <c r="CJ69" s="62">
        <f>攻城效率!K66*BX$7</f>
        <v>500512.47494899371</v>
      </c>
      <c r="CK69" s="62">
        <f>攻城效率!L66*BY$7</f>
        <v>2148000.5093615223</v>
      </c>
      <c r="CL69" s="62">
        <f>攻城效率!M66*BZ$7</f>
        <v>6223308.4461459676</v>
      </c>
      <c r="CM69" s="62">
        <f>攻城效率!N66*CA$7</f>
        <v>6597998.6258591013</v>
      </c>
      <c r="CN69" s="62">
        <f>攻城效率!O66*CB$7</f>
        <v>5988040.3902705703</v>
      </c>
      <c r="CO69" s="12"/>
      <c r="CP69" s="55">
        <v>62</v>
      </c>
      <c r="CQ69" s="62">
        <f t="shared" si="20"/>
        <v>5650583.8851114586</v>
      </c>
      <c r="CR69" s="62">
        <f t="shared" si="21"/>
        <v>7337990.3795628985</v>
      </c>
      <c r="CS69" s="62">
        <f t="shared" si="22"/>
        <v>11438175.447953776</v>
      </c>
      <c r="CT69" s="62">
        <f t="shared" si="23"/>
        <v>11906902.015618581</v>
      </c>
      <c r="CU69" s="62">
        <f t="shared" si="24"/>
        <v>11170970.963166496</v>
      </c>
    </row>
    <row r="70" spans="1:99" x14ac:dyDescent="0.15">
      <c r="A70" s="74"/>
      <c r="B70" s="29">
        <v>63</v>
      </c>
      <c r="C70" s="58">
        <f t="shared" si="25"/>
        <v>18419995.453022067</v>
      </c>
      <c r="D70" s="58">
        <f t="shared" si="26"/>
        <v>24219087.325655531</v>
      </c>
      <c r="E70" s="58">
        <f t="shared" si="27"/>
        <v>37897769.385273159</v>
      </c>
      <c r="F70" s="58">
        <f t="shared" si="28"/>
        <v>41180175.283211172</v>
      </c>
      <c r="G70" s="58">
        <f t="shared" si="29"/>
        <v>41176373.751827672</v>
      </c>
      <c r="H70" s="10">
        <f>C70*节奏总纲!W66</f>
        <v>97193985.272804096</v>
      </c>
      <c r="I70" s="10">
        <f>D70*节奏总纲!X66</f>
        <v>112064418.36153562</v>
      </c>
      <c r="J70" s="10">
        <f>E70*节奏总纲!Y66</f>
        <v>142922714.24574384</v>
      </c>
      <c r="K70" s="10">
        <f>F70*节奏总纲!Z66</f>
        <v>116606752.27058803</v>
      </c>
      <c r="L70" s="10">
        <f>G70*节奏总纲!AA66</f>
        <v>64892111.116815738</v>
      </c>
      <c r="N70" s="12">
        <f t="shared" si="30"/>
        <v>0.62497996596899319</v>
      </c>
      <c r="O70" s="12">
        <f t="shared" si="31"/>
        <v>6.2530051046510243E-2</v>
      </c>
      <c r="P70" s="12">
        <f t="shared" si="32"/>
        <v>0.31248998298449659</v>
      </c>
      <c r="Y70" s="70"/>
      <c r="Z70" s="17">
        <v>63</v>
      </c>
      <c r="AA70" s="62">
        <f>攻城效率!F67*T$8</f>
        <v>10534873.696451047</v>
      </c>
      <c r="AB70" s="62">
        <f>攻城效率!G67*U$8</f>
        <v>10686014.470646398</v>
      </c>
      <c r="AC70" s="62">
        <f>攻城效率!H67*V$8</f>
        <v>10712865.288924517</v>
      </c>
      <c r="AD70" s="62">
        <f>攻城效率!I67*W$8</f>
        <v>10930021.593042072</v>
      </c>
      <c r="AE70" s="62">
        <f>攻城效率!J67*X$8</f>
        <v>10600298.16217305</v>
      </c>
      <c r="AF70" s="62">
        <f>攻城效率!K67*T$7</f>
        <v>977254.43492769357</v>
      </c>
      <c r="AG70" s="62">
        <f>攻城效率!L67*U$7</f>
        <v>4296001.0187230445</v>
      </c>
      <c r="AH70" s="62">
        <f>攻城效率!M67*V$7</f>
        <v>12596253.287961135</v>
      </c>
      <c r="AI70" s="62">
        <f>攻城效率!N67*W$7</f>
        <v>13351755.122919485</v>
      </c>
      <c r="AJ70" s="62">
        <f>攻城效率!O67*X$7</f>
        <v>12080653.456379246</v>
      </c>
      <c r="AK70" s="12"/>
      <c r="AL70" s="29">
        <v>63</v>
      </c>
      <c r="AM70" s="10">
        <f t="shared" si="33"/>
        <v>11512128.13137874</v>
      </c>
      <c r="AN70" s="10">
        <f t="shared" si="34"/>
        <v>14982015.489369443</v>
      </c>
      <c r="AO70" s="10">
        <f t="shared" si="35"/>
        <v>23309118.576885652</v>
      </c>
      <c r="AP70" s="10">
        <f t="shared" si="36"/>
        <v>24281776.715961557</v>
      </c>
      <c r="AQ70" s="10">
        <f t="shared" si="37"/>
        <v>22680951.618552297</v>
      </c>
      <c r="BB70" s="29">
        <v>63</v>
      </c>
      <c r="BC70" s="10">
        <f>攻打玩家效率!G67</f>
        <v>26337.184241127619</v>
      </c>
      <c r="BD70" s="10">
        <f>攻打玩家效率!H67</f>
        <v>26715.036176615995</v>
      </c>
      <c r="BE70" s="10">
        <f>攻打玩家效率!I67</f>
        <v>26782.163222311294</v>
      </c>
      <c r="BF70" s="10">
        <f>攻打玩家效率!J67</f>
        <v>27325.053982605183</v>
      </c>
      <c r="BG70" s="10">
        <f>攻打玩家效率!K67</f>
        <v>26500.745405432623</v>
      </c>
      <c r="BH70" s="10">
        <f>攻打玩家效率!L67</f>
        <v>444215.70677134005</v>
      </c>
      <c r="BI70" s="10">
        <f>攻打玩家效率!M67</f>
        <v>448446.18298404175</v>
      </c>
      <c r="BJ70" s="10">
        <f>攻打玩家效率!N67</f>
        <v>452907.48787738028</v>
      </c>
      <c r="BK70" s="10">
        <f>攻打玩家效率!O67</f>
        <v>458063.50624557846</v>
      </c>
      <c r="BL70" s="10">
        <f>攻打玩家效率!P67</f>
        <v>463741.7999727726</v>
      </c>
      <c r="BN70" s="29">
        <v>63</v>
      </c>
      <c r="BO70" s="10">
        <f t="shared" si="38"/>
        <v>1151803.2559539564</v>
      </c>
      <c r="BP70" s="10">
        <f t="shared" si="39"/>
        <v>1746064.0916013652</v>
      </c>
      <c r="BQ70" s="10">
        <f t="shared" si="40"/>
        <v>2934091.5199446836</v>
      </c>
      <c r="BR70" s="10">
        <f t="shared" si="41"/>
        <v>4757510.2092688344</v>
      </c>
      <c r="BS70" s="10">
        <f t="shared" si="42"/>
        <v>7154946.323999228</v>
      </c>
      <c r="BT70" s="74"/>
      <c r="CD70" s="55">
        <v>63</v>
      </c>
      <c r="CE70" s="62">
        <f>攻城效率!F67*BX$8</f>
        <v>5267436.8482255237</v>
      </c>
      <c r="CF70" s="62">
        <f>攻城效率!G67*BY$8</f>
        <v>5343007.2353231991</v>
      </c>
      <c r="CG70" s="62">
        <f>攻城效率!H67*BZ$8</f>
        <v>5356432.6444622586</v>
      </c>
      <c r="CH70" s="62">
        <f>攻城效率!I67*CA$8</f>
        <v>5465010.796521036</v>
      </c>
      <c r="CI70" s="62">
        <f>攻城效率!J67*CB$8</f>
        <v>5300149.0810865248</v>
      </c>
      <c r="CJ70" s="62">
        <f>攻城效率!K67*BX$7</f>
        <v>488627.21746384678</v>
      </c>
      <c r="CK70" s="62">
        <f>攻城效率!L67*BY$7</f>
        <v>2148000.5093615223</v>
      </c>
      <c r="CL70" s="62">
        <f>攻城效率!M67*BZ$7</f>
        <v>6298126.6439805673</v>
      </c>
      <c r="CM70" s="62">
        <f>攻城效率!N67*CA$7</f>
        <v>6675877.5614597425</v>
      </c>
      <c r="CN70" s="62">
        <f>攻城效率!O67*CB$7</f>
        <v>6040326.728189623</v>
      </c>
      <c r="CO70" s="12"/>
      <c r="CP70" s="55">
        <v>63</v>
      </c>
      <c r="CQ70" s="62">
        <f t="shared" si="20"/>
        <v>5756064.06568937</v>
      </c>
      <c r="CR70" s="62">
        <f t="shared" si="21"/>
        <v>7491007.7446847213</v>
      </c>
      <c r="CS70" s="62">
        <f t="shared" si="22"/>
        <v>11654559.288442826</v>
      </c>
      <c r="CT70" s="62">
        <f t="shared" si="23"/>
        <v>12140888.357980778</v>
      </c>
      <c r="CU70" s="62">
        <f t="shared" si="24"/>
        <v>11340475.809276149</v>
      </c>
    </row>
    <row r="71" spans="1:99" x14ac:dyDescent="0.15">
      <c r="A71" s="74"/>
      <c r="B71" s="29">
        <v>64</v>
      </c>
      <c r="C71" s="58">
        <f t="shared" si="25"/>
        <v>18779834.260085542</v>
      </c>
      <c r="D71" s="58">
        <f t="shared" si="26"/>
        <v>24681446.277646676</v>
      </c>
      <c r="E71" s="58">
        <f t="shared" si="27"/>
        <v>38594333.980213463</v>
      </c>
      <c r="F71" s="58">
        <f t="shared" si="28"/>
        <v>41979869.817902848</v>
      </c>
      <c r="G71" s="58">
        <f t="shared" si="29"/>
        <v>41757722.797453985</v>
      </c>
      <c r="H71" s="10">
        <f>C71*节奏总纲!W67</f>
        <v>106204917.52569087</v>
      </c>
      <c r="I71" s="10">
        <f>D71*节奏总纲!X67</f>
        <v>121675701.47205091</v>
      </c>
      <c r="J71" s="10">
        <f>E71*节奏总纲!Y67</f>
        <v>157672878.56082815</v>
      </c>
      <c r="K71" s="10">
        <f>F71*节奏总纲!Z67</f>
        <v>127643403.01506466</v>
      </c>
      <c r="L71" s="10">
        <f>G71*节奏总纲!AA67</f>
        <v>68560382.211467624</v>
      </c>
      <c r="N71" s="12">
        <f t="shared" si="30"/>
        <v>0.62519961447157812</v>
      </c>
      <c r="O71" s="12">
        <f t="shared" si="31"/>
        <v>6.2200578292632654E-2</v>
      </c>
      <c r="P71" s="12">
        <f t="shared" si="32"/>
        <v>0.31259980723578906</v>
      </c>
      <c r="Y71" s="70"/>
      <c r="Z71" s="17">
        <v>64</v>
      </c>
      <c r="AA71" s="62">
        <f>攻城效率!F68*T$8</f>
        <v>10772066.389828049</v>
      </c>
      <c r="AB71" s="62">
        <f>攻城效率!G68*U$8</f>
        <v>10976810.599122534</v>
      </c>
      <c r="AC71" s="62">
        <f>攻城效率!H68*V$8</f>
        <v>11005503.226923218</v>
      </c>
      <c r="AD71" s="62">
        <f>攻城效率!I68*W$8</f>
        <v>11255862.774159947</v>
      </c>
      <c r="AE71" s="62">
        <f>攻城效率!J68*X$8</f>
        <v>10827437.538259834</v>
      </c>
      <c r="AF71" s="62">
        <f>攻城效率!K68*T$7</f>
        <v>969078.74941756774</v>
      </c>
      <c r="AG71" s="62">
        <f>攻城效率!L68*U$7</f>
        <v>4296001.0187230445</v>
      </c>
      <c r="AH71" s="62">
        <f>攻城效率!M68*V$7</f>
        <v>12738023.096551318</v>
      </c>
      <c r="AI71" s="62">
        <f>攻城效率!N68*W$7</f>
        <v>13509628.495879274</v>
      </c>
      <c r="AJ71" s="62">
        <f>攻城效率!O68*X$7</f>
        <v>12177838.742649905</v>
      </c>
      <c r="AK71" s="12"/>
      <c r="AL71" s="29">
        <v>64</v>
      </c>
      <c r="AM71" s="10">
        <f t="shared" si="33"/>
        <v>11741145.139245616</v>
      </c>
      <c r="AN71" s="10">
        <f t="shared" si="34"/>
        <v>15272811.617845578</v>
      </c>
      <c r="AO71" s="10">
        <f t="shared" si="35"/>
        <v>23743526.323474534</v>
      </c>
      <c r="AP71" s="10">
        <f t="shared" si="36"/>
        <v>24765491.270039223</v>
      </c>
      <c r="AQ71" s="10">
        <f t="shared" si="37"/>
        <v>23005276.280909739</v>
      </c>
      <c r="BB71" s="29">
        <v>64</v>
      </c>
      <c r="BC71" s="10">
        <f>攻打玩家效率!G68</f>
        <v>26930.165974570125</v>
      </c>
      <c r="BD71" s="10">
        <f>攻打玩家效率!H68</f>
        <v>27442.026497806335</v>
      </c>
      <c r="BE71" s="10">
        <f>攻打玩家效率!I68</f>
        <v>27513.758067308048</v>
      </c>
      <c r="BF71" s="10">
        <f>攻打玩家效率!J68</f>
        <v>28139.656935399871</v>
      </c>
      <c r="BG71" s="10">
        <f>攻打玩家效率!K68</f>
        <v>27068.59384564959</v>
      </c>
      <c r="BH71" s="10">
        <f>攻打玩家效率!L68</f>
        <v>449407.44573570724</v>
      </c>
      <c r="BI71" s="10">
        <f>攻打玩家效率!M68</f>
        <v>453532.81780373782</v>
      </c>
      <c r="BJ71" s="10">
        <f>攻打玩家效率!N68</f>
        <v>458240.10866379156</v>
      </c>
      <c r="BK71" s="10">
        <f>攻打玩家效率!O68</f>
        <v>463255.82942850277</v>
      </c>
      <c r="BL71" s="10">
        <f>攻打玩家效率!P68</f>
        <v>468807.72877919953</v>
      </c>
      <c r="BN71" s="29">
        <v>64</v>
      </c>
      <c r="BO71" s="10">
        <f t="shared" si="38"/>
        <v>1168116.5512171157</v>
      </c>
      <c r="BP71" s="10">
        <f t="shared" si="39"/>
        <v>1772228.8508783085</v>
      </c>
      <c r="BQ71" s="10">
        <f t="shared" si="40"/>
        <v>2979044.4950016593</v>
      </c>
      <c r="BR71" s="10">
        <f t="shared" si="41"/>
        <v>4831632.9128440171</v>
      </c>
      <c r="BS71" s="10">
        <f t="shared" si="42"/>
        <v>7249808.3760893699</v>
      </c>
      <c r="BT71" s="74"/>
      <c r="CD71" s="55">
        <v>64</v>
      </c>
      <c r="CE71" s="62">
        <f>攻城效率!F68*BX$8</f>
        <v>5386033.1949140243</v>
      </c>
      <c r="CF71" s="62">
        <f>攻城效率!G68*BY$8</f>
        <v>5488405.2995612668</v>
      </c>
      <c r="CG71" s="62">
        <f>攻城效率!H68*BZ$8</f>
        <v>5502751.613461609</v>
      </c>
      <c r="CH71" s="62">
        <f>攻城效率!I68*CA$8</f>
        <v>5627931.3870799737</v>
      </c>
      <c r="CI71" s="62">
        <f>攻城效率!J68*CB$8</f>
        <v>5413718.769129917</v>
      </c>
      <c r="CJ71" s="62">
        <f>攻城效率!K68*BX$7</f>
        <v>484539.37470878387</v>
      </c>
      <c r="CK71" s="62">
        <f>攻城效率!L68*BY$7</f>
        <v>2148000.5093615223</v>
      </c>
      <c r="CL71" s="62">
        <f>攻城效率!M68*BZ$7</f>
        <v>6369011.5482756589</v>
      </c>
      <c r="CM71" s="62">
        <f>攻城效率!N68*CA$7</f>
        <v>6754814.2479396369</v>
      </c>
      <c r="CN71" s="62">
        <f>攻城效率!O68*CB$7</f>
        <v>6088919.3713249527</v>
      </c>
      <c r="CO71" s="12"/>
      <c r="CP71" s="55">
        <v>64</v>
      </c>
      <c r="CQ71" s="62">
        <f t="shared" si="20"/>
        <v>5870572.5696228081</v>
      </c>
      <c r="CR71" s="62">
        <f t="shared" si="21"/>
        <v>7636405.8089227891</v>
      </c>
      <c r="CS71" s="62">
        <f t="shared" si="22"/>
        <v>11871763.161737267</v>
      </c>
      <c r="CT71" s="62">
        <f t="shared" si="23"/>
        <v>12382745.635019612</v>
      </c>
      <c r="CU71" s="62">
        <f t="shared" si="24"/>
        <v>11502638.14045487</v>
      </c>
    </row>
    <row r="72" spans="1:99" x14ac:dyDescent="0.15">
      <c r="A72" s="74"/>
      <c r="B72" s="29">
        <v>65</v>
      </c>
      <c r="C72" s="58">
        <f t="shared" ref="C72:C106" si="43">(AM72+BO72+CQ72)</f>
        <v>19166954.285889681</v>
      </c>
      <c r="D72" s="58">
        <f t="shared" ref="D72:D106" si="44">(AN72+BP72+CR72)</f>
        <v>25058375.381581239</v>
      </c>
      <c r="E72" s="58">
        <f t="shared" ref="E72:E106" si="45">(AO72+BQ72+CS72)</f>
        <v>39309208.070441104</v>
      </c>
      <c r="F72" s="58">
        <f t="shared" ref="F72:F106" si="46">(AP72+BR72+CT72)</f>
        <v>42783156.722852081</v>
      </c>
      <c r="G72" s="58">
        <f t="shared" ref="G72:G106" si="47">(AQ72+BS72+CU72)</f>
        <v>42342974.78987354</v>
      </c>
      <c r="H72" s="10">
        <f>C72*节奏总纲!W68</f>
        <v>116174009.26953258</v>
      </c>
      <c r="I72" s="10">
        <f>D72*节奏总纲!X68</f>
        <v>131549277.1506151</v>
      </c>
      <c r="J72" s="10">
        <f>E72*节奏总纲!Y68</f>
        <v>174423760.30308703</v>
      </c>
      <c r="K72" s="10">
        <f>F72*节奏总纲!Z68</f>
        <v>137387261.56178325</v>
      </c>
      <c r="L72" s="10">
        <f>G72*节奏总纲!AA68</f>
        <v>69936972.62653558</v>
      </c>
      <c r="N72" s="12">
        <f t="shared" ref="N72:N106" si="48">AM72/C72</f>
        <v>0.62547316939050612</v>
      </c>
      <c r="O72" s="12">
        <f t="shared" ref="O72:O106" si="49">BO72/C72</f>
        <v>6.1790245914240746E-2</v>
      </c>
      <c r="P72" s="12">
        <f t="shared" ref="P72:P106" si="50">CQ72/C72</f>
        <v>0.31273658469525306</v>
      </c>
      <c r="Y72" s="70"/>
      <c r="Z72" s="17">
        <v>65</v>
      </c>
      <c r="AA72" s="62">
        <f>攻城效率!F69*T$8</f>
        <v>11011899.034252821</v>
      </c>
      <c r="AB72" s="62">
        <f>攻城效率!G69*U$8</f>
        <v>11211831.184370724</v>
      </c>
      <c r="AC72" s="62">
        <f>攻城效率!H69*V$8</f>
        <v>11302631.193880916</v>
      </c>
      <c r="AD72" s="62">
        <f>攻城效率!I69*W$8</f>
        <v>11590194.606516942</v>
      </c>
      <c r="AE72" s="62">
        <f>攻城效率!J69*X$8</f>
        <v>11054390.954388624</v>
      </c>
      <c r="AF72" s="62">
        <f>攻城效率!K69*T$7</f>
        <v>976516.61050554307</v>
      </c>
      <c r="AG72" s="62">
        <f>攻城效率!L69*U$7</f>
        <v>4296001.0187230445</v>
      </c>
      <c r="AH72" s="62">
        <f>攻城效率!M69*V$7</f>
        <v>12888003.056169134</v>
      </c>
      <c r="AI72" s="62">
        <f>攻城效率!N69*W$7</f>
        <v>13660434.807004666</v>
      </c>
      <c r="AJ72" s="62">
        <f>攻城效率!O69*X$7</f>
        <v>12278654.02362681</v>
      </c>
      <c r="AK72" s="12"/>
      <c r="AL72" s="29">
        <v>65</v>
      </c>
      <c r="AM72" s="10">
        <f t="shared" ref="AM72:AM106" si="51">AF72+AA72</f>
        <v>11988415.644758364</v>
      </c>
      <c r="AN72" s="10">
        <f t="shared" ref="AN72:AN106" si="52">AG72+AB72</f>
        <v>15507832.203093769</v>
      </c>
      <c r="AO72" s="10">
        <f t="shared" ref="AO72:AO106" si="53">AH72+AC72</f>
        <v>24190634.250050049</v>
      </c>
      <c r="AP72" s="10">
        <f t="shared" ref="AP72:AP106" si="54">AI72+AD72</f>
        <v>25250629.41352161</v>
      </c>
      <c r="AQ72" s="10">
        <f t="shared" ref="AQ72:AQ106" si="55">AJ72+AE72</f>
        <v>23333044.978015434</v>
      </c>
      <c r="BB72" s="29">
        <v>65</v>
      </c>
      <c r="BC72" s="10">
        <f>攻打玩家效率!G69</f>
        <v>27529.747585632053</v>
      </c>
      <c r="BD72" s="10">
        <f>攻打玩家效率!H69</f>
        <v>28029.577960926814</v>
      </c>
      <c r="BE72" s="10">
        <f>攻打玩家效率!I69</f>
        <v>28256.577984702293</v>
      </c>
      <c r="BF72" s="10">
        <f>攻打玩家效率!J69</f>
        <v>28975.48651629236</v>
      </c>
      <c r="BG72" s="10">
        <f>攻打玩家效率!K69</f>
        <v>27635.977385971564</v>
      </c>
      <c r="BH72" s="10">
        <f>攻打玩家效率!L69</f>
        <v>454516.6714479067</v>
      </c>
      <c r="BI72" s="10">
        <f>攻打玩家效率!M69</f>
        <v>458727.8025088943</v>
      </c>
      <c r="BJ72" s="10">
        <f>攻打玩家效率!N69</f>
        <v>463368.44914969476</v>
      </c>
      <c r="BK72" s="10">
        <f>攻打玩家效率!O69</f>
        <v>468524.14273974719</v>
      </c>
      <c r="BL72" s="10">
        <f>攻打玩家效率!P69</f>
        <v>473770.72330767475</v>
      </c>
      <c r="BN72" s="29">
        <v>65</v>
      </c>
      <c r="BO72" s="10">
        <f t="shared" ref="BO72:BO106" si="56">BC72*AV$9+BH72*AV$8*AV$10</f>
        <v>1184330.818752134</v>
      </c>
      <c r="BP72" s="10">
        <f t="shared" ref="BP72:BP106" si="57">BD72*AW$9+BI72*AW$8*AW$10</f>
        <v>1796627.0769405849</v>
      </c>
      <c r="BQ72" s="10">
        <f t="shared" ref="BQ72:BQ106" si="58">BE72*AX$9+BJ72*AX$8*AX$10</f>
        <v>3023256.695366031</v>
      </c>
      <c r="BR72" s="10">
        <f t="shared" ref="BR72:BR106" si="59">BF72*AY$9+BK72*AY$8*AY$10</f>
        <v>4907212.6025696713</v>
      </c>
      <c r="BS72" s="10">
        <f t="shared" ref="BS72:BS106" si="60">BG72*AZ$9+BL72*AZ$8*AZ$10</f>
        <v>7343407.3228503913</v>
      </c>
      <c r="BT72" s="74"/>
      <c r="CD72" s="55">
        <v>65</v>
      </c>
      <c r="CE72" s="62">
        <f>攻城效率!F69*BX$8</f>
        <v>5505949.5171264103</v>
      </c>
      <c r="CF72" s="62">
        <f>攻城效率!G69*BY$8</f>
        <v>5605915.5921853622</v>
      </c>
      <c r="CG72" s="62">
        <f>攻城效率!H69*BZ$8</f>
        <v>5651315.5969404578</v>
      </c>
      <c r="CH72" s="62">
        <f>攻城效率!I69*CA$8</f>
        <v>5795097.3032584712</v>
      </c>
      <c r="CI72" s="62">
        <f>攻城效率!J69*CB$8</f>
        <v>5527195.477194312</v>
      </c>
      <c r="CJ72" s="62">
        <f>攻城效率!K69*BX$7</f>
        <v>488258.30525277153</v>
      </c>
      <c r="CK72" s="62">
        <f>攻城效率!L69*BY$7</f>
        <v>2148000.5093615223</v>
      </c>
      <c r="CL72" s="62">
        <f>攻城效率!M69*BZ$7</f>
        <v>6444001.5280845668</v>
      </c>
      <c r="CM72" s="62">
        <f>攻城效率!N69*CA$7</f>
        <v>6830217.403502333</v>
      </c>
      <c r="CN72" s="62">
        <f>攻城效率!O69*CB$7</f>
        <v>6139327.011813405</v>
      </c>
      <c r="CO72" s="12"/>
      <c r="CP72" s="55">
        <v>65</v>
      </c>
      <c r="CQ72" s="62">
        <f t="shared" si="20"/>
        <v>5994207.8223791821</v>
      </c>
      <c r="CR72" s="62">
        <f t="shared" si="21"/>
        <v>7753916.1015468845</v>
      </c>
      <c r="CS72" s="62">
        <f t="shared" si="22"/>
        <v>12095317.125025025</v>
      </c>
      <c r="CT72" s="62">
        <f t="shared" si="23"/>
        <v>12625314.706760805</v>
      </c>
      <c r="CU72" s="62">
        <f t="shared" si="24"/>
        <v>11666522.489007717</v>
      </c>
    </row>
    <row r="73" spans="1:99" x14ac:dyDescent="0.15">
      <c r="A73" s="74"/>
      <c r="B73" s="29">
        <v>66</v>
      </c>
      <c r="C73" s="58">
        <f t="shared" si="43"/>
        <v>19468616.832668003</v>
      </c>
      <c r="D73" s="58">
        <f t="shared" si="44"/>
        <v>25401992.977718011</v>
      </c>
      <c r="E73" s="58">
        <f t="shared" si="45"/>
        <v>39809024.466090925</v>
      </c>
      <c r="F73" s="58">
        <f t="shared" si="46"/>
        <v>43542097.849143982</v>
      </c>
      <c r="G73" s="58">
        <f t="shared" si="47"/>
        <v>42992716.555870533</v>
      </c>
      <c r="H73" s="10">
        <f>C73*节奏总纲!W69</f>
        <v>126471878.0744873</v>
      </c>
      <c r="I73" s="10">
        <f>D73*节奏总纲!X69</f>
        <v>144858697.909982</v>
      </c>
      <c r="J73" s="10">
        <f>E73*节奏总纲!Y69</f>
        <v>186628264.13076195</v>
      </c>
      <c r="K73" s="10">
        <f>F73*节奏总纲!Z69</f>
        <v>140777831.30315304</v>
      </c>
      <c r="L73" s="10">
        <f>G73*节奏总纲!AA69</f>
        <v>79867246.052186266</v>
      </c>
      <c r="N73" s="12">
        <f t="shared" si="48"/>
        <v>0.62559155581692216</v>
      </c>
      <c r="O73" s="12">
        <f t="shared" si="49"/>
        <v>6.1612666274616666E-2</v>
      </c>
      <c r="P73" s="12">
        <f t="shared" si="50"/>
        <v>0.31279577790846108</v>
      </c>
      <c r="Y73" s="70"/>
      <c r="Z73" s="17">
        <v>66</v>
      </c>
      <c r="AA73" s="62">
        <f>攻城效率!F70*T$8</f>
        <v>11206544.973131495</v>
      </c>
      <c r="AB73" s="62">
        <f>攻城效率!G70*U$8</f>
        <v>11425285.476644278</v>
      </c>
      <c r="AC73" s="62">
        <f>攻城效率!H70*V$8</f>
        <v>11605571.914140195</v>
      </c>
      <c r="AD73" s="62">
        <f>攻城效率!I70*W$8</f>
        <v>11881513.747377107</v>
      </c>
      <c r="AE73" s="62">
        <f>攻城效率!J70*X$8</f>
        <v>11270973.78388067</v>
      </c>
      <c r="AF73" s="62">
        <f>攻城效率!K70*T$7</f>
        <v>972857.32082080119</v>
      </c>
      <c r="AG73" s="62">
        <f>攻城效率!L70*U$7</f>
        <v>4296001.0187230445</v>
      </c>
      <c r="AH73" s="62">
        <f>攻城效率!M70*V$7</f>
        <v>12888003.056169134</v>
      </c>
      <c r="AI73" s="62">
        <f>攻城效率!N70*W$7</f>
        <v>13829574.324768817</v>
      </c>
      <c r="AJ73" s="62">
        <f>攻城效率!O70*X$7</f>
        <v>12432901.734008316</v>
      </c>
      <c r="AK73" s="12"/>
      <c r="AL73" s="29">
        <v>66</v>
      </c>
      <c r="AM73" s="10">
        <f t="shared" si="51"/>
        <v>12179402.293952296</v>
      </c>
      <c r="AN73" s="10">
        <f t="shared" si="52"/>
        <v>15721286.495367322</v>
      </c>
      <c r="AO73" s="10">
        <f t="shared" si="53"/>
        <v>24493574.970309328</v>
      </c>
      <c r="AP73" s="10">
        <f t="shared" si="54"/>
        <v>25711088.072145924</v>
      </c>
      <c r="AQ73" s="10">
        <f t="shared" si="55"/>
        <v>23703875.517888986</v>
      </c>
      <c r="BB73" s="29">
        <v>66</v>
      </c>
      <c r="BC73" s="10">
        <f>攻打玩家效率!G70</f>
        <v>28016.362432828741</v>
      </c>
      <c r="BD73" s="10">
        <f>攻打玩家效率!H70</f>
        <v>28563.213691610694</v>
      </c>
      <c r="BE73" s="10">
        <f>攻打玩家效率!I70</f>
        <v>29013.92978535049</v>
      </c>
      <c r="BF73" s="10">
        <f>攻打玩家效率!J70</f>
        <v>29703.784368442768</v>
      </c>
      <c r="BG73" s="10">
        <f>攻打玩家效率!K70</f>
        <v>28177.434459701675</v>
      </c>
      <c r="BH73" s="10">
        <f>攻打玩家效率!L70</f>
        <v>459674.88370563538</v>
      </c>
      <c r="BI73" s="10">
        <f>攻打玩家效率!M70</f>
        <v>463871.6764309546</v>
      </c>
      <c r="BJ73" s="10">
        <f>攻打玩家效率!N70</f>
        <v>468662.7531986346</v>
      </c>
      <c r="BK73" s="10">
        <f>攻打玩家效率!O70</f>
        <v>473414.29577342287</v>
      </c>
      <c r="BL73" s="10">
        <f>攻打玩家效率!P70</f>
        <v>478854.7676212464</v>
      </c>
      <c r="BN73" s="29">
        <v>66</v>
      </c>
      <c r="BO73" s="10">
        <f t="shared" si="56"/>
        <v>1199513.3917395582</v>
      </c>
      <c r="BP73" s="10">
        <f t="shared" si="57"/>
        <v>1820063.2346670241</v>
      </c>
      <c r="BQ73" s="10">
        <f t="shared" si="58"/>
        <v>3068662.0106269354</v>
      </c>
      <c r="BR73" s="10">
        <f t="shared" si="59"/>
        <v>4975465.7409250941</v>
      </c>
      <c r="BS73" s="10">
        <f t="shared" si="60"/>
        <v>7436903.2790370574</v>
      </c>
      <c r="BT73" s="74"/>
      <c r="CD73" s="55">
        <v>66</v>
      </c>
      <c r="CE73" s="62">
        <f>攻城效率!F70*BX$8</f>
        <v>5603272.4865657473</v>
      </c>
      <c r="CF73" s="62">
        <f>攻城效率!G70*BY$8</f>
        <v>5712642.7383221388</v>
      </c>
      <c r="CG73" s="62">
        <f>攻城效率!H70*BZ$8</f>
        <v>5802785.9570700973</v>
      </c>
      <c r="CH73" s="62">
        <f>攻城效率!I70*CA$8</f>
        <v>5940756.8736885535</v>
      </c>
      <c r="CI73" s="62">
        <f>攻城效率!J70*CB$8</f>
        <v>5635486.8919403348</v>
      </c>
      <c r="CJ73" s="62">
        <f>攻城效率!K70*BX$7</f>
        <v>486428.6604104006</v>
      </c>
      <c r="CK73" s="62">
        <f>攻城效率!L70*BY$7</f>
        <v>2148000.5093615223</v>
      </c>
      <c r="CL73" s="62">
        <f>攻城效率!M70*BZ$7</f>
        <v>6444001.5280845668</v>
      </c>
      <c r="CM73" s="62">
        <f>攻城效率!N70*CA$7</f>
        <v>6914787.1623844085</v>
      </c>
      <c r="CN73" s="62">
        <f>攻城效率!O70*CB$7</f>
        <v>6216450.867004158</v>
      </c>
      <c r="CO73" s="12"/>
      <c r="CP73" s="55">
        <v>66</v>
      </c>
      <c r="CQ73" s="62">
        <f t="shared" ref="CQ73:CQ106" si="61">(CJ73+CE73)</f>
        <v>6089701.1469761478</v>
      </c>
      <c r="CR73" s="62">
        <f t="shared" ref="CR73:CR106" si="62">(CK73+CF73)</f>
        <v>7860643.2476836611</v>
      </c>
      <c r="CS73" s="62">
        <f t="shared" ref="CS73:CS106" si="63">(CL73+CG73)</f>
        <v>12246787.485154664</v>
      </c>
      <c r="CT73" s="62">
        <f t="shared" ref="CT73:CT106" si="64">(CM73+CH73)</f>
        <v>12855544.036072962</v>
      </c>
      <c r="CU73" s="62">
        <f t="shared" ref="CU73:CU106" si="65">(CN73+CI73)</f>
        <v>11851937.758944493</v>
      </c>
    </row>
    <row r="74" spans="1:99" x14ac:dyDescent="0.15">
      <c r="A74" s="74"/>
      <c r="B74" s="29">
        <v>67</v>
      </c>
      <c r="C74" s="58">
        <f t="shared" si="43"/>
        <v>20640354.550102189</v>
      </c>
      <c r="D74" s="58">
        <f t="shared" si="44"/>
        <v>26662921.799281634</v>
      </c>
      <c r="E74" s="58">
        <f t="shared" si="45"/>
        <v>41249280.117388055</v>
      </c>
      <c r="F74" s="58">
        <f t="shared" si="46"/>
        <v>45247594.661207549</v>
      </c>
      <c r="G74" s="58">
        <f t="shared" si="47"/>
        <v>44920725.643022805</v>
      </c>
      <c r="H74" s="10">
        <f>C74*节奏总纲!W70</f>
        <v>143707363.82000017</v>
      </c>
      <c r="I74" s="10">
        <f>D74*节奏总纲!X70</f>
        <v>163093729.01160812</v>
      </c>
      <c r="J74" s="10">
        <f>E74*节奏总纲!Y70</f>
        <v>198089769.00364736</v>
      </c>
      <c r="K74" s="10">
        <f>F74*节奏总纲!Z70</f>
        <v>156684826.07991421</v>
      </c>
      <c r="L74" s="10">
        <f>G74*节奏总纲!AA70</f>
        <v>87493350.993516371</v>
      </c>
      <c r="N74" s="12">
        <f t="shared" si="48"/>
        <v>0.62697150230975851</v>
      </c>
      <c r="O74" s="12">
        <f t="shared" si="49"/>
        <v>5.9542746535362068E-2</v>
      </c>
      <c r="P74" s="12">
        <f t="shared" si="50"/>
        <v>0.31348575115487926</v>
      </c>
      <c r="Y74" s="70"/>
      <c r="Z74" s="17">
        <v>67</v>
      </c>
      <c r="AA74" s="62">
        <f>攻城效率!F71*T$8</f>
        <v>11973746.702956229</v>
      </c>
      <c r="AB74" s="62">
        <f>攻城效率!G71*U$8</f>
        <v>12235228.536390595</v>
      </c>
      <c r="AC74" s="62">
        <f>攻城效率!H71*V$8</f>
        <v>12511534.973110598</v>
      </c>
      <c r="AD74" s="62">
        <f>攻城效率!I71*W$8</f>
        <v>12824302.173677351</v>
      </c>
      <c r="AE74" s="62">
        <f>攻城效率!J71*X$8</f>
        <v>12254704.743216552</v>
      </c>
      <c r="AF74" s="62">
        <f>攻城效率!K71*T$7</f>
        <v>967167.39752740029</v>
      </c>
      <c r="AG74" s="62">
        <f>攻城效率!L71*U$7</f>
        <v>4296001.0187230445</v>
      </c>
      <c r="AH74" s="62">
        <f>攻城效率!M71*V$7</f>
        <v>12888003.056169134</v>
      </c>
      <c r="AI74" s="62">
        <f>攻城效率!N71*W$7</f>
        <v>13933637.151664667</v>
      </c>
      <c r="AJ74" s="62">
        <f>攻城效率!O71*X$7</f>
        <v>12595954.848430326</v>
      </c>
      <c r="AK74" s="12"/>
      <c r="AL74" s="29">
        <v>67</v>
      </c>
      <c r="AM74" s="10">
        <f t="shared" si="51"/>
        <v>12940914.10048363</v>
      </c>
      <c r="AN74" s="10">
        <f t="shared" si="52"/>
        <v>16531229.55511364</v>
      </c>
      <c r="AO74" s="10">
        <f t="shared" si="53"/>
        <v>25399538.029279731</v>
      </c>
      <c r="AP74" s="10">
        <f t="shared" si="54"/>
        <v>26757939.325342018</v>
      </c>
      <c r="AQ74" s="10">
        <f t="shared" si="55"/>
        <v>24850659.59164688</v>
      </c>
      <c r="BB74" s="29">
        <v>67</v>
      </c>
      <c r="BC74" s="10">
        <f>攻打玩家效率!G71</f>
        <v>29934.366757390573</v>
      </c>
      <c r="BD74" s="10">
        <f>攻打玩家效率!H71</f>
        <v>30588.071340976487</v>
      </c>
      <c r="BE74" s="10">
        <f>攻打玩家效率!I71</f>
        <v>31278.837432776498</v>
      </c>
      <c r="BF74" s="10">
        <f>攻打玩家效率!J71</f>
        <v>32060.755434193383</v>
      </c>
      <c r="BG74" s="10">
        <f>攻打玩家效率!K71</f>
        <v>30636.761858041384</v>
      </c>
      <c r="BH74" s="10">
        <f>攻打玩家效率!L71</f>
        <v>464819.86590141809</v>
      </c>
      <c r="BI74" s="10">
        <f>攻打玩家效率!M71</f>
        <v>469085.46549884364</v>
      </c>
      <c r="BJ74" s="10">
        <f>攻打玩家效率!N71</f>
        <v>473600.42752980837</v>
      </c>
      <c r="BK74" s="10">
        <f>攻打玩家效率!O71</f>
        <v>478531.93197834888</v>
      </c>
      <c r="BL74" s="10">
        <f>攻打玩家效率!P71</f>
        <v>483877.54533916689</v>
      </c>
      <c r="BN74" s="29">
        <v>67</v>
      </c>
      <c r="BO74" s="10">
        <f t="shared" si="56"/>
        <v>1228983.3993767418</v>
      </c>
      <c r="BP74" s="10">
        <f t="shared" si="57"/>
        <v>1866077.4666111781</v>
      </c>
      <c r="BQ74" s="10">
        <f t="shared" si="58"/>
        <v>3149973.0734684542</v>
      </c>
      <c r="BR74" s="10">
        <f t="shared" si="59"/>
        <v>5110685.6731945258</v>
      </c>
      <c r="BS74" s="10">
        <f t="shared" si="60"/>
        <v>7644736.2555524856</v>
      </c>
      <c r="BT74" s="74"/>
      <c r="CD74" s="55">
        <v>67</v>
      </c>
      <c r="CE74" s="62">
        <f>攻城效率!F71*BX$8</f>
        <v>5986873.3514781147</v>
      </c>
      <c r="CF74" s="62">
        <f>攻城效率!G71*BY$8</f>
        <v>6117614.2681952976</v>
      </c>
      <c r="CG74" s="62">
        <f>攻城效率!H71*BZ$8</f>
        <v>6255767.4865552988</v>
      </c>
      <c r="CH74" s="62">
        <f>攻城效率!I71*CA$8</f>
        <v>6412151.0868386757</v>
      </c>
      <c r="CI74" s="62">
        <f>攻城效率!J71*CB$8</f>
        <v>6127352.3716082759</v>
      </c>
      <c r="CJ74" s="62">
        <f>攻城效率!K71*BX$7</f>
        <v>483583.69876370014</v>
      </c>
      <c r="CK74" s="62">
        <f>攻城效率!L71*BY$7</f>
        <v>2148000.5093615223</v>
      </c>
      <c r="CL74" s="62">
        <f>攻城效率!M71*BZ$7</f>
        <v>6444001.5280845668</v>
      </c>
      <c r="CM74" s="62">
        <f>攻城效率!N71*CA$7</f>
        <v>6966818.5758323334</v>
      </c>
      <c r="CN74" s="62">
        <f>攻城效率!O71*CB$7</f>
        <v>6297977.4242151631</v>
      </c>
      <c r="CO74" s="12"/>
      <c r="CP74" s="55">
        <v>67</v>
      </c>
      <c r="CQ74" s="62">
        <f t="shared" si="61"/>
        <v>6470457.0502418149</v>
      </c>
      <c r="CR74" s="62">
        <f t="shared" si="62"/>
        <v>8265614.7775568198</v>
      </c>
      <c r="CS74" s="62">
        <f t="shared" si="63"/>
        <v>12699769.014639866</v>
      </c>
      <c r="CT74" s="62">
        <f t="shared" si="64"/>
        <v>13378969.662671009</v>
      </c>
      <c r="CU74" s="62">
        <f t="shared" si="65"/>
        <v>12425329.79582344</v>
      </c>
    </row>
    <row r="75" spans="1:99" x14ac:dyDescent="0.15">
      <c r="A75" s="74"/>
      <c r="B75" s="29">
        <v>68</v>
      </c>
      <c r="C75" s="58">
        <f t="shared" si="43"/>
        <v>20955020.376596846</v>
      </c>
      <c r="D75" s="58">
        <f t="shared" si="44"/>
        <v>27023469.845130265</v>
      </c>
      <c r="E75" s="58">
        <f t="shared" si="45"/>
        <v>41653065.968357146</v>
      </c>
      <c r="F75" s="58">
        <f t="shared" si="46"/>
        <v>46098591.823900834</v>
      </c>
      <c r="G75" s="58">
        <f t="shared" si="47"/>
        <v>45714577.799149528</v>
      </c>
      <c r="H75" s="10">
        <f>C75*节奏总纲!W71</f>
        <v>156369827.34638223</v>
      </c>
      <c r="I75" s="10">
        <f>D75*节奏总纲!X71</f>
        <v>171934177.75751075</v>
      </c>
      <c r="J75" s="10">
        <f>E75*节奏总纲!Y71</f>
        <v>206523890.06393644</v>
      </c>
      <c r="K75" s="10">
        <f>F75*节奏总纲!Z71</f>
        <v>174571139.94654402</v>
      </c>
      <c r="L75" s="10">
        <f>G75*节奏总纲!AA71</f>
        <v>94179492.380027324</v>
      </c>
      <c r="N75" s="12">
        <f t="shared" si="48"/>
        <v>0.62708090984305209</v>
      </c>
      <c r="O75" s="12">
        <f t="shared" si="49"/>
        <v>5.9378635235421841E-2</v>
      </c>
      <c r="P75" s="12">
        <f t="shared" si="50"/>
        <v>0.31354045492152605</v>
      </c>
      <c r="Y75" s="70"/>
      <c r="Z75" s="17">
        <v>68</v>
      </c>
      <c r="AA75" s="62">
        <f>攻城效率!F72*T$8</f>
        <v>12175605.598710734</v>
      </c>
      <c r="AB75" s="62">
        <f>攻城效率!G72*U$8</f>
        <v>12459839.742137294</v>
      </c>
      <c r="AC75" s="62">
        <f>攻城效率!H72*V$8</f>
        <v>12754069.348457631</v>
      </c>
      <c r="AD75" s="62">
        <f>攻城效率!I72*W$8</f>
        <v>13125558.080724439</v>
      </c>
      <c r="AE75" s="62">
        <f>攻城效率!J72*X$8</f>
        <v>12565696.749998976</v>
      </c>
      <c r="AF75" s="62">
        <f>攻城效率!K72*T$7</f>
        <v>964887.64482531068</v>
      </c>
      <c r="AG75" s="62">
        <f>攻城效率!L72*U$7</f>
        <v>4296001.0187230445</v>
      </c>
      <c r="AH75" s="62">
        <f>攻城效率!M72*V$7</f>
        <v>12888003.056169134</v>
      </c>
      <c r="AI75" s="62">
        <f>攻城效率!N72*W$7</f>
        <v>14153358.996168131</v>
      </c>
      <c r="AJ75" s="62">
        <f>攻城效率!O72*X$7</f>
        <v>12742865.532822346</v>
      </c>
      <c r="AK75" s="12"/>
      <c r="AL75" s="29">
        <v>68</v>
      </c>
      <c r="AM75" s="10">
        <f t="shared" si="51"/>
        <v>13140493.243536046</v>
      </c>
      <c r="AN75" s="10">
        <f t="shared" si="52"/>
        <v>16755840.760860339</v>
      </c>
      <c r="AO75" s="10">
        <f t="shared" si="53"/>
        <v>25642072.404626764</v>
      </c>
      <c r="AP75" s="10">
        <f t="shared" si="54"/>
        <v>27278917.07689257</v>
      </c>
      <c r="AQ75" s="10">
        <f t="shared" si="55"/>
        <v>25308562.28282132</v>
      </c>
      <c r="BB75" s="29">
        <v>68</v>
      </c>
      <c r="BC75" s="10">
        <f>攻打玩家效率!G72</f>
        <v>30439.013996776834</v>
      </c>
      <c r="BD75" s="10">
        <f>攻打玩家效率!H72</f>
        <v>31149.599355343234</v>
      </c>
      <c r="BE75" s="10">
        <f>攻打玩家效率!I72</f>
        <v>31885.173371144076</v>
      </c>
      <c r="BF75" s="10">
        <f>攻打玩家效率!J72</f>
        <v>32813.895201811094</v>
      </c>
      <c r="BG75" s="10">
        <f>攻打玩家效率!K72</f>
        <v>31414.241874997442</v>
      </c>
      <c r="BH75" s="10">
        <f>攻打玩家效率!L72</f>
        <v>469945.18566250382</v>
      </c>
      <c r="BI75" s="10">
        <f>攻打玩家效率!M72</f>
        <v>474154.90450320242</v>
      </c>
      <c r="BJ75" s="10">
        <f>攻打玩家效率!N72</f>
        <v>478565.60542767984</v>
      </c>
      <c r="BK75" s="10">
        <f>攻打玩家效率!O72</f>
        <v>483457.55006119231</v>
      </c>
      <c r="BL75" s="10">
        <f>攻打玩家效率!P72</f>
        <v>488906.65520147514</v>
      </c>
      <c r="BN75" s="29">
        <v>68</v>
      </c>
      <c r="BO75" s="10">
        <f t="shared" si="56"/>
        <v>1244280.5112927761</v>
      </c>
      <c r="BP75" s="10">
        <f t="shared" si="57"/>
        <v>1889708.7038397556</v>
      </c>
      <c r="BQ75" s="10">
        <f t="shared" si="58"/>
        <v>3189957.3614170011</v>
      </c>
      <c r="BR75" s="10">
        <f t="shared" si="59"/>
        <v>5180216.208561982</v>
      </c>
      <c r="BS75" s="10">
        <f t="shared" si="60"/>
        <v>7751734.3749175481</v>
      </c>
      <c r="BT75" s="74"/>
      <c r="CD75" s="55">
        <v>68</v>
      </c>
      <c r="CE75" s="62">
        <f>攻城效率!F72*BX$8</f>
        <v>6087802.7993553672</v>
      </c>
      <c r="CF75" s="62">
        <f>攻城效率!G72*BY$8</f>
        <v>6229919.8710686471</v>
      </c>
      <c r="CG75" s="62">
        <f>攻城效率!H72*BZ$8</f>
        <v>6377034.6742288154</v>
      </c>
      <c r="CH75" s="62">
        <f>攻城效率!I72*CA$8</f>
        <v>6562779.0403622193</v>
      </c>
      <c r="CI75" s="62">
        <f>攻城效率!J72*CB$8</f>
        <v>6282848.3749994878</v>
      </c>
      <c r="CJ75" s="62">
        <f>攻城效率!K72*BX$7</f>
        <v>482443.82241265534</v>
      </c>
      <c r="CK75" s="62">
        <f>攻城效率!L72*BY$7</f>
        <v>2148000.5093615223</v>
      </c>
      <c r="CL75" s="62">
        <f>攻城效率!M72*BZ$7</f>
        <v>6444001.5280845668</v>
      </c>
      <c r="CM75" s="62">
        <f>攻城效率!N72*CA$7</f>
        <v>7076679.4980840655</v>
      </c>
      <c r="CN75" s="62">
        <f>攻城效率!O72*CB$7</f>
        <v>6371432.7664111732</v>
      </c>
      <c r="CO75" s="12"/>
      <c r="CP75" s="55">
        <v>68</v>
      </c>
      <c r="CQ75" s="62">
        <f t="shared" si="61"/>
        <v>6570246.6217680229</v>
      </c>
      <c r="CR75" s="62">
        <f t="shared" si="62"/>
        <v>8377920.3804301694</v>
      </c>
      <c r="CS75" s="62">
        <f t="shared" si="63"/>
        <v>12821036.202313382</v>
      </c>
      <c r="CT75" s="62">
        <f t="shared" si="64"/>
        <v>13639458.538446285</v>
      </c>
      <c r="CU75" s="62">
        <f t="shared" si="65"/>
        <v>12654281.14141066</v>
      </c>
    </row>
    <row r="76" spans="1:99" x14ac:dyDescent="0.15">
      <c r="A76" s="74"/>
      <c r="B76" s="29">
        <v>69</v>
      </c>
      <c r="C76" s="58">
        <f t="shared" si="43"/>
        <v>21263681.537188079</v>
      </c>
      <c r="D76" s="58">
        <f t="shared" si="44"/>
        <v>27376374.714768417</v>
      </c>
      <c r="E76" s="58">
        <f t="shared" si="45"/>
        <v>42088522.421761408</v>
      </c>
      <c r="F76" s="58">
        <f t="shared" si="46"/>
        <v>46927131.326630577</v>
      </c>
      <c r="G76" s="58">
        <f t="shared" si="47"/>
        <v>46619633.229985967</v>
      </c>
      <c r="H76" s="10">
        <f>C76*节奏总纲!W72</f>
        <v>170061626.3398523</v>
      </c>
      <c r="I76" s="10">
        <f>D76*节奏总纲!X72</f>
        <v>182871611.54069912</v>
      </c>
      <c r="J76" s="10">
        <f>E76*节奏总纲!Y72</f>
        <v>237527442.58639619</v>
      </c>
      <c r="K76" s="10">
        <f>F76*节奏总纲!Z72</f>
        <v>193457201.27699259</v>
      </c>
      <c r="L76" s="10">
        <f>G76*节奏总纲!AA72</f>
        <v>102598890.19954492</v>
      </c>
      <c r="N76" s="12">
        <f t="shared" si="48"/>
        <v>0.62717138329254007</v>
      </c>
      <c r="O76" s="12">
        <f t="shared" si="49"/>
        <v>5.9242925061189888E-2</v>
      </c>
      <c r="P76" s="12">
        <f t="shared" si="50"/>
        <v>0.31358569164627004</v>
      </c>
      <c r="Y76" s="70"/>
      <c r="Z76" s="17">
        <v>69</v>
      </c>
      <c r="AA76" s="62">
        <f>攻城效率!F73*T$8</f>
        <v>12378825.067717906</v>
      </c>
      <c r="AB76" s="62">
        <f>攻城效率!G73*U$8</f>
        <v>12679613.392585091</v>
      </c>
      <c r="AC76" s="62">
        <f>攻城效率!H73*V$8</f>
        <v>13016440.075299265</v>
      </c>
      <c r="AD76" s="62">
        <f>攻城效率!I73*W$8</f>
        <v>13461036.123782331</v>
      </c>
      <c r="AE76" s="62">
        <f>攻城效率!J73*X$8</f>
        <v>12931926.058868608</v>
      </c>
      <c r="AF76" s="62">
        <f>攻城效率!K73*T$7</f>
        <v>957147.49585238576</v>
      </c>
      <c r="AG76" s="62">
        <f>攻城效率!L73*U$7</f>
        <v>4296001.0187230445</v>
      </c>
      <c r="AH76" s="62">
        <f>攻城效率!M73*V$7</f>
        <v>12888003.056169134</v>
      </c>
      <c r="AI76" s="62">
        <f>攻城效率!N73*W$7</f>
        <v>14320003.395743482</v>
      </c>
      <c r="AJ76" s="62">
        <f>攻城效率!O73*X$7</f>
        <v>12903899.632833097</v>
      </c>
      <c r="AK76" s="12"/>
      <c r="AL76" s="29">
        <v>69</v>
      </c>
      <c r="AM76" s="10">
        <f t="shared" si="51"/>
        <v>13335972.563570293</v>
      </c>
      <c r="AN76" s="10">
        <f t="shared" si="52"/>
        <v>16975614.411308136</v>
      </c>
      <c r="AO76" s="10">
        <f t="shared" si="53"/>
        <v>25904443.1314684</v>
      </c>
      <c r="AP76" s="10">
        <f t="shared" si="54"/>
        <v>27781039.519525811</v>
      </c>
      <c r="AQ76" s="10">
        <f t="shared" si="55"/>
        <v>25835825.691701703</v>
      </c>
      <c r="BB76" s="29">
        <v>69</v>
      </c>
      <c r="BC76" s="10">
        <f>攻打玩家效率!G73</f>
        <v>30947.062669294766</v>
      </c>
      <c r="BD76" s="10">
        <f>攻打玩家效率!H73</f>
        <v>31699.033481462731</v>
      </c>
      <c r="BE76" s="10">
        <f>攻打玩家效率!I73</f>
        <v>32541.100188248165</v>
      </c>
      <c r="BF76" s="10">
        <f>攻打玩家效率!J73</f>
        <v>33652.590309455831</v>
      </c>
      <c r="BG76" s="10">
        <f>攻打玩家效率!K73</f>
        <v>32329.815147171521</v>
      </c>
      <c r="BH76" s="10">
        <f>攻打玩家效率!L73</f>
        <v>475126.03256984643</v>
      </c>
      <c r="BI76" s="10">
        <f>攻打玩家效率!M73</f>
        <v>479155.86519475852</v>
      </c>
      <c r="BJ76" s="10">
        <f>攻打玩家效率!N73</f>
        <v>483666.04397052177</v>
      </c>
      <c r="BK76" s="10">
        <f>攻打玩家效率!O73</f>
        <v>488683.55437045329</v>
      </c>
      <c r="BL76" s="10">
        <f>攻打玩家效率!P73</f>
        <v>493842.14863359346</v>
      </c>
      <c r="BN76" s="29">
        <v>69</v>
      </c>
      <c r="BO76" s="10">
        <f t="shared" si="56"/>
        <v>1259722.6918326404</v>
      </c>
      <c r="BP76" s="10">
        <f t="shared" si="57"/>
        <v>1912953.0978062167</v>
      </c>
      <c r="BQ76" s="10">
        <f t="shared" si="58"/>
        <v>3231857.7245588126</v>
      </c>
      <c r="BR76" s="10">
        <f t="shared" si="59"/>
        <v>5255572.047341859</v>
      </c>
      <c r="BS76" s="10">
        <f t="shared" si="60"/>
        <v>7865894.6924334131</v>
      </c>
      <c r="BT76" s="74"/>
      <c r="CD76" s="55">
        <v>69</v>
      </c>
      <c r="CE76" s="62">
        <f>攻城效率!F73*BX$8</f>
        <v>6189412.533858953</v>
      </c>
      <c r="CF76" s="62">
        <f>攻城效率!G73*BY$8</f>
        <v>6339806.6962925456</v>
      </c>
      <c r="CG76" s="62">
        <f>攻城效率!H73*BZ$8</f>
        <v>6508220.0376496324</v>
      </c>
      <c r="CH76" s="62">
        <f>攻城效率!I73*CA$8</f>
        <v>6730518.0618911656</v>
      </c>
      <c r="CI76" s="62">
        <f>攻城效率!J73*CB$8</f>
        <v>6465963.0294343038</v>
      </c>
      <c r="CJ76" s="62">
        <f>攻城效率!K73*BX$7</f>
        <v>478573.74792619288</v>
      </c>
      <c r="CK76" s="62">
        <f>攻城效率!L73*BY$7</f>
        <v>2148000.5093615223</v>
      </c>
      <c r="CL76" s="62">
        <f>攻城效率!M73*BZ$7</f>
        <v>6444001.5280845668</v>
      </c>
      <c r="CM76" s="62">
        <f>攻城效率!N73*CA$7</f>
        <v>7160001.6978717409</v>
      </c>
      <c r="CN76" s="62">
        <f>攻城效率!O73*CB$7</f>
        <v>6451949.8164165486</v>
      </c>
      <c r="CO76" s="12"/>
      <c r="CP76" s="55">
        <v>69</v>
      </c>
      <c r="CQ76" s="62">
        <f t="shared" si="61"/>
        <v>6667986.2817851463</v>
      </c>
      <c r="CR76" s="62">
        <f t="shared" si="62"/>
        <v>8487807.2056540679</v>
      </c>
      <c r="CS76" s="62">
        <f t="shared" si="63"/>
        <v>12952221.5657342</v>
      </c>
      <c r="CT76" s="62">
        <f t="shared" si="64"/>
        <v>13890519.759762906</v>
      </c>
      <c r="CU76" s="62">
        <f t="shared" si="65"/>
        <v>12917912.845850851</v>
      </c>
    </row>
    <row r="77" spans="1:99" x14ac:dyDescent="0.15">
      <c r="A77" s="74"/>
      <c r="B77" s="29">
        <v>70</v>
      </c>
      <c r="C77" s="58">
        <f t="shared" si="43"/>
        <v>21588168.84259969</v>
      </c>
      <c r="D77" s="58">
        <f t="shared" si="44"/>
        <v>27727328.002888698</v>
      </c>
      <c r="E77" s="58">
        <f t="shared" si="45"/>
        <v>42481118.155118048</v>
      </c>
      <c r="F77" s="58">
        <f t="shared" si="46"/>
        <v>47597789.888767824</v>
      </c>
      <c r="G77" s="58">
        <f t="shared" si="47"/>
        <v>47726510.493803717</v>
      </c>
      <c r="H77" s="10">
        <f>C77*节奏总纲!W73</f>
        <v>185048970.95516273</v>
      </c>
      <c r="I77" s="10">
        <f>D77*节奏总纲!X73</f>
        <v>206785705.34569481</v>
      </c>
      <c r="J77" s="10">
        <f>E77*节奏总纲!Y73</f>
        <v>263890449.62905937</v>
      </c>
      <c r="K77" s="10">
        <f>F77*节奏总纲!Z73</f>
        <v>208973116.46776974</v>
      </c>
      <c r="L77" s="10">
        <f>G77*节奏总纲!AA73</f>
        <v>116445196.79773453</v>
      </c>
      <c r="N77" s="12">
        <f t="shared" si="48"/>
        <v>0.62729135693880012</v>
      </c>
      <c r="O77" s="12">
        <f t="shared" si="49"/>
        <v>5.9062964591799869E-2</v>
      </c>
      <c r="P77" s="12">
        <f t="shared" si="50"/>
        <v>0.31364567846940006</v>
      </c>
      <c r="Y77" s="70"/>
      <c r="Z77" s="17">
        <v>70</v>
      </c>
      <c r="AA77" s="62">
        <f>攻城效率!F74*T$8</f>
        <v>12584924.2312459</v>
      </c>
      <c r="AB77" s="62">
        <f>攻城效率!G74*U$8</f>
        <v>12897728.818626815</v>
      </c>
      <c r="AC77" s="62">
        <f>攻城效率!H74*V$8</f>
        <v>13250924.294529255</v>
      </c>
      <c r="AD77" s="62">
        <f>攻城效率!I74*W$8</f>
        <v>13855198.185848685</v>
      </c>
      <c r="AE77" s="62">
        <f>攻城效率!J74*X$8</f>
        <v>13368202.269723009</v>
      </c>
      <c r="AF77" s="62">
        <f>攻城效率!K74*T$7</f>
        <v>957147.49585238576</v>
      </c>
      <c r="AG77" s="62">
        <f>攻城效率!L74*U$7</f>
        <v>4296001.0187230445</v>
      </c>
      <c r="AH77" s="62">
        <f>攻城效率!M74*V$7</f>
        <v>12888003.056169134</v>
      </c>
      <c r="AI77" s="62">
        <f>攻城效率!N74*W$7</f>
        <v>14320003.395743482</v>
      </c>
      <c r="AJ77" s="62">
        <f>攻城效率!O74*X$7</f>
        <v>13120259.559320796</v>
      </c>
      <c r="AK77" s="12"/>
      <c r="AL77" s="29">
        <v>70</v>
      </c>
      <c r="AM77" s="10">
        <f t="shared" si="51"/>
        <v>13542071.727098286</v>
      </c>
      <c r="AN77" s="10">
        <f t="shared" si="52"/>
        <v>17193729.837349862</v>
      </c>
      <c r="AO77" s="10">
        <f t="shared" si="53"/>
        <v>26138927.350698389</v>
      </c>
      <c r="AP77" s="10">
        <f t="shared" si="54"/>
        <v>28175201.581592165</v>
      </c>
      <c r="AQ77" s="10">
        <f t="shared" si="55"/>
        <v>26488461.829043806</v>
      </c>
      <c r="BB77" s="29">
        <v>70</v>
      </c>
      <c r="BC77" s="10">
        <f>攻打玩家效率!G74</f>
        <v>31462.31057811475</v>
      </c>
      <c r="BD77" s="10">
        <f>攻打玩家效率!H74</f>
        <v>32244.322046567042</v>
      </c>
      <c r="BE77" s="10">
        <f>攻打玩家效率!I74</f>
        <v>33127.310736323139</v>
      </c>
      <c r="BF77" s="10">
        <f>攻打玩家效率!J74</f>
        <v>34637.995464621716</v>
      </c>
      <c r="BG77" s="10">
        <f>攻打玩家效率!K74</f>
        <v>33420.505674307526</v>
      </c>
      <c r="BH77" s="10">
        <f>攻打玩家效率!L74</f>
        <v>480219.07308555761</v>
      </c>
      <c r="BI77" s="10">
        <f>攻打玩家效率!M74</f>
        <v>484356.13872179994</v>
      </c>
      <c r="BJ77" s="10">
        <f>攻打玩家效率!N74</f>
        <v>488908.87213247654</v>
      </c>
      <c r="BK77" s="10">
        <f>攻打玩家效率!O74</f>
        <v>493683.46222433896</v>
      </c>
      <c r="BL77" s="10">
        <f>攻打玩家效率!P74</f>
        <v>499048.95081496309</v>
      </c>
      <c r="BN77" s="29">
        <v>70</v>
      </c>
      <c r="BO77" s="10">
        <f t="shared" si="56"/>
        <v>1275061.2519522626</v>
      </c>
      <c r="BP77" s="10">
        <f t="shared" si="57"/>
        <v>1936733.2468639053</v>
      </c>
      <c r="BQ77" s="10">
        <f t="shared" si="58"/>
        <v>3272727.1290704608</v>
      </c>
      <c r="BR77" s="10">
        <f t="shared" si="59"/>
        <v>5334987.5163795799</v>
      </c>
      <c r="BS77" s="10">
        <f t="shared" si="60"/>
        <v>7993817.7502380088</v>
      </c>
      <c r="BT77" s="74"/>
      <c r="CD77" s="55">
        <v>70</v>
      </c>
      <c r="CE77" s="62">
        <f>攻城效率!F74*BX$8</f>
        <v>6292462.1156229498</v>
      </c>
      <c r="CF77" s="62">
        <f>攻城效率!G74*BY$8</f>
        <v>6448864.4093134077</v>
      </c>
      <c r="CG77" s="62">
        <f>攻城效率!H74*BZ$8</f>
        <v>6625462.1472646277</v>
      </c>
      <c r="CH77" s="62">
        <f>攻城效率!I74*CA$8</f>
        <v>6927599.0929243425</v>
      </c>
      <c r="CI77" s="62">
        <f>攻城效率!J74*CB$8</f>
        <v>6684101.1348615047</v>
      </c>
      <c r="CJ77" s="62">
        <f>攻城效率!K74*BX$7</f>
        <v>478573.74792619288</v>
      </c>
      <c r="CK77" s="62">
        <f>攻城效率!L74*BY$7</f>
        <v>2148000.5093615223</v>
      </c>
      <c r="CL77" s="62">
        <f>攻城效率!M74*BZ$7</f>
        <v>6444001.5280845668</v>
      </c>
      <c r="CM77" s="62">
        <f>攻城效率!N74*CA$7</f>
        <v>7160001.6978717409</v>
      </c>
      <c r="CN77" s="62">
        <f>攻城效率!O74*CB$7</f>
        <v>6560129.7796603981</v>
      </c>
      <c r="CO77" s="12"/>
      <c r="CP77" s="55">
        <v>70</v>
      </c>
      <c r="CQ77" s="62">
        <f t="shared" si="61"/>
        <v>6771035.8635491431</v>
      </c>
      <c r="CR77" s="62">
        <f t="shared" si="62"/>
        <v>8596864.9186749309</v>
      </c>
      <c r="CS77" s="62">
        <f t="shared" si="63"/>
        <v>13069463.675349195</v>
      </c>
      <c r="CT77" s="62">
        <f t="shared" si="64"/>
        <v>14087600.790796082</v>
      </c>
      <c r="CU77" s="62">
        <f t="shared" si="65"/>
        <v>13244230.914521903</v>
      </c>
    </row>
    <row r="78" spans="1:99" x14ac:dyDescent="0.15">
      <c r="A78" s="74"/>
      <c r="B78" s="29">
        <v>71</v>
      </c>
      <c r="C78" s="58">
        <f t="shared" si="43"/>
        <v>21940198.015083652</v>
      </c>
      <c r="D78" s="58">
        <f t="shared" si="44"/>
        <v>28106123.354049847</v>
      </c>
      <c r="E78" s="58">
        <f t="shared" si="45"/>
        <v>42873912.878404617</v>
      </c>
      <c r="F78" s="58">
        <f t="shared" si="46"/>
        <v>48278416.33162348</v>
      </c>
      <c r="G78" s="58">
        <f t="shared" si="47"/>
        <v>48674188.257423833</v>
      </c>
      <c r="H78" s="10">
        <f>C78*节奏总纲!W74</f>
        <v>201564669.47513017</v>
      </c>
      <c r="I78" s="10">
        <f>D78*节奏总纲!X74</f>
        <v>226647095.11492398</v>
      </c>
      <c r="J78" s="10">
        <f>E78*节奏总纲!Y74</f>
        <v>277708167.95613766</v>
      </c>
      <c r="K78" s="10">
        <f>F78*节奏总纲!Z74</f>
        <v>226293545.81519267</v>
      </c>
      <c r="L78" s="10">
        <f>G78*节奏总纲!AA74</f>
        <v>127853756.83196504</v>
      </c>
      <c r="N78" s="12">
        <f t="shared" si="48"/>
        <v>0.62743594828732863</v>
      </c>
      <c r="O78" s="12">
        <f t="shared" si="49"/>
        <v>5.8846077569007109E-2</v>
      </c>
      <c r="P78" s="12">
        <f t="shared" si="50"/>
        <v>0.31371797414366431</v>
      </c>
      <c r="Y78" s="70"/>
      <c r="Z78" s="17">
        <v>71</v>
      </c>
      <c r="AA78" s="62">
        <f>攻城效率!F75*T$8</f>
        <v>12808921.45135339</v>
      </c>
      <c r="AB78" s="62">
        <f>攻城效率!G75*U$8</f>
        <v>13134060.781733748</v>
      </c>
      <c r="AC78" s="62">
        <f>攻城效率!H75*V$8</f>
        <v>13485916.449465387</v>
      </c>
      <c r="AD78" s="62">
        <f>攻城效率!I75*W$8</f>
        <v>14254808.838168371</v>
      </c>
      <c r="AE78" s="62">
        <f>攻城效率!J75*X$8</f>
        <v>13819148.895426333</v>
      </c>
      <c r="AF78" s="62">
        <f>攻城效率!K75*T$7</f>
        <v>957147.49585238576</v>
      </c>
      <c r="AG78" s="62">
        <f>攻城效率!L75*U$7</f>
        <v>4296001.0187230445</v>
      </c>
      <c r="AH78" s="62">
        <f>攻城效率!M75*V$7</f>
        <v>12888003.056169134</v>
      </c>
      <c r="AI78" s="62">
        <f>攻城效率!N75*W$7</f>
        <v>14320003.395743482</v>
      </c>
      <c r="AJ78" s="62">
        <f>攻城效率!O75*X$7</f>
        <v>13215704.675353169</v>
      </c>
      <c r="AK78" s="12"/>
      <c r="AL78" s="29">
        <v>71</v>
      </c>
      <c r="AM78" s="10">
        <f t="shared" si="51"/>
        <v>13766068.947205776</v>
      </c>
      <c r="AN78" s="10">
        <f t="shared" si="52"/>
        <v>17430061.800456792</v>
      </c>
      <c r="AO78" s="10">
        <f t="shared" si="53"/>
        <v>26373919.50563452</v>
      </c>
      <c r="AP78" s="10">
        <f t="shared" si="54"/>
        <v>28574812.233911853</v>
      </c>
      <c r="AQ78" s="10">
        <f t="shared" si="55"/>
        <v>27034853.570779502</v>
      </c>
      <c r="BB78" s="29">
        <v>71</v>
      </c>
      <c r="BC78" s="10">
        <f>攻打玩家效率!G75</f>
        <v>32022.303628383474</v>
      </c>
      <c r="BD78" s="10">
        <f>攻打玩家效率!H75</f>
        <v>32835.151954334367</v>
      </c>
      <c r="BE78" s="10">
        <f>攻打玩家效率!I75</f>
        <v>33714.791123663468</v>
      </c>
      <c r="BF78" s="10">
        <f>攻打玩家效率!J75</f>
        <v>35637.022095420929</v>
      </c>
      <c r="BG78" s="10">
        <f>攻打玩家效率!K75</f>
        <v>34547.872238565833</v>
      </c>
      <c r="BH78" s="10">
        <f>攻打玩家效率!L75</f>
        <v>485435.7789955769</v>
      </c>
      <c r="BI78" s="10">
        <f>攻打玩家效率!M75</f>
        <v>489501.12468321458</v>
      </c>
      <c r="BJ78" s="10">
        <f>攻打玩家效率!N75</f>
        <v>494032.7683722506</v>
      </c>
      <c r="BK78" s="10">
        <f>攻打玩家效率!O75</f>
        <v>498839.63711735734</v>
      </c>
      <c r="BL78" s="10">
        <f>攻打玩家效率!P75</f>
        <v>504086.2972450527</v>
      </c>
      <c r="BN78" s="29">
        <v>71</v>
      </c>
      <c r="BO78" s="10">
        <f t="shared" si="56"/>
        <v>1291094.5942749884</v>
      </c>
      <c r="BP78" s="10">
        <f t="shared" si="57"/>
        <v>1961030.6533646593</v>
      </c>
      <c r="BQ78" s="10">
        <f t="shared" si="58"/>
        <v>3313033.6199528398</v>
      </c>
      <c r="BR78" s="10">
        <f t="shared" si="59"/>
        <v>5416197.9807556961</v>
      </c>
      <c r="BS78" s="10">
        <f t="shared" si="60"/>
        <v>8121907.9012545832</v>
      </c>
      <c r="BT78" s="74"/>
      <c r="CD78" s="55">
        <v>71</v>
      </c>
      <c r="CE78" s="62">
        <f>攻城效率!F75*BX$8</f>
        <v>6404460.7256766949</v>
      </c>
      <c r="CF78" s="62">
        <f>攻城效率!G75*BY$8</f>
        <v>6567030.3908668738</v>
      </c>
      <c r="CG78" s="62">
        <f>攻城效率!H75*BZ$8</f>
        <v>6742958.2247326933</v>
      </c>
      <c r="CH78" s="62">
        <f>攻城效率!I75*CA$8</f>
        <v>7127404.4190841857</v>
      </c>
      <c r="CI78" s="62">
        <f>攻城效率!J75*CB$8</f>
        <v>6909574.4477131665</v>
      </c>
      <c r="CJ78" s="62">
        <f>攻城效率!K75*BX$7</f>
        <v>478573.74792619288</v>
      </c>
      <c r="CK78" s="62">
        <f>攻城效率!L75*BY$7</f>
        <v>2148000.5093615223</v>
      </c>
      <c r="CL78" s="62">
        <f>攻城效率!M75*BZ$7</f>
        <v>6444001.5280845668</v>
      </c>
      <c r="CM78" s="62">
        <f>攻城效率!N75*CA$7</f>
        <v>7160001.6978717409</v>
      </c>
      <c r="CN78" s="62">
        <f>攻城效率!O75*CB$7</f>
        <v>6607852.3376765847</v>
      </c>
      <c r="CO78" s="12"/>
      <c r="CP78" s="55">
        <v>71</v>
      </c>
      <c r="CQ78" s="62">
        <f t="shared" si="61"/>
        <v>6883034.4736028882</v>
      </c>
      <c r="CR78" s="62">
        <f t="shared" si="62"/>
        <v>8715030.9002283961</v>
      </c>
      <c r="CS78" s="62">
        <f t="shared" si="63"/>
        <v>13186959.75281726</v>
      </c>
      <c r="CT78" s="62">
        <f t="shared" si="64"/>
        <v>14287406.116955927</v>
      </c>
      <c r="CU78" s="62">
        <f t="shared" si="65"/>
        <v>13517426.785389751</v>
      </c>
    </row>
    <row r="79" spans="1:99" x14ac:dyDescent="0.15">
      <c r="A79" s="74"/>
      <c r="B79" s="29">
        <v>72</v>
      </c>
      <c r="C79" s="58">
        <f t="shared" si="43"/>
        <v>22318634.474309135</v>
      </c>
      <c r="D79" s="58">
        <f t="shared" si="44"/>
        <v>28484830.552141413</v>
      </c>
      <c r="E79" s="58">
        <f t="shared" si="45"/>
        <v>43272026.190113842</v>
      </c>
      <c r="F79" s="58">
        <f t="shared" si="46"/>
        <v>48988729.338475227</v>
      </c>
      <c r="G79" s="58">
        <f t="shared" si="47"/>
        <v>49766523.846191563</v>
      </c>
      <c r="H79" s="10">
        <f>C79*节奏总纲!W75</f>
        <v>219757895.27127469</v>
      </c>
      <c r="I79" s="10">
        <f>D79*节奏总纲!X75</f>
        <v>243501613.71706846</v>
      </c>
      <c r="J79" s="10">
        <f>E79*节奏总纲!Y75</f>
        <v>291428457.38123053</v>
      </c>
      <c r="K79" s="10">
        <f>F79*节奏总纲!Z75</f>
        <v>243666080.02216855</v>
      </c>
      <c r="L79" s="10">
        <f>G79*节奏总纲!AA75</f>
        <v>137875835.67025942</v>
      </c>
      <c r="N79" s="12">
        <f t="shared" si="48"/>
        <v>0.62761842245031474</v>
      </c>
      <c r="O79" s="12">
        <f t="shared" si="49"/>
        <v>5.8572366324527898E-2</v>
      </c>
      <c r="P79" s="12">
        <f t="shared" si="50"/>
        <v>0.31380921122515737</v>
      </c>
      <c r="Y79" s="70"/>
      <c r="Z79" s="17">
        <v>72</v>
      </c>
      <c r="AA79" s="62">
        <f>攻城效率!F76*T$8</f>
        <v>13050438.664158722</v>
      </c>
      <c r="AB79" s="62">
        <f>攻城效率!G76*U$8</f>
        <v>13370190.318850439</v>
      </c>
      <c r="AC79" s="62">
        <f>攻城效率!H76*V$8</f>
        <v>13724697.068944199</v>
      </c>
      <c r="AD79" s="62">
        <f>攻城效率!I76*W$8</f>
        <v>14673725.975861194</v>
      </c>
      <c r="AE79" s="62">
        <f>攻城效率!J76*X$8</f>
        <v>14319590.396048974</v>
      </c>
      <c r="AF79" s="62">
        <f>攻城效率!K76*T$7</f>
        <v>957147.49585238576</v>
      </c>
      <c r="AG79" s="62">
        <f>攻城效率!L76*U$7</f>
        <v>4296001.0187230445</v>
      </c>
      <c r="AH79" s="62">
        <f>攻城效率!M76*V$7</f>
        <v>12888003.056169134</v>
      </c>
      <c r="AI79" s="62">
        <f>攻城效率!N76*W$7</f>
        <v>14320003.395743482</v>
      </c>
      <c r="AJ79" s="62">
        <f>攻城效率!O76*X$7</f>
        <v>13351755.122919485</v>
      </c>
      <c r="AK79" s="12"/>
      <c r="AL79" s="29">
        <v>72</v>
      </c>
      <c r="AM79" s="10">
        <f t="shared" si="51"/>
        <v>14007586.160011109</v>
      </c>
      <c r="AN79" s="10">
        <f t="shared" si="52"/>
        <v>17666191.337573484</v>
      </c>
      <c r="AO79" s="10">
        <f t="shared" si="53"/>
        <v>26612700.125113331</v>
      </c>
      <c r="AP79" s="10">
        <f t="shared" si="54"/>
        <v>28993729.371604674</v>
      </c>
      <c r="AQ79" s="10">
        <f t="shared" si="55"/>
        <v>27671345.518968459</v>
      </c>
      <c r="BB79" s="29">
        <v>72</v>
      </c>
      <c r="BC79" s="10">
        <f>攻打玩家效率!G76</f>
        <v>32626.096660396808</v>
      </c>
      <c r="BD79" s="10">
        <f>攻打玩家效率!H76</f>
        <v>33425.475797126099</v>
      </c>
      <c r="BE79" s="10">
        <f>攻打玩家效率!I76</f>
        <v>34311.742672360495</v>
      </c>
      <c r="BF79" s="10">
        <f>攻打玩家效率!J76</f>
        <v>36684.314939652984</v>
      </c>
      <c r="BG79" s="10">
        <f>攻打玩家效率!K76</f>
        <v>35798.975990122439</v>
      </c>
      <c r="BH79" s="10">
        <f>攻打玩家效率!L76</f>
        <v>490497.13384425186</v>
      </c>
      <c r="BI79" s="10">
        <f>攻打玩家效率!M76</f>
        <v>494720.4696080985</v>
      </c>
      <c r="BJ79" s="10">
        <f>攻打玩家效率!N76</f>
        <v>499036.48712696735</v>
      </c>
      <c r="BK79" s="10">
        <f>攻打玩家效率!O76</f>
        <v>503845.33543526306</v>
      </c>
      <c r="BL79" s="10">
        <f>攻打玩家效率!P76</f>
        <v>509297.2506942937</v>
      </c>
      <c r="BN79" s="29">
        <v>72</v>
      </c>
      <c r="BO79" s="10">
        <f t="shared" si="56"/>
        <v>1307255.2342924718</v>
      </c>
      <c r="BP79" s="10">
        <f t="shared" si="57"/>
        <v>1985543.545781187</v>
      </c>
      <c r="BQ79" s="10">
        <f t="shared" si="58"/>
        <v>3352976.0024438491</v>
      </c>
      <c r="BR79" s="10">
        <f t="shared" si="59"/>
        <v>5498135.2810682235</v>
      </c>
      <c r="BS79" s="10">
        <f t="shared" si="60"/>
        <v>8259505.5677388702</v>
      </c>
      <c r="BT79" s="74"/>
      <c r="CD79" s="55">
        <v>72</v>
      </c>
      <c r="CE79" s="62">
        <f>攻城效率!F76*BX$8</f>
        <v>6525219.3320793612</v>
      </c>
      <c r="CF79" s="62">
        <f>攻城效率!G76*BY$8</f>
        <v>6685095.1594252195</v>
      </c>
      <c r="CG79" s="62">
        <f>攻城效率!H76*BZ$8</f>
        <v>6862348.5344720995</v>
      </c>
      <c r="CH79" s="62">
        <f>攻城效率!I76*CA$8</f>
        <v>7336862.9879305968</v>
      </c>
      <c r="CI79" s="62">
        <f>攻城效率!J76*CB$8</f>
        <v>7159795.1980244871</v>
      </c>
      <c r="CJ79" s="62">
        <f>攻城效率!K76*BX$7</f>
        <v>478573.74792619288</v>
      </c>
      <c r="CK79" s="62">
        <f>攻城效率!L76*BY$7</f>
        <v>2148000.5093615223</v>
      </c>
      <c r="CL79" s="62">
        <f>攻城效率!M76*BZ$7</f>
        <v>6444001.5280845668</v>
      </c>
      <c r="CM79" s="62">
        <f>攻城效率!N76*CA$7</f>
        <v>7160001.6978717409</v>
      </c>
      <c r="CN79" s="62">
        <f>攻城效率!O76*CB$7</f>
        <v>6675877.5614597425</v>
      </c>
      <c r="CO79" s="12"/>
      <c r="CP79" s="55">
        <v>72</v>
      </c>
      <c r="CQ79" s="62">
        <f t="shared" si="61"/>
        <v>7003793.0800055545</v>
      </c>
      <c r="CR79" s="62">
        <f t="shared" si="62"/>
        <v>8833095.6687867418</v>
      </c>
      <c r="CS79" s="62">
        <f t="shared" si="63"/>
        <v>13306350.062556665</v>
      </c>
      <c r="CT79" s="62">
        <f t="shared" si="64"/>
        <v>14496864.685802337</v>
      </c>
      <c r="CU79" s="62">
        <f t="shared" si="65"/>
        <v>13835672.75948423</v>
      </c>
    </row>
    <row r="80" spans="1:99" x14ac:dyDescent="0.15">
      <c r="A80" s="74"/>
      <c r="B80" s="29">
        <v>73</v>
      </c>
      <c r="C80" s="58">
        <f t="shared" si="43"/>
        <v>22689703.235537101</v>
      </c>
      <c r="D80" s="58">
        <f t="shared" si="44"/>
        <v>28898473.268614151</v>
      </c>
      <c r="E80" s="58">
        <f t="shared" si="45"/>
        <v>43809242.000380188</v>
      </c>
      <c r="F80" s="58">
        <f t="shared" si="46"/>
        <v>49706503.092344619</v>
      </c>
      <c r="G80" s="58">
        <f t="shared" si="47"/>
        <v>50922922.589430675</v>
      </c>
      <c r="H80" s="10">
        <f>C80*节奏总纲!W76</f>
        <v>239446604.39721036</v>
      </c>
      <c r="I80" s="10">
        <f>D80*节奏总纲!X76</f>
        <v>255296342.7415759</v>
      </c>
      <c r="J80" s="10">
        <f>E80*节奏总纲!Y76</f>
        <v>318175686.83825177</v>
      </c>
      <c r="K80" s="10">
        <f>F80*节奏总纲!Z76</f>
        <v>266840927.82904306</v>
      </c>
      <c r="L80" s="10">
        <f>G80*节奏总纲!AA76</f>
        <v>151786319.17851293</v>
      </c>
      <c r="N80" s="12">
        <f t="shared" si="48"/>
        <v>0.62777469197622038</v>
      </c>
      <c r="O80" s="12">
        <f t="shared" si="49"/>
        <v>5.8337962035669412E-2</v>
      </c>
      <c r="P80" s="12">
        <f t="shared" si="50"/>
        <v>0.31388734598811019</v>
      </c>
      <c r="Y80" s="70"/>
      <c r="Z80" s="17">
        <v>73</v>
      </c>
      <c r="AA80" s="62">
        <f>攻城效率!F77*T$8</f>
        <v>13286873.963868767</v>
      </c>
      <c r="AB80" s="62">
        <f>攻城效率!G77*U$8</f>
        <v>13629572.501074906</v>
      </c>
      <c r="AC80" s="62">
        <f>攻城效率!H77*V$8</f>
        <v>14052191.313479882</v>
      </c>
      <c r="AD80" s="62">
        <f>攻城效率!I77*W$8</f>
        <v>15096765.01668017</v>
      </c>
      <c r="AE80" s="62">
        <f>攻城效率!J77*X$8</f>
        <v>14840808.544792382</v>
      </c>
      <c r="AF80" s="62">
        <f>攻城效率!K77*T$7</f>
        <v>957147.49585238576</v>
      </c>
      <c r="AG80" s="62">
        <f>攻城效率!L77*U$7</f>
        <v>4296001.0187230445</v>
      </c>
      <c r="AH80" s="62">
        <f>攻城效率!M77*V$7</f>
        <v>12888003.056169134</v>
      </c>
      <c r="AI80" s="62">
        <f>攻城效率!N77*W$7</f>
        <v>14320003.395743482</v>
      </c>
      <c r="AJ80" s="62">
        <f>攻城效率!O77*X$7</f>
        <v>13509628.495879274</v>
      </c>
      <c r="AK80" s="12"/>
      <c r="AL80" s="29">
        <v>73</v>
      </c>
      <c r="AM80" s="10">
        <f t="shared" si="51"/>
        <v>14244021.459721154</v>
      </c>
      <c r="AN80" s="10">
        <f t="shared" si="52"/>
        <v>17925573.519797951</v>
      </c>
      <c r="AO80" s="10">
        <f t="shared" si="53"/>
        <v>26940194.369649015</v>
      </c>
      <c r="AP80" s="10">
        <f t="shared" si="54"/>
        <v>29416768.412423652</v>
      </c>
      <c r="AQ80" s="10">
        <f t="shared" si="55"/>
        <v>28350437.040671654</v>
      </c>
      <c r="BB80" s="29">
        <v>73</v>
      </c>
      <c r="BC80" s="10">
        <f>攻打玩家效率!G77</f>
        <v>33217.184909671916</v>
      </c>
      <c r="BD80" s="10">
        <f>攻打玩家效率!H77</f>
        <v>34073.931252687267</v>
      </c>
      <c r="BE80" s="10">
        <f>攻打玩家效率!I77</f>
        <v>35130.478283699711</v>
      </c>
      <c r="BF80" s="10">
        <f>攻打玩家效率!J77</f>
        <v>37741.912541700425</v>
      </c>
      <c r="BG80" s="10">
        <f>攻打玩家效率!K77</f>
        <v>37102.021361980958</v>
      </c>
      <c r="BH80" s="10">
        <f>攻打玩家效率!L77</f>
        <v>495749.5984293248</v>
      </c>
      <c r="BI80" s="10">
        <f>攻打玩家效率!M77</f>
        <v>499668.0067089721</v>
      </c>
      <c r="BJ80" s="10">
        <f>攻打玩家效率!N77</f>
        <v>504137.69776283484</v>
      </c>
      <c r="BK80" s="10">
        <f>攻打玩家效率!O77</f>
        <v>508959.24650514068</v>
      </c>
      <c r="BL80" s="10">
        <f>攻打玩家效率!P77</f>
        <v>514262.14555869496</v>
      </c>
      <c r="BN80" s="29">
        <v>73</v>
      </c>
      <c r="BO80" s="10">
        <f t="shared" si="56"/>
        <v>1323671.0459553688</v>
      </c>
      <c r="BP80" s="10">
        <f t="shared" si="57"/>
        <v>2010112.9889172253</v>
      </c>
      <c r="BQ80" s="10">
        <f t="shared" si="58"/>
        <v>3398950.445906667</v>
      </c>
      <c r="BR80" s="10">
        <f t="shared" si="59"/>
        <v>5581350.4737091418</v>
      </c>
      <c r="BS80" s="10">
        <f t="shared" si="60"/>
        <v>8397267.0284231976</v>
      </c>
      <c r="BT80" s="74"/>
      <c r="CD80" s="55">
        <v>73</v>
      </c>
      <c r="CE80" s="62">
        <f>攻城效率!F77*BX$8</f>
        <v>6643436.9819343835</v>
      </c>
      <c r="CF80" s="62">
        <f>攻城效率!G77*BY$8</f>
        <v>6814786.2505374532</v>
      </c>
      <c r="CG80" s="62">
        <f>攻城效率!H77*BZ$8</f>
        <v>7026095.6567399409</v>
      </c>
      <c r="CH80" s="62">
        <f>攻城效率!I77*CA$8</f>
        <v>7548382.5083400849</v>
      </c>
      <c r="CI80" s="62">
        <f>攻城效率!J77*CB$8</f>
        <v>7420404.272396191</v>
      </c>
      <c r="CJ80" s="62">
        <f>攻城效率!K77*BX$7</f>
        <v>478573.74792619288</v>
      </c>
      <c r="CK80" s="62">
        <f>攻城效率!L77*BY$7</f>
        <v>2148000.5093615223</v>
      </c>
      <c r="CL80" s="62">
        <f>攻城效率!M77*BZ$7</f>
        <v>6444001.5280845668</v>
      </c>
      <c r="CM80" s="62">
        <f>攻城效率!N77*CA$7</f>
        <v>7160001.6978717409</v>
      </c>
      <c r="CN80" s="62">
        <f>攻城效率!O77*CB$7</f>
        <v>6754814.2479396369</v>
      </c>
      <c r="CO80" s="12"/>
      <c r="CP80" s="55">
        <v>73</v>
      </c>
      <c r="CQ80" s="62">
        <f t="shared" si="61"/>
        <v>7122010.7298605768</v>
      </c>
      <c r="CR80" s="62">
        <f t="shared" si="62"/>
        <v>8962786.7598989755</v>
      </c>
      <c r="CS80" s="62">
        <f t="shared" si="63"/>
        <v>13470097.184824508</v>
      </c>
      <c r="CT80" s="62">
        <f t="shared" si="64"/>
        <v>14708384.206211826</v>
      </c>
      <c r="CU80" s="62">
        <f t="shared" si="65"/>
        <v>14175218.520335827</v>
      </c>
    </row>
    <row r="81" spans="1:99" x14ac:dyDescent="0.15">
      <c r="A81" s="74"/>
      <c r="B81" s="29">
        <v>74</v>
      </c>
      <c r="C81" s="58">
        <f t="shared" si="43"/>
        <v>23057254.181875497</v>
      </c>
      <c r="D81" s="58">
        <f t="shared" si="44"/>
        <v>29329201.621246688</v>
      </c>
      <c r="E81" s="58">
        <f t="shared" si="45"/>
        <v>44357321.740170509</v>
      </c>
      <c r="F81" s="58">
        <f t="shared" si="46"/>
        <v>50341654.292981252</v>
      </c>
      <c r="G81" s="58">
        <f t="shared" si="47"/>
        <v>52030730.204949535</v>
      </c>
      <c r="H81" s="10">
        <f>C81*节奏总纲!W77</f>
        <v>260789711.43633765</v>
      </c>
      <c r="I81" s="10">
        <f>D81*节奏总纲!X77</f>
        <v>285894162.9056555</v>
      </c>
      <c r="J81" s="10">
        <f>E81*节奏总纲!Y77</f>
        <v>360261839.13835257</v>
      </c>
      <c r="K81" s="10">
        <f>F81*节奏总纲!Z77</f>
        <v>297755863.73831254</v>
      </c>
      <c r="L81" s="10">
        <f>G81*节奏总纲!AA77</f>
        <v>171283412.17955461</v>
      </c>
      <c r="N81" s="12">
        <f t="shared" si="48"/>
        <v>0.62793432894828138</v>
      </c>
      <c r="O81" s="12">
        <f t="shared" si="49"/>
        <v>5.8098506577577806E-2</v>
      </c>
      <c r="P81" s="12">
        <f t="shared" si="50"/>
        <v>0.31396716447414069</v>
      </c>
      <c r="Y81" s="70"/>
      <c r="Z81" s="17">
        <v>74</v>
      </c>
      <c r="AA81" s="62">
        <f>攻城效率!F78*T$8</f>
        <v>13521293.93623356</v>
      </c>
      <c r="AB81" s="62">
        <f>攻城效率!G78*U$8</f>
        <v>13899483.873724364</v>
      </c>
      <c r="AC81" s="62">
        <f>攻城效率!H78*V$8</f>
        <v>14386499.274557039</v>
      </c>
      <c r="AD81" s="62">
        <f>攻城效率!I78*W$8</f>
        <v>15467838.333688915</v>
      </c>
      <c r="AE81" s="62">
        <f>攻城效率!J78*X$8</f>
        <v>15326066.092380386</v>
      </c>
      <c r="AF81" s="62">
        <f>攻城效率!K78*T$7</f>
        <v>957147.49585238576</v>
      </c>
      <c r="AG81" s="62">
        <f>攻城效率!L78*U$7</f>
        <v>4296001.0187230445</v>
      </c>
      <c r="AH81" s="62">
        <f>攻城效率!M78*V$7</f>
        <v>12888003.056169134</v>
      </c>
      <c r="AI81" s="62">
        <f>攻城效率!N78*W$7</f>
        <v>14320003.395743482</v>
      </c>
      <c r="AJ81" s="62">
        <f>攻城效率!O78*X$7</f>
        <v>13671799.956811639</v>
      </c>
      <c r="AK81" s="12"/>
      <c r="AL81" s="29">
        <v>74</v>
      </c>
      <c r="AM81" s="10">
        <f t="shared" si="51"/>
        <v>14478441.432085946</v>
      </c>
      <c r="AN81" s="10">
        <f t="shared" si="52"/>
        <v>18195484.892447408</v>
      </c>
      <c r="AO81" s="10">
        <f t="shared" si="53"/>
        <v>27274502.330726173</v>
      </c>
      <c r="AP81" s="10">
        <f t="shared" si="54"/>
        <v>29787841.729432397</v>
      </c>
      <c r="AQ81" s="10">
        <f t="shared" si="55"/>
        <v>28997866.049192026</v>
      </c>
      <c r="BB81" s="29">
        <v>74</v>
      </c>
      <c r="BC81" s="10">
        <f>攻打玩家效率!G78</f>
        <v>33803.2348405839</v>
      </c>
      <c r="BD81" s="10">
        <f>攻打玩家效率!H78</f>
        <v>34748.70968431091</v>
      </c>
      <c r="BE81" s="10">
        <f>攻打玩家效率!I78</f>
        <v>35966.2481863926</v>
      </c>
      <c r="BF81" s="10">
        <f>攻打玩家效率!J78</f>
        <v>38669.595834222288</v>
      </c>
      <c r="BG81" s="10">
        <f>攻打玩家效率!K78</f>
        <v>38315.165230950966</v>
      </c>
      <c r="BH81" s="10">
        <f>攻打玩家效率!L78</f>
        <v>500779.84267036896</v>
      </c>
      <c r="BI81" s="10">
        <f>攻打玩家效率!M78</f>
        <v>504914.54577030439</v>
      </c>
      <c r="BJ81" s="10">
        <f>攻打玩家效率!N78</f>
        <v>509282.40788428707</v>
      </c>
      <c r="BK81" s="10">
        <f>攻打玩家效率!O78</f>
        <v>514138.48318297038</v>
      </c>
      <c r="BL81" s="10">
        <f>攻打玩家效率!P78</f>
        <v>519585.10144203674</v>
      </c>
      <c r="BN81" s="29">
        <v>74</v>
      </c>
      <c r="BO81" s="10">
        <f t="shared" si="56"/>
        <v>1339592.0337465769</v>
      </c>
      <c r="BP81" s="10">
        <f t="shared" si="57"/>
        <v>2035974.282575577</v>
      </c>
      <c r="BQ81" s="10">
        <f t="shared" si="58"/>
        <v>3445568.2440812504</v>
      </c>
      <c r="BR81" s="10">
        <f t="shared" si="59"/>
        <v>5659891.6988326544</v>
      </c>
      <c r="BS81" s="10">
        <f t="shared" si="60"/>
        <v>8533931.1311614998</v>
      </c>
      <c r="BT81" s="74"/>
      <c r="CD81" s="55">
        <v>74</v>
      </c>
      <c r="CE81" s="62">
        <f>攻城效率!F78*BX$8</f>
        <v>6760646.9681167798</v>
      </c>
      <c r="CF81" s="62">
        <f>攻城效率!G78*BY$8</f>
        <v>6949741.9368621819</v>
      </c>
      <c r="CG81" s="62">
        <f>攻城效率!H78*BZ$8</f>
        <v>7193249.6372785196</v>
      </c>
      <c r="CH81" s="62">
        <f>攻城效率!I78*CA$8</f>
        <v>7733919.1668444574</v>
      </c>
      <c r="CI81" s="62">
        <f>攻城效率!J78*CB$8</f>
        <v>7663033.0461901929</v>
      </c>
      <c r="CJ81" s="62">
        <f>攻城效率!K78*BX$7</f>
        <v>478573.74792619288</v>
      </c>
      <c r="CK81" s="62">
        <f>攻城效率!L78*BY$7</f>
        <v>2148000.5093615223</v>
      </c>
      <c r="CL81" s="62">
        <f>攻城效率!M78*BZ$7</f>
        <v>6444001.5280845668</v>
      </c>
      <c r="CM81" s="62">
        <f>攻城效率!N78*CA$7</f>
        <v>7160001.6978717409</v>
      </c>
      <c r="CN81" s="62">
        <f>攻城效率!O78*CB$7</f>
        <v>6835899.9784058193</v>
      </c>
      <c r="CO81" s="12"/>
      <c r="CP81" s="55">
        <v>74</v>
      </c>
      <c r="CQ81" s="62">
        <f t="shared" si="61"/>
        <v>7239220.7160429731</v>
      </c>
      <c r="CR81" s="62">
        <f t="shared" si="62"/>
        <v>9097742.4462237041</v>
      </c>
      <c r="CS81" s="62">
        <f t="shared" si="63"/>
        <v>13637251.165363086</v>
      </c>
      <c r="CT81" s="62">
        <f t="shared" si="64"/>
        <v>14893920.864716198</v>
      </c>
      <c r="CU81" s="62">
        <f t="shared" si="65"/>
        <v>14498933.024596013</v>
      </c>
    </row>
    <row r="82" spans="1:99" x14ac:dyDescent="0.15">
      <c r="A82" s="74"/>
      <c r="B82" s="29">
        <v>75</v>
      </c>
      <c r="C82" s="58">
        <f t="shared" si="43"/>
        <v>23427260.15351491</v>
      </c>
      <c r="D82" s="58">
        <f t="shared" si="44"/>
        <v>29806478.736912072</v>
      </c>
      <c r="E82" s="58">
        <f t="shared" si="45"/>
        <v>44873719.813170873</v>
      </c>
      <c r="F82" s="58">
        <f t="shared" si="46"/>
        <v>50850939.166988239</v>
      </c>
      <c r="G82" s="58">
        <f t="shared" si="47"/>
        <v>52995199.631878905</v>
      </c>
      <c r="H82" s="10">
        <f>C82*节奏总纲!W78</f>
        <v>283992824.06989413</v>
      </c>
      <c r="I82" s="10">
        <f>D82*节奏总纲!X78</f>
        <v>315619981.20505649</v>
      </c>
      <c r="J82" s="10">
        <f>E82*节奏总纲!Y78</f>
        <v>389436319.32095689</v>
      </c>
      <c r="K82" s="10">
        <f>F82*节奏总纲!Z78</f>
        <v>322603334.55424386</v>
      </c>
      <c r="L82" s="10">
        <f>G82*节奏总纲!AA78</f>
        <v>190035814.21129867</v>
      </c>
      <c r="N82" s="12">
        <f t="shared" si="48"/>
        <v>0.62807781407271879</v>
      </c>
      <c r="O82" s="12">
        <f t="shared" si="49"/>
        <v>5.7883278890921888E-2</v>
      </c>
      <c r="P82" s="12">
        <f t="shared" si="50"/>
        <v>0.31403890703635939</v>
      </c>
      <c r="Y82" s="70"/>
      <c r="Z82" s="17">
        <v>75</v>
      </c>
      <c r="AA82" s="62">
        <f>攻城效率!F79*T$8</f>
        <v>13756994.851080164</v>
      </c>
      <c r="AB82" s="62">
        <f>攻城效率!G79*U$8</f>
        <v>14200025.682125721</v>
      </c>
      <c r="AC82" s="62">
        <f>攻城效率!H79*V$8</f>
        <v>14700126.310715619</v>
      </c>
      <c r="AD82" s="62">
        <f>攻城效率!I79*W$8</f>
        <v>15760216.34316919</v>
      </c>
      <c r="AE82" s="62">
        <f>攻城效率!J79*X$8</f>
        <v>15729748.605138848</v>
      </c>
      <c r="AF82" s="62">
        <f>攻城效率!K79*T$7</f>
        <v>957147.49585238576</v>
      </c>
      <c r="AG82" s="62">
        <f>攻城效率!L79*U$7</f>
        <v>4296001.0187230445</v>
      </c>
      <c r="AH82" s="62">
        <f>攻城效率!M79*V$7</f>
        <v>12888003.056169134</v>
      </c>
      <c r="AI82" s="62">
        <f>攻城效率!N79*W$7</f>
        <v>14320003.395743482</v>
      </c>
      <c r="AJ82" s="62">
        <f>攻城效率!O79*X$7</f>
        <v>13829574.324768817</v>
      </c>
      <c r="AK82" s="12"/>
      <c r="AL82" s="29">
        <v>75</v>
      </c>
      <c r="AM82" s="10">
        <f t="shared" si="51"/>
        <v>14714142.346932551</v>
      </c>
      <c r="AN82" s="10">
        <f t="shared" si="52"/>
        <v>18496026.700848766</v>
      </c>
      <c r="AO82" s="10">
        <f t="shared" si="53"/>
        <v>27588129.366884753</v>
      </c>
      <c r="AP82" s="10">
        <f t="shared" si="54"/>
        <v>30080219.738912672</v>
      </c>
      <c r="AQ82" s="10">
        <f t="shared" si="55"/>
        <v>29559322.929907665</v>
      </c>
      <c r="BB82" s="29">
        <v>75</v>
      </c>
      <c r="BC82" s="10">
        <f>攻打玩家效率!G79</f>
        <v>34392.487127700413</v>
      </c>
      <c r="BD82" s="10">
        <f>攻打玩家效率!H79</f>
        <v>35500.064205314302</v>
      </c>
      <c r="BE82" s="10">
        <f>攻打玩家效率!I79</f>
        <v>36750.315776789052</v>
      </c>
      <c r="BF82" s="10">
        <f>攻打玩家效率!J79</f>
        <v>39400.540857922977</v>
      </c>
      <c r="BG82" s="10">
        <f>攻打玩家效率!K79</f>
        <v>39324.371512847123</v>
      </c>
      <c r="BH82" s="10">
        <f>攻打玩家效率!L79</f>
        <v>506060.88091954042</v>
      </c>
      <c r="BI82" s="10">
        <f>攻打玩家效率!M79</f>
        <v>509979.24085306993</v>
      </c>
      <c r="BJ82" s="10">
        <f>攻打玩家效率!N79</f>
        <v>514553.5736848035</v>
      </c>
      <c r="BK82" s="10">
        <f>攻打玩家效率!O79</f>
        <v>519323.49053778854</v>
      </c>
      <c r="BL82" s="10">
        <f>攻打玩家效率!P79</f>
        <v>524729.41218721517</v>
      </c>
      <c r="BN82" s="29">
        <v>75</v>
      </c>
      <c r="BO82" s="10">
        <f t="shared" si="56"/>
        <v>1356046.6331160851</v>
      </c>
      <c r="BP82" s="10">
        <f t="shared" si="57"/>
        <v>2062438.6856389246</v>
      </c>
      <c r="BQ82" s="10">
        <f t="shared" si="58"/>
        <v>3491525.7628437439</v>
      </c>
      <c r="BR82" s="10">
        <f t="shared" si="59"/>
        <v>5730609.5586192273</v>
      </c>
      <c r="BS82" s="10">
        <f t="shared" si="60"/>
        <v>8656215.2370174099</v>
      </c>
      <c r="BT82" s="74"/>
      <c r="CD82" s="55">
        <v>75</v>
      </c>
      <c r="CE82" s="62">
        <f>攻城效率!F79*BX$8</f>
        <v>6878497.4255400822</v>
      </c>
      <c r="CF82" s="62">
        <f>攻城效率!G79*BY$8</f>
        <v>7100012.8410628606</v>
      </c>
      <c r="CG82" s="62">
        <f>攻城效率!H79*BZ$8</f>
        <v>7350063.1553578097</v>
      </c>
      <c r="CH82" s="62">
        <f>攻城效率!I79*CA$8</f>
        <v>7880108.171584595</v>
      </c>
      <c r="CI82" s="62">
        <f>攻城效率!J79*CB$8</f>
        <v>7864874.3025694238</v>
      </c>
      <c r="CJ82" s="62">
        <f>攻城效率!K79*BX$7</f>
        <v>478573.74792619288</v>
      </c>
      <c r="CK82" s="62">
        <f>攻城效率!L79*BY$7</f>
        <v>2148000.5093615223</v>
      </c>
      <c r="CL82" s="62">
        <f>攻城效率!M79*BZ$7</f>
        <v>6444001.5280845668</v>
      </c>
      <c r="CM82" s="62">
        <f>攻城效率!N79*CA$7</f>
        <v>7160001.6978717409</v>
      </c>
      <c r="CN82" s="62">
        <f>攻城效率!O79*CB$7</f>
        <v>6914787.1623844085</v>
      </c>
      <c r="CO82" s="12"/>
      <c r="CP82" s="55">
        <v>75</v>
      </c>
      <c r="CQ82" s="62">
        <f t="shared" si="61"/>
        <v>7357071.1734662754</v>
      </c>
      <c r="CR82" s="62">
        <f t="shared" si="62"/>
        <v>9248013.3504243828</v>
      </c>
      <c r="CS82" s="62">
        <f t="shared" si="63"/>
        <v>13794064.683442377</v>
      </c>
      <c r="CT82" s="62">
        <f t="shared" si="64"/>
        <v>15040109.869456336</v>
      </c>
      <c r="CU82" s="62">
        <f t="shared" si="65"/>
        <v>14779661.464953832</v>
      </c>
    </row>
    <row r="83" spans="1:99" x14ac:dyDescent="0.15">
      <c r="A83" s="74"/>
      <c r="B83" s="29">
        <v>76</v>
      </c>
      <c r="C83" s="58">
        <f t="shared" si="43"/>
        <v>23945849.303638853</v>
      </c>
      <c r="D83" s="58">
        <f t="shared" si="44"/>
        <v>30325606.992335409</v>
      </c>
      <c r="E83" s="58">
        <f t="shared" si="45"/>
        <v>45372932.294977039</v>
      </c>
      <c r="F83" s="58">
        <f t="shared" si="46"/>
        <v>51368706.357095614</v>
      </c>
      <c r="G83" s="58">
        <f t="shared" si="47"/>
        <v>53945686.006117761</v>
      </c>
      <c r="H83" s="10">
        <f>C83*节奏总纲!W79</f>
        <v>311113682.04012674</v>
      </c>
      <c r="I83" s="10">
        <f>D83*节奏总纲!X79</f>
        <v>340305164.9049713</v>
      </c>
      <c r="J83" s="10">
        <f>E83*节奏总纲!Y79</f>
        <v>414504775.84483796</v>
      </c>
      <c r="K83" s="10">
        <f>F83*节奏总纲!Z79</f>
        <v>350538129.43321401</v>
      </c>
      <c r="L83" s="10">
        <f>G83*节奏总纲!AA79</f>
        <v>210874824.8904469</v>
      </c>
      <c r="N83" s="12">
        <f t="shared" si="48"/>
        <v>0.62840262854538931</v>
      </c>
      <c r="O83" s="12">
        <f t="shared" si="49"/>
        <v>5.7396057181916191E-2</v>
      </c>
      <c r="P83" s="12">
        <f t="shared" si="50"/>
        <v>0.31420131427269465</v>
      </c>
      <c r="Y83" s="70"/>
      <c r="Z83" s="17">
        <v>76</v>
      </c>
      <c r="AA83" s="62">
        <f>攻城效率!F80*T$8</f>
        <v>14090487.149306048</v>
      </c>
      <c r="AB83" s="62">
        <f>攻城效率!G80*U$8</f>
        <v>14527376.319648005</v>
      </c>
      <c r="AC83" s="62">
        <f>攻城效率!H80*V$8</f>
        <v>15003497.340068888</v>
      </c>
      <c r="AD83" s="62">
        <f>攻城效率!I80*W$8</f>
        <v>16057731.997437507</v>
      </c>
      <c r="AE83" s="62">
        <f>攻城效率!J80*X$8</f>
        <v>16115256.218890581</v>
      </c>
      <c r="AF83" s="62">
        <f>攻城效率!K80*T$7</f>
        <v>957147.49585238576</v>
      </c>
      <c r="AG83" s="62">
        <f>攻城效率!L80*U$7</f>
        <v>4296001.0187230445</v>
      </c>
      <c r="AH83" s="62">
        <f>攻城效率!M80*V$7</f>
        <v>12888003.056169134</v>
      </c>
      <c r="AI83" s="62">
        <f>攻城效率!N80*W$7</f>
        <v>14320003.395743482</v>
      </c>
      <c r="AJ83" s="62">
        <f>攻城效率!O80*X$7</f>
        <v>13995836.986623483</v>
      </c>
      <c r="AK83" s="12"/>
      <c r="AL83" s="29">
        <v>76</v>
      </c>
      <c r="AM83" s="10">
        <f t="shared" si="51"/>
        <v>15047634.645158434</v>
      </c>
      <c r="AN83" s="10">
        <f t="shared" si="52"/>
        <v>18823377.33837105</v>
      </c>
      <c r="AO83" s="10">
        <f t="shared" si="53"/>
        <v>27891500.396238022</v>
      </c>
      <c r="AP83" s="10">
        <f t="shared" si="54"/>
        <v>30377735.393180989</v>
      </c>
      <c r="AQ83" s="10">
        <f t="shared" si="55"/>
        <v>30111093.205514066</v>
      </c>
      <c r="BB83" s="29">
        <v>76</v>
      </c>
      <c r="BC83" s="10">
        <f>攻打玩家效率!G80</f>
        <v>35226.217873265115</v>
      </c>
      <c r="BD83" s="10">
        <f>攻打玩家效率!H80</f>
        <v>36318.440799120013</v>
      </c>
      <c r="BE83" s="10">
        <f>攻打玩家效率!I80</f>
        <v>37508.743350172219</v>
      </c>
      <c r="BF83" s="10">
        <f>攻打玩家效率!J80</f>
        <v>40144.329993593768</v>
      </c>
      <c r="BG83" s="10">
        <f>攻打玩家效率!K80</f>
        <v>40288.140547226452</v>
      </c>
      <c r="BH83" s="10">
        <f>攻打玩家效率!L80</f>
        <v>511067.57858427626</v>
      </c>
      <c r="BI83" s="10">
        <f>攻打玩家效率!M80</f>
        <v>515254.79093067808</v>
      </c>
      <c r="BJ83" s="10">
        <f>攻打玩家效率!N80</f>
        <v>519592.62337314145</v>
      </c>
      <c r="BK83" s="10">
        <f>攻打玩家效率!O80</f>
        <v>524541.25844754721</v>
      </c>
      <c r="BL83" s="10">
        <f>攻打玩家效率!P80</f>
        <v>530146.48041775671</v>
      </c>
      <c r="BN83" s="29">
        <v>76</v>
      </c>
      <c r="BO83" s="10">
        <f t="shared" si="56"/>
        <v>1374397.3359012036</v>
      </c>
      <c r="BP83" s="10">
        <f t="shared" si="57"/>
        <v>2090540.9847788345</v>
      </c>
      <c r="BQ83" s="10">
        <f t="shared" si="58"/>
        <v>3535681.7006200124</v>
      </c>
      <c r="BR83" s="10">
        <f t="shared" si="59"/>
        <v>5802103.2673241282</v>
      </c>
      <c r="BS83" s="10">
        <f t="shared" si="60"/>
        <v>8779046.1978466678</v>
      </c>
      <c r="BT83" s="74"/>
      <c r="CD83" s="55">
        <v>76</v>
      </c>
      <c r="CE83" s="62">
        <f>攻城效率!F80*BX$8</f>
        <v>7045243.5746530239</v>
      </c>
      <c r="CF83" s="62">
        <f>攻城效率!G80*BY$8</f>
        <v>7263688.1598240025</v>
      </c>
      <c r="CG83" s="62">
        <f>攻城效率!H80*BZ$8</f>
        <v>7501748.670034444</v>
      </c>
      <c r="CH83" s="62">
        <f>攻城效率!I80*CA$8</f>
        <v>8028865.9987187535</v>
      </c>
      <c r="CI83" s="62">
        <f>攻城效率!J80*CB$8</f>
        <v>8057628.1094452906</v>
      </c>
      <c r="CJ83" s="62">
        <f>攻城效率!K80*BX$7</f>
        <v>478573.74792619288</v>
      </c>
      <c r="CK83" s="62">
        <f>攻城效率!L80*BY$7</f>
        <v>2148000.5093615223</v>
      </c>
      <c r="CL83" s="62">
        <f>攻城效率!M80*BZ$7</f>
        <v>6444001.5280845668</v>
      </c>
      <c r="CM83" s="62">
        <f>攻城效率!N80*CA$7</f>
        <v>7160001.6978717409</v>
      </c>
      <c r="CN83" s="62">
        <f>攻城效率!O80*CB$7</f>
        <v>6997918.4933117414</v>
      </c>
      <c r="CO83" s="12"/>
      <c r="CP83" s="55">
        <v>76</v>
      </c>
      <c r="CQ83" s="62">
        <f t="shared" si="61"/>
        <v>7523817.3225792171</v>
      </c>
      <c r="CR83" s="62">
        <f t="shared" si="62"/>
        <v>9411688.6691855248</v>
      </c>
      <c r="CS83" s="62">
        <f t="shared" si="63"/>
        <v>13945750.198119011</v>
      </c>
      <c r="CT83" s="62">
        <f t="shared" si="64"/>
        <v>15188867.696590494</v>
      </c>
      <c r="CU83" s="62">
        <f t="shared" si="65"/>
        <v>15055546.602757033</v>
      </c>
    </row>
    <row r="84" spans="1:99" x14ac:dyDescent="0.15">
      <c r="A84" s="74"/>
      <c r="B84" s="29">
        <v>77</v>
      </c>
      <c r="C84" s="58">
        <f t="shared" si="43"/>
        <v>24470137.898846962</v>
      </c>
      <c r="D84" s="58">
        <f t="shared" si="44"/>
        <v>30850109.42661481</v>
      </c>
      <c r="E84" s="58">
        <f t="shared" si="45"/>
        <v>45880720.764827773</v>
      </c>
      <c r="F84" s="58">
        <f t="shared" si="46"/>
        <v>51889846.031877257</v>
      </c>
      <c r="G84" s="58">
        <f t="shared" si="47"/>
        <v>54897567.405670546</v>
      </c>
      <c r="H84" s="10">
        <f>C84*节奏总纲!W80</f>
        <v>340744050.80776721</v>
      </c>
      <c r="I84" s="10">
        <f>D84*节奏总纲!X80</f>
        <v>374825534.77631313</v>
      </c>
      <c r="J84" s="10">
        <f>E84*节奏总纲!Y80</f>
        <v>459478262.60495836</v>
      </c>
      <c r="K84" s="10">
        <f>F84*节奏总纲!Z80</f>
        <v>383093460.99253178</v>
      </c>
      <c r="L84" s="10">
        <f>G84*节奏总纲!AA80</f>
        <v>212513067.29011133</v>
      </c>
      <c r="N84" s="12">
        <f t="shared" si="48"/>
        <v>0.62870701843048726</v>
      </c>
      <c r="O84" s="12">
        <f t="shared" si="49"/>
        <v>5.6939472354269167E-2</v>
      </c>
      <c r="P84" s="12">
        <f t="shared" si="50"/>
        <v>0.31435350921524363</v>
      </c>
      <c r="Y84" s="70"/>
      <c r="Z84" s="17">
        <v>77</v>
      </c>
      <c r="AA84" s="62">
        <f>攻城效率!F81*T$8</f>
        <v>14427399.943114555</v>
      </c>
      <c r="AB84" s="62">
        <f>攻城效率!G81*U$8</f>
        <v>14858681.527688911</v>
      </c>
      <c r="AC84" s="62">
        <f>攻城效率!H81*V$8</f>
        <v>15311464.396037977</v>
      </c>
      <c r="AD84" s="62">
        <f>攻城效率!I81*W$8</f>
        <v>16357439.224743716</v>
      </c>
      <c r="AE84" s="62">
        <f>攻城效率!J81*X$8</f>
        <v>16513115.788144695</v>
      </c>
      <c r="AF84" s="62">
        <f>攻城效率!K81*T$7</f>
        <v>957147.49585238576</v>
      </c>
      <c r="AG84" s="62">
        <f>攻城效率!L81*U$7</f>
        <v>4296001.0187230445</v>
      </c>
      <c r="AH84" s="62">
        <f>攻城效率!M81*V$7</f>
        <v>12888003.056169134</v>
      </c>
      <c r="AI84" s="62">
        <f>攻城效率!N81*W$7</f>
        <v>14320003.395743482</v>
      </c>
      <c r="AJ84" s="62">
        <f>攻城效率!O81*X$7</f>
        <v>14153358.996168131</v>
      </c>
      <c r="AK84" s="12"/>
      <c r="AL84" s="29">
        <v>77</v>
      </c>
      <c r="AM84" s="10">
        <f t="shared" si="51"/>
        <v>15384547.438966941</v>
      </c>
      <c r="AN84" s="10">
        <f t="shared" si="52"/>
        <v>19154682.546411954</v>
      </c>
      <c r="AO84" s="10">
        <f t="shared" si="53"/>
        <v>28199467.452207111</v>
      </c>
      <c r="AP84" s="10">
        <f t="shared" si="54"/>
        <v>30677442.620487198</v>
      </c>
      <c r="AQ84" s="10">
        <f t="shared" si="55"/>
        <v>30666474.784312826</v>
      </c>
      <c r="BB84" s="29">
        <v>77</v>
      </c>
      <c r="BC84" s="10">
        <f>攻打玩家效率!G81</f>
        <v>36068.499857786388</v>
      </c>
      <c r="BD84" s="10">
        <f>攻打玩家效率!H81</f>
        <v>37146.703819222275</v>
      </c>
      <c r="BE84" s="10">
        <f>攻打玩家效率!I81</f>
        <v>38278.660990094941</v>
      </c>
      <c r="BF84" s="10">
        <f>攻打玩家效率!J81</f>
        <v>40893.598061859295</v>
      </c>
      <c r="BG84" s="10">
        <f>攻打玩家效率!K81</f>
        <v>41282.789470361742</v>
      </c>
      <c r="BH84" s="10">
        <f>攻打玩家效率!L81</f>
        <v>516315.87090934347</v>
      </c>
      <c r="BI84" s="10">
        <f>攻打玩家效率!M81</f>
        <v>520295.01656951476</v>
      </c>
      <c r="BJ84" s="10">
        <f>攻打玩家效率!N81</f>
        <v>524910.61235294677</v>
      </c>
      <c r="BK84" s="10">
        <f>攻打玩家效率!O81</f>
        <v>529742.27233401139</v>
      </c>
      <c r="BL84" s="10">
        <f>攻打玩家效率!P81</f>
        <v>535073.98841496673</v>
      </c>
      <c r="BN84" s="29">
        <v>77</v>
      </c>
      <c r="BO84" s="10">
        <f t="shared" si="56"/>
        <v>1393316.7403965509</v>
      </c>
      <c r="BP84" s="10">
        <f t="shared" si="57"/>
        <v>2118085.6069968785</v>
      </c>
      <c r="BQ84" s="10">
        <f t="shared" si="58"/>
        <v>3581519.5865171077</v>
      </c>
      <c r="BR84" s="10">
        <f t="shared" si="59"/>
        <v>5873682.1011464633</v>
      </c>
      <c r="BS84" s="10">
        <f t="shared" si="60"/>
        <v>8897855.2292013057</v>
      </c>
      <c r="BT84" s="74"/>
      <c r="CD84" s="55">
        <v>77</v>
      </c>
      <c r="CE84" s="62">
        <f>攻城效率!F81*BX$8</f>
        <v>7213699.9715572773</v>
      </c>
      <c r="CF84" s="62">
        <f>攻城效率!G81*BY$8</f>
        <v>7429340.7638444556</v>
      </c>
      <c r="CG84" s="62">
        <f>攻城效率!H81*BZ$8</f>
        <v>7655732.1980189886</v>
      </c>
      <c r="CH84" s="62">
        <f>攻城效率!I81*CA$8</f>
        <v>8178719.6123718582</v>
      </c>
      <c r="CI84" s="62">
        <f>攻城效率!J81*CB$8</f>
        <v>8256557.8940723473</v>
      </c>
      <c r="CJ84" s="62">
        <f>攻城效率!K81*BX$7</f>
        <v>478573.74792619288</v>
      </c>
      <c r="CK84" s="62">
        <f>攻城效率!L81*BY$7</f>
        <v>2148000.5093615223</v>
      </c>
      <c r="CL84" s="62">
        <f>攻城效率!M81*BZ$7</f>
        <v>6444001.5280845668</v>
      </c>
      <c r="CM84" s="62">
        <f>攻城效率!N81*CA$7</f>
        <v>7160001.6978717409</v>
      </c>
      <c r="CN84" s="62">
        <f>攻城效率!O81*CB$7</f>
        <v>7076679.4980840655</v>
      </c>
      <c r="CO84" s="12"/>
      <c r="CP84" s="55">
        <v>77</v>
      </c>
      <c r="CQ84" s="62">
        <f t="shared" si="61"/>
        <v>7692273.7194834705</v>
      </c>
      <c r="CR84" s="62">
        <f t="shared" si="62"/>
        <v>9577341.2732059769</v>
      </c>
      <c r="CS84" s="62">
        <f t="shared" si="63"/>
        <v>14099733.726103555</v>
      </c>
      <c r="CT84" s="62">
        <f t="shared" si="64"/>
        <v>15338721.310243599</v>
      </c>
      <c r="CU84" s="62">
        <f t="shared" si="65"/>
        <v>15333237.392156413</v>
      </c>
    </row>
    <row r="85" spans="1:99" x14ac:dyDescent="0.15">
      <c r="A85" s="74"/>
      <c r="B85" s="29">
        <v>78</v>
      </c>
      <c r="C85" s="58">
        <f t="shared" si="43"/>
        <v>25002205.577582803</v>
      </c>
      <c r="D85" s="58">
        <f t="shared" si="44"/>
        <v>31359683.468669772</v>
      </c>
      <c r="E85" s="58">
        <f t="shared" si="45"/>
        <v>46394078.476875298</v>
      </c>
      <c r="F85" s="58">
        <f t="shared" si="46"/>
        <v>52414340.536448531</v>
      </c>
      <c r="G85" s="58">
        <f t="shared" si="47"/>
        <v>55861958.53361319</v>
      </c>
      <c r="H85" s="10">
        <f>C85*节奏总纲!W81</f>
        <v>373141185.18459839</v>
      </c>
      <c r="I85" s="10">
        <f>D85*节奏总纲!X81</f>
        <v>405120092.39055198</v>
      </c>
      <c r="J85" s="10">
        <f>E85*节奏总纲!Y81</f>
        <v>496464665.04865897</v>
      </c>
      <c r="K85" s="10">
        <f>F85*节奏总纲!Z81</f>
        <v>406065431.76566011</v>
      </c>
      <c r="L85" s="10">
        <f>G85*节奏总纲!AA81</f>
        <v>229941295.09245104</v>
      </c>
      <c r="N85" s="12">
        <f t="shared" si="48"/>
        <v>0.62901763360145102</v>
      </c>
      <c r="O85" s="12">
        <f t="shared" si="49"/>
        <v>5.6473549597823407E-2</v>
      </c>
      <c r="P85" s="12">
        <f t="shared" si="50"/>
        <v>0.31450881680072551</v>
      </c>
      <c r="Y85" s="70"/>
      <c r="Z85" s="17">
        <v>78</v>
      </c>
      <c r="AA85" s="62">
        <f>攻城效率!F82*T$8</f>
        <v>14769680.691375747</v>
      </c>
      <c r="AB85" s="62">
        <f>攻城效率!G82*U$8</f>
        <v>15179865.475190908</v>
      </c>
      <c r="AC85" s="62">
        <f>攻城效率!H82*V$8</f>
        <v>15623765.317309812</v>
      </c>
      <c r="AD85" s="62">
        <f>攻城效率!I82*W$8</f>
        <v>16659272.244871238</v>
      </c>
      <c r="AE85" s="62">
        <f>攻城效率!J82*X$8</f>
        <v>16909274.981565993</v>
      </c>
      <c r="AF85" s="62">
        <f>攻城效率!K82*T$7</f>
        <v>957147.49585238576</v>
      </c>
      <c r="AG85" s="62">
        <f>攻城效率!L82*U$7</f>
        <v>4296001.0187230445</v>
      </c>
      <c r="AH85" s="62">
        <f>攻城效率!M82*V$7</f>
        <v>12888003.056169134</v>
      </c>
      <c r="AI85" s="62">
        <f>攻城效率!N82*W$7</f>
        <v>14320003.395743482</v>
      </c>
      <c r="AJ85" s="62">
        <f>攻城效率!O82*X$7</f>
        <v>14320003.395743482</v>
      </c>
      <c r="AK85" s="12"/>
      <c r="AL85" s="29">
        <v>78</v>
      </c>
      <c r="AM85" s="10">
        <f t="shared" si="51"/>
        <v>15726828.187228134</v>
      </c>
      <c r="AN85" s="10">
        <f t="shared" si="52"/>
        <v>19475866.493913952</v>
      </c>
      <c r="AO85" s="10">
        <f t="shared" si="53"/>
        <v>28511768.373478945</v>
      </c>
      <c r="AP85" s="10">
        <f t="shared" si="54"/>
        <v>30979275.640614718</v>
      </c>
      <c r="AQ85" s="10">
        <f t="shared" si="55"/>
        <v>31229278.377309475</v>
      </c>
      <c r="BB85" s="29">
        <v>78</v>
      </c>
      <c r="BC85" s="10">
        <f>攻打玩家效率!G82</f>
        <v>36924.201728439366</v>
      </c>
      <c r="BD85" s="10">
        <f>攻打玩家效率!H82</f>
        <v>37949.66368797727</v>
      </c>
      <c r="BE85" s="10">
        <f>攻打玩家效率!I82</f>
        <v>39059.413293274527</v>
      </c>
      <c r="BF85" s="10">
        <f>攻打玩家效率!J82</f>
        <v>41648.180612178097</v>
      </c>
      <c r="BG85" s="10">
        <f>攻打玩家效率!K82</f>
        <v>42273.187453914987</v>
      </c>
      <c r="BH85" s="10">
        <f>攻打玩家效率!L82</f>
        <v>521360.63972810295</v>
      </c>
      <c r="BI85" s="10">
        <f>攻打玩家效率!M82</f>
        <v>525546.25749306183</v>
      </c>
      <c r="BJ85" s="10">
        <f>攻打玩家效率!N82</f>
        <v>529988.11686500348</v>
      </c>
      <c r="BK85" s="10">
        <f>攻打玩家效率!O82</f>
        <v>534937.48137991596</v>
      </c>
      <c r="BL85" s="10">
        <f>攻打玩家效率!P82</f>
        <v>540137.47670117312</v>
      </c>
      <c r="BN85" s="29">
        <v>78</v>
      </c>
      <c r="BO85" s="10">
        <f t="shared" si="56"/>
        <v>1411963.2967405994</v>
      </c>
      <c r="BP85" s="10">
        <f t="shared" si="57"/>
        <v>2145883.7277988447</v>
      </c>
      <c r="BQ85" s="10">
        <f t="shared" si="58"/>
        <v>3626425.9166568806</v>
      </c>
      <c r="BR85" s="10">
        <f t="shared" si="59"/>
        <v>5945427.0755264517</v>
      </c>
      <c r="BS85" s="10">
        <f t="shared" si="60"/>
        <v>9018040.9676489774</v>
      </c>
      <c r="BT85" s="74"/>
      <c r="CD85" s="55">
        <v>78</v>
      </c>
      <c r="CE85" s="62">
        <f>攻城效率!F82*BX$8</f>
        <v>7384840.3456878737</v>
      </c>
      <c r="CF85" s="62">
        <f>攻城效率!G82*BY$8</f>
        <v>7589932.7375954539</v>
      </c>
      <c r="CG85" s="62">
        <f>攻城效率!H82*BZ$8</f>
        <v>7811882.6586549059</v>
      </c>
      <c r="CH85" s="62">
        <f>攻城效率!I82*CA$8</f>
        <v>8329636.1224356191</v>
      </c>
      <c r="CI85" s="62">
        <f>攻城效率!J82*CB$8</f>
        <v>8454637.4907829966</v>
      </c>
      <c r="CJ85" s="62">
        <f>攻城效率!K82*BX$7</f>
        <v>478573.74792619288</v>
      </c>
      <c r="CK85" s="62">
        <f>攻城效率!L82*BY$7</f>
        <v>2148000.5093615223</v>
      </c>
      <c r="CL85" s="62">
        <f>攻城效率!M82*BZ$7</f>
        <v>6444001.5280845668</v>
      </c>
      <c r="CM85" s="62">
        <f>攻城效率!N82*CA$7</f>
        <v>7160001.6978717409</v>
      </c>
      <c r="CN85" s="62">
        <f>攻城效率!O82*CB$7</f>
        <v>7160001.6978717409</v>
      </c>
      <c r="CO85" s="12"/>
      <c r="CP85" s="55">
        <v>78</v>
      </c>
      <c r="CQ85" s="62">
        <f t="shared" si="61"/>
        <v>7863414.093614067</v>
      </c>
      <c r="CR85" s="62">
        <f t="shared" si="62"/>
        <v>9737933.2469569761</v>
      </c>
      <c r="CS85" s="62">
        <f t="shared" si="63"/>
        <v>14255884.186739473</v>
      </c>
      <c r="CT85" s="62">
        <f t="shared" si="64"/>
        <v>15489637.820307359</v>
      </c>
      <c r="CU85" s="62">
        <f t="shared" si="65"/>
        <v>15614639.188654738</v>
      </c>
    </row>
    <row r="86" spans="1:99" x14ac:dyDescent="0.15">
      <c r="A86" s="74"/>
      <c r="B86" s="29">
        <v>79</v>
      </c>
      <c r="C86" s="58">
        <f t="shared" si="43"/>
        <v>25552798.949927844</v>
      </c>
      <c r="D86" s="58">
        <f t="shared" si="44"/>
        <v>31863311.708186615</v>
      </c>
      <c r="E86" s="58">
        <f t="shared" si="45"/>
        <v>46907130.448175192</v>
      </c>
      <c r="F86" s="58">
        <f t="shared" si="46"/>
        <v>53093579.249578163</v>
      </c>
      <c r="G86" s="58">
        <f t="shared" si="47"/>
        <v>56670781.212938532</v>
      </c>
      <c r="H86" s="10">
        <f>C86*节奏总纲!W82</f>
        <v>408729837.24479252</v>
      </c>
      <c r="I86" s="10">
        <f>D86*节奏总纲!X82</f>
        <v>447233168.0684647</v>
      </c>
      <c r="J86" s="10">
        <f>E86*节奏总纲!Y82</f>
        <v>539549808.20915735</v>
      </c>
      <c r="K86" s="10">
        <f>F86*节奏总纲!Z82</f>
        <v>421907077.69714361</v>
      </c>
      <c r="L86" s="10">
        <f>G86*节奏总纲!AA82</f>
        <v>253328660.46249077</v>
      </c>
      <c r="N86" s="12">
        <f t="shared" si="48"/>
        <v>0.62932566533009204</v>
      </c>
      <c r="O86" s="12">
        <f t="shared" si="49"/>
        <v>5.601150200486206E-2</v>
      </c>
      <c r="P86" s="12">
        <f t="shared" si="50"/>
        <v>0.31466283266504602</v>
      </c>
      <c r="Y86" s="70"/>
      <c r="Z86" s="17">
        <v>79</v>
      </c>
      <c r="AA86" s="62">
        <f>攻城效率!F83*T$8</f>
        <v>15123884.70435703</v>
      </c>
      <c r="AB86" s="62">
        <f>攻城效率!G83*U$8</f>
        <v>15497491.019621897</v>
      </c>
      <c r="AC86" s="62">
        <f>攻城效率!H83*V$8</f>
        <v>15935037.040938048</v>
      </c>
      <c r="AD86" s="62">
        <f>攻城效率!I83*W$8</f>
        <v>17059091.736136604</v>
      </c>
      <c r="AE86" s="62">
        <f>攻城效率!J83*X$8</f>
        <v>17362954.564640015</v>
      </c>
      <c r="AF86" s="62">
        <f>攻城效率!K83*T$7</f>
        <v>957147.49585238576</v>
      </c>
      <c r="AG86" s="62">
        <f>攻城效率!L83*U$7</f>
        <v>4296001.0187230445</v>
      </c>
      <c r="AH86" s="62">
        <f>攻城效率!M83*V$7</f>
        <v>12888003.056169134</v>
      </c>
      <c r="AI86" s="62">
        <f>攻城效率!N83*W$7</f>
        <v>14320003.395743482</v>
      </c>
      <c r="AJ86" s="62">
        <f>攻城效率!O83*X$7</f>
        <v>14320003.395743482</v>
      </c>
      <c r="AK86" s="12"/>
      <c r="AL86" s="29">
        <v>79</v>
      </c>
      <c r="AM86" s="10">
        <f t="shared" si="51"/>
        <v>16081032.200209416</v>
      </c>
      <c r="AN86" s="10">
        <f t="shared" si="52"/>
        <v>19793492.038344942</v>
      </c>
      <c r="AO86" s="10">
        <f t="shared" si="53"/>
        <v>28823040.097107179</v>
      </c>
      <c r="AP86" s="10">
        <f t="shared" si="54"/>
        <v>31379095.131880086</v>
      </c>
      <c r="AQ86" s="10">
        <f t="shared" si="55"/>
        <v>31682957.960383497</v>
      </c>
      <c r="BB86" s="29">
        <v>79</v>
      </c>
      <c r="BC86" s="10">
        <f>攻打玩家效率!G83</f>
        <v>37809.711760892576</v>
      </c>
      <c r="BD86" s="10">
        <f>攻打玩家效率!H83</f>
        <v>38743.72754905474</v>
      </c>
      <c r="BE86" s="10">
        <f>攻打玩家效率!I83</f>
        <v>39837.592602345125</v>
      </c>
      <c r="BF86" s="10">
        <f>攻打玩家效率!J83</f>
        <v>42647.729340341517</v>
      </c>
      <c r="BG86" s="10">
        <f>攻打玩家效率!K83</f>
        <v>43407.386411600048</v>
      </c>
      <c r="BH86" s="10">
        <f>攻打玩家效率!L83</f>
        <v>526576.7660023974</v>
      </c>
      <c r="BI86" s="10">
        <f>攻打玩家效率!M83</f>
        <v>530639.24581112724</v>
      </c>
      <c r="BJ86" s="10">
        <f>攻打玩家效率!N83</f>
        <v>535326.09749115864</v>
      </c>
      <c r="BK86" s="10">
        <f>攻打玩家效率!O83</f>
        <v>539878.42226804653</v>
      </c>
      <c r="BL86" s="10">
        <f>攻打玩家效率!P83</f>
        <v>545158.42397227301</v>
      </c>
      <c r="BN86" s="29">
        <v>79</v>
      </c>
      <c r="BO86" s="10">
        <f t="shared" si="56"/>
        <v>1431250.6496137206</v>
      </c>
      <c r="BP86" s="10">
        <f t="shared" si="57"/>
        <v>2173073.6506692031</v>
      </c>
      <c r="BQ86" s="10">
        <f t="shared" si="58"/>
        <v>3672570.3025144213</v>
      </c>
      <c r="BR86" s="10">
        <f t="shared" si="59"/>
        <v>6024936.5517580332</v>
      </c>
      <c r="BS86" s="10">
        <f t="shared" si="60"/>
        <v>9146344.272363279</v>
      </c>
      <c r="BT86" s="74"/>
      <c r="CD86" s="55">
        <v>79</v>
      </c>
      <c r="CE86" s="62">
        <f>攻城效率!F83*BX$8</f>
        <v>7561942.3521785149</v>
      </c>
      <c r="CF86" s="62">
        <f>攻城效率!G83*BY$8</f>
        <v>7748745.5098109487</v>
      </c>
      <c r="CG86" s="62">
        <f>攻城效率!H83*BZ$8</f>
        <v>7967518.5204690238</v>
      </c>
      <c r="CH86" s="62">
        <f>攻城效率!I83*CA$8</f>
        <v>8529545.8680683021</v>
      </c>
      <c r="CI86" s="62">
        <f>攻城效率!J83*CB$8</f>
        <v>8681477.2823200077</v>
      </c>
      <c r="CJ86" s="62">
        <f>攻城效率!K83*BX$7</f>
        <v>478573.74792619288</v>
      </c>
      <c r="CK86" s="62">
        <f>攻城效率!L83*BY$7</f>
        <v>2148000.5093615223</v>
      </c>
      <c r="CL86" s="62">
        <f>攻城效率!M83*BZ$7</f>
        <v>6444001.5280845668</v>
      </c>
      <c r="CM86" s="62">
        <f>攻城效率!N83*CA$7</f>
        <v>7160001.6978717409</v>
      </c>
      <c r="CN86" s="62">
        <f>攻城效率!O83*CB$7</f>
        <v>7160001.6978717409</v>
      </c>
      <c r="CO86" s="12"/>
      <c r="CP86" s="55">
        <v>79</v>
      </c>
      <c r="CQ86" s="62">
        <f t="shared" si="61"/>
        <v>8040516.1001047082</v>
      </c>
      <c r="CR86" s="62">
        <f t="shared" si="62"/>
        <v>9896746.019172471</v>
      </c>
      <c r="CS86" s="62">
        <f t="shared" si="63"/>
        <v>14411520.04855359</v>
      </c>
      <c r="CT86" s="62">
        <f t="shared" si="64"/>
        <v>15689547.565940043</v>
      </c>
      <c r="CU86" s="62">
        <f t="shared" si="65"/>
        <v>15841478.980191749</v>
      </c>
    </row>
    <row r="87" spans="1:99" x14ac:dyDescent="0.15">
      <c r="A87" s="74"/>
      <c r="B87" s="29">
        <v>80</v>
      </c>
      <c r="C87" s="58">
        <f t="shared" si="43"/>
        <v>26109654.299736116</v>
      </c>
      <c r="D87" s="58">
        <f t="shared" si="44"/>
        <v>32368585.090902202</v>
      </c>
      <c r="E87" s="58">
        <f t="shared" si="45"/>
        <v>47416135.010652579</v>
      </c>
      <c r="F87" s="58">
        <f t="shared" si="46"/>
        <v>53779983.935415462</v>
      </c>
      <c r="G87" s="58">
        <f t="shared" si="47"/>
        <v>57502783.625919059</v>
      </c>
      <c r="H87" s="10">
        <f>C87*节奏总纲!W83</f>
        <v>447612272.75813556</v>
      </c>
      <c r="I87" s="10">
        <f>D87*节奏总纲!X83</f>
        <v>485728663.05559891</v>
      </c>
      <c r="J87" s="10">
        <f>E87*节奏总纲!Y83</f>
        <v>550057385.64832509</v>
      </c>
      <c r="K87" s="10">
        <f>F87*节奏总纲!Z83</f>
        <v>455274649.58264995</v>
      </c>
      <c r="L87" s="10">
        <f>G87*节奏总纲!AA83</f>
        <v>267670507.55421662</v>
      </c>
      <c r="N87" s="12">
        <f t="shared" si="48"/>
        <v>0.62963367878791987</v>
      </c>
      <c r="O87" s="12">
        <f t="shared" si="49"/>
        <v>5.5549481818120174E-2</v>
      </c>
      <c r="P87" s="12">
        <f t="shared" si="50"/>
        <v>0.31481683939395994</v>
      </c>
      <c r="Y87" s="70"/>
      <c r="Z87" s="17">
        <v>80</v>
      </c>
      <c r="AA87" s="62">
        <f>攻城效率!F84*T$8</f>
        <v>15482370.192771295</v>
      </c>
      <c r="AB87" s="62">
        <f>攻城效率!G84*U$8</f>
        <v>15815859.300294453</v>
      </c>
      <c r="AC87" s="62">
        <f>攻城效率!H84*V$8</f>
        <v>16245280.623717766</v>
      </c>
      <c r="AD87" s="62">
        <f>攻城效率!I84*W$8</f>
        <v>17462640.334260136</v>
      </c>
      <c r="AE87" s="62">
        <f>攻城效率!J84*X$8</f>
        <v>17830984.469475046</v>
      </c>
      <c r="AF87" s="62">
        <f>攻城效率!K84*T$7</f>
        <v>957147.49585238576</v>
      </c>
      <c r="AG87" s="62">
        <f>攻城效率!L84*U$7</f>
        <v>4296001.0187230445</v>
      </c>
      <c r="AH87" s="62">
        <f>攻城效率!M84*V$7</f>
        <v>12888003.056169134</v>
      </c>
      <c r="AI87" s="62">
        <f>攻城效率!N84*W$7</f>
        <v>14320003.395743482</v>
      </c>
      <c r="AJ87" s="62">
        <f>攻城效率!O84*X$7</f>
        <v>14320003.395743482</v>
      </c>
      <c r="AK87" s="12"/>
      <c r="AL87" s="29">
        <v>80</v>
      </c>
      <c r="AM87" s="10">
        <f t="shared" si="51"/>
        <v>16439517.688623682</v>
      </c>
      <c r="AN87" s="10">
        <f t="shared" si="52"/>
        <v>20111860.3190175</v>
      </c>
      <c r="AO87" s="10">
        <f t="shared" si="53"/>
        <v>29133283.6798869</v>
      </c>
      <c r="AP87" s="10">
        <f t="shared" si="54"/>
        <v>31782643.730003618</v>
      </c>
      <c r="AQ87" s="10">
        <f t="shared" si="55"/>
        <v>32150987.865218528</v>
      </c>
      <c r="BB87" s="29">
        <v>80</v>
      </c>
      <c r="BC87" s="10">
        <f>攻打玩家效率!G84</f>
        <v>38705.925481928243</v>
      </c>
      <c r="BD87" s="10">
        <f>攻打玩家效率!H84</f>
        <v>39539.648250736136</v>
      </c>
      <c r="BE87" s="10">
        <f>攻打玩家效率!I84</f>
        <v>40613.201559294423</v>
      </c>
      <c r="BF87" s="10">
        <f>攻打玩家效率!J84</f>
        <v>43656.600835650344</v>
      </c>
      <c r="BG87" s="10">
        <f>攻打玩家效率!K84</f>
        <v>44577.461173687618</v>
      </c>
      <c r="BH87" s="10">
        <f>攻打玩家效率!L84</f>
        <v>531659.25599065609</v>
      </c>
      <c r="BI87" s="10">
        <f>攻打玩家效率!M84</f>
        <v>535899.96287163696</v>
      </c>
      <c r="BJ87" s="10">
        <f>攻打玩家效率!N84</f>
        <v>540175.89036797383</v>
      </c>
      <c r="BK87" s="10">
        <f>攻打玩家效率!O84</f>
        <v>544969.28837300278</v>
      </c>
      <c r="BL87" s="10">
        <f>攻打玩家效率!P84</f>
        <v>550137.84647250152</v>
      </c>
      <c r="BN87" s="29">
        <v>80</v>
      </c>
      <c r="BO87" s="10">
        <f t="shared" si="56"/>
        <v>1450377.7668005945</v>
      </c>
      <c r="BP87" s="10">
        <f t="shared" si="57"/>
        <v>2200794.6123759528</v>
      </c>
      <c r="BQ87" s="10">
        <f t="shared" si="58"/>
        <v>3716209.4908222295</v>
      </c>
      <c r="BR87" s="10">
        <f t="shared" si="59"/>
        <v>6106018.340410036</v>
      </c>
      <c r="BS87" s="10">
        <f t="shared" si="60"/>
        <v>9276301.8280912749</v>
      </c>
      <c r="BT87" s="74"/>
      <c r="CD87" s="55">
        <v>80</v>
      </c>
      <c r="CE87" s="62">
        <f>攻城效率!F84*BX$8</f>
        <v>7741185.0963856475</v>
      </c>
      <c r="CF87" s="62">
        <f>攻城效率!G84*BY$8</f>
        <v>7907929.6501472266</v>
      </c>
      <c r="CG87" s="62">
        <f>攻城效率!H84*BZ$8</f>
        <v>8122640.3118588831</v>
      </c>
      <c r="CH87" s="62">
        <f>攻城效率!I84*CA$8</f>
        <v>8731320.1671300679</v>
      </c>
      <c r="CI87" s="62">
        <f>攻城效率!J84*CB$8</f>
        <v>8915492.2347375229</v>
      </c>
      <c r="CJ87" s="62">
        <f>攻城效率!K84*BX$7</f>
        <v>478573.74792619288</v>
      </c>
      <c r="CK87" s="62">
        <f>攻城效率!L84*BY$7</f>
        <v>2148000.5093615223</v>
      </c>
      <c r="CL87" s="62">
        <f>攻城效率!M84*BZ$7</f>
        <v>6444001.5280845668</v>
      </c>
      <c r="CM87" s="62">
        <f>攻城效率!N84*CA$7</f>
        <v>7160001.6978717409</v>
      </c>
      <c r="CN87" s="62">
        <f>攻城效率!O84*CB$7</f>
        <v>7160001.6978717409</v>
      </c>
      <c r="CO87" s="12"/>
      <c r="CP87" s="55">
        <v>80</v>
      </c>
      <c r="CQ87" s="62">
        <f t="shared" si="61"/>
        <v>8219758.8443118408</v>
      </c>
      <c r="CR87" s="62">
        <f t="shared" si="62"/>
        <v>10055930.15950875</v>
      </c>
      <c r="CS87" s="62">
        <f t="shared" si="63"/>
        <v>14566641.83994345</v>
      </c>
      <c r="CT87" s="62">
        <f t="shared" si="64"/>
        <v>15891321.865001809</v>
      </c>
      <c r="CU87" s="62">
        <f t="shared" si="65"/>
        <v>16075493.932609264</v>
      </c>
    </row>
    <row r="88" spans="1:99" x14ac:dyDescent="0.15">
      <c r="A88" s="74"/>
      <c r="B88" s="29">
        <v>81</v>
      </c>
      <c r="C88" s="58">
        <f t="shared" si="43"/>
        <v>26621273.331525587</v>
      </c>
      <c r="D88" s="58">
        <f t="shared" si="44"/>
        <v>32927950.2725868</v>
      </c>
      <c r="E88" s="58">
        <f t="shared" si="45"/>
        <v>47980020.022884049</v>
      </c>
      <c r="F88" s="58">
        <f t="shared" si="46"/>
        <v>54364400.13013906</v>
      </c>
      <c r="G88" s="58">
        <f t="shared" si="47"/>
        <v>58302881.006577805</v>
      </c>
      <c r="H88" s="10">
        <f>C88*节奏总纲!W84</f>
        <v>489139446.81693828</v>
      </c>
      <c r="I88" s="10">
        <f>D88*节奏总纲!X84</f>
        <v>502946976.5760619</v>
      </c>
      <c r="J88" s="10">
        <f>E88*节奏总纲!Y84</f>
        <v>591977473.47686958</v>
      </c>
      <c r="K88" s="10">
        <f>F88*节奏总纲!Z84</f>
        <v>499080192.3404969</v>
      </c>
      <c r="L88" s="10">
        <f>G88*节奏总纲!AA84</f>
        <v>296173797.85320675</v>
      </c>
      <c r="N88" s="12">
        <f t="shared" si="48"/>
        <v>0.62987994581250939</v>
      </c>
      <c r="O88" s="12">
        <f t="shared" si="49"/>
        <v>5.5180081281235832E-2</v>
      </c>
      <c r="P88" s="12">
        <f t="shared" si="50"/>
        <v>0.31493997290625469</v>
      </c>
      <c r="Y88" s="70"/>
      <c r="Z88" s="17">
        <v>81</v>
      </c>
      <c r="AA88" s="62">
        <f>攻城效率!F85*T$8</f>
        <v>15811058.707668951</v>
      </c>
      <c r="AB88" s="62">
        <f>攻城效率!G85*U$8</f>
        <v>16170042.975171143</v>
      </c>
      <c r="AC88" s="62">
        <f>攻城效率!H85*V$8</f>
        <v>16589973.671719592</v>
      </c>
      <c r="AD88" s="62">
        <f>攻城效率!I85*W$8</f>
        <v>17803242.930071685</v>
      </c>
      <c r="AE88" s="62">
        <f>攻城效率!J85*X$8</f>
        <v>18279085.653003111</v>
      </c>
      <c r="AF88" s="62">
        <f>攻城效率!K85*T$7</f>
        <v>957147.49585238576</v>
      </c>
      <c r="AG88" s="62">
        <f>攻城效率!L85*U$7</f>
        <v>4296001.0187230445</v>
      </c>
      <c r="AH88" s="62">
        <f>攻城效率!M85*V$7</f>
        <v>12888003.056169134</v>
      </c>
      <c r="AI88" s="62">
        <f>攻城效率!N85*W$7</f>
        <v>14320003.395743482</v>
      </c>
      <c r="AJ88" s="62">
        <f>攻城效率!O85*X$7</f>
        <v>14320003.395743482</v>
      </c>
      <c r="AK88" s="12"/>
      <c r="AL88" s="29">
        <v>81</v>
      </c>
      <c r="AM88" s="10">
        <f t="shared" si="51"/>
        <v>16768206.203521337</v>
      </c>
      <c r="AN88" s="10">
        <f t="shared" si="52"/>
        <v>20466043.99389419</v>
      </c>
      <c r="AO88" s="10">
        <f t="shared" si="53"/>
        <v>29477976.727888726</v>
      </c>
      <c r="AP88" s="10">
        <f t="shared" si="54"/>
        <v>32123246.325815167</v>
      </c>
      <c r="AQ88" s="10">
        <f t="shared" si="55"/>
        <v>32599089.048746593</v>
      </c>
      <c r="BB88" s="29">
        <v>81</v>
      </c>
      <c r="BC88" s="10">
        <f>攻打玩家效率!G85</f>
        <v>39527.646769172381</v>
      </c>
      <c r="BD88" s="10">
        <f>攻打玩家效率!H85</f>
        <v>40425.107437927858</v>
      </c>
      <c r="BE88" s="10">
        <f>攻打玩家效率!I85</f>
        <v>41474.934179298987</v>
      </c>
      <c r="BF88" s="10">
        <f>攻打玩家效率!J85</f>
        <v>44508.107325179211</v>
      </c>
      <c r="BG88" s="10">
        <f>攻打玩家效率!K85</f>
        <v>45697.714132507776</v>
      </c>
      <c r="BH88" s="10">
        <f>攻打玩家效率!L85</f>
        <v>536843.77927592699</v>
      </c>
      <c r="BI88" s="10">
        <f>攻打玩家效率!M85</f>
        <v>540835.89005886612</v>
      </c>
      <c r="BJ88" s="10">
        <f>攻打玩家效率!N85</f>
        <v>545236.31531369698</v>
      </c>
      <c r="BK88" s="10">
        <f>攻打玩家效率!O85</f>
        <v>549900.79355114233</v>
      </c>
      <c r="BL88" s="10">
        <f>攻打玩家效率!P85</f>
        <v>555198.71545895364</v>
      </c>
      <c r="BN88" s="29">
        <v>81</v>
      </c>
      <c r="BO88" s="10">
        <f t="shared" si="56"/>
        <v>1468964.0262435777</v>
      </c>
      <c r="BP88" s="10">
        <f t="shared" si="57"/>
        <v>2228884.2817455162</v>
      </c>
      <c r="BQ88" s="10">
        <f t="shared" si="58"/>
        <v>3763054.9310509595</v>
      </c>
      <c r="BR88" s="10">
        <f t="shared" si="59"/>
        <v>6179530.6414163075</v>
      </c>
      <c r="BS88" s="10">
        <f t="shared" si="60"/>
        <v>9404247.4334579092</v>
      </c>
      <c r="BT88" s="74"/>
      <c r="CD88" s="55">
        <v>81</v>
      </c>
      <c r="CE88" s="62">
        <f>攻城效率!F85*BX$8</f>
        <v>7905529.3538344754</v>
      </c>
      <c r="CF88" s="62">
        <f>攻城效率!G85*BY$8</f>
        <v>8085021.4875855716</v>
      </c>
      <c r="CG88" s="62">
        <f>攻城效率!H85*BZ$8</f>
        <v>8294986.835859796</v>
      </c>
      <c r="CH88" s="62">
        <f>攻城效率!I85*CA$8</f>
        <v>8901621.4650358427</v>
      </c>
      <c r="CI88" s="62">
        <f>攻城效率!J85*CB$8</f>
        <v>9139542.8265015557</v>
      </c>
      <c r="CJ88" s="62">
        <f>攻城效率!K85*BX$7</f>
        <v>478573.74792619288</v>
      </c>
      <c r="CK88" s="62">
        <f>攻城效率!L85*BY$7</f>
        <v>2148000.5093615223</v>
      </c>
      <c r="CL88" s="62">
        <f>攻城效率!M85*BZ$7</f>
        <v>6444001.5280845668</v>
      </c>
      <c r="CM88" s="62">
        <f>攻城效率!N85*CA$7</f>
        <v>7160001.6978717409</v>
      </c>
      <c r="CN88" s="62">
        <f>攻城效率!O85*CB$7</f>
        <v>7160001.6978717409</v>
      </c>
      <c r="CO88" s="12"/>
      <c r="CP88" s="55">
        <v>81</v>
      </c>
      <c r="CQ88" s="62">
        <f t="shared" si="61"/>
        <v>8384103.1017606687</v>
      </c>
      <c r="CR88" s="62">
        <f t="shared" si="62"/>
        <v>10233021.996947095</v>
      </c>
      <c r="CS88" s="62">
        <f t="shared" si="63"/>
        <v>14738988.363944363</v>
      </c>
      <c r="CT88" s="62">
        <f t="shared" si="64"/>
        <v>16061623.162907584</v>
      </c>
      <c r="CU88" s="62">
        <f t="shared" si="65"/>
        <v>16299544.524373297</v>
      </c>
    </row>
    <row r="89" spans="1:99" x14ac:dyDescent="0.15">
      <c r="A89" s="74"/>
      <c r="B89" s="29">
        <v>82</v>
      </c>
      <c r="C89" s="58">
        <f t="shared" si="43"/>
        <v>27118568.090789638</v>
      </c>
      <c r="D89" s="58">
        <f t="shared" si="44"/>
        <v>33508335.022532471</v>
      </c>
      <c r="E89" s="58">
        <f t="shared" si="45"/>
        <v>48599460.541563973</v>
      </c>
      <c r="F89" s="58">
        <f t="shared" si="46"/>
        <v>54953736.935290456</v>
      </c>
      <c r="G89" s="58">
        <f t="shared" si="47"/>
        <v>59017139.994228974</v>
      </c>
      <c r="H89" s="10">
        <f>C89*节奏总纲!W85</f>
        <v>534039791.12275749</v>
      </c>
      <c r="I89" s="10">
        <f>D89*节奏总纲!X85</f>
        <v>562669202.43491793</v>
      </c>
      <c r="J89" s="10">
        <f>E89*节奏总纲!Y85</f>
        <v>665988829.58072519</v>
      </c>
      <c r="K89" s="10">
        <f>F89*节奏总纲!Z85</f>
        <v>552388836.94258738</v>
      </c>
      <c r="L89" s="10">
        <f>G89*节奏总纲!AA85</f>
        <v>317160953.5586862</v>
      </c>
      <c r="N89" s="12">
        <f t="shared" si="48"/>
        <v>0.63010652154514613</v>
      </c>
      <c r="O89" s="12">
        <f t="shared" si="49"/>
        <v>5.4840217682280812E-2</v>
      </c>
      <c r="P89" s="12">
        <f t="shared" si="50"/>
        <v>0.31505326077257306</v>
      </c>
      <c r="Y89" s="70"/>
      <c r="Z89" s="17">
        <v>82</v>
      </c>
      <c r="AA89" s="62">
        <f>攻城效率!F86*T$8</f>
        <v>16130439.113120267</v>
      </c>
      <c r="AB89" s="62">
        <f>攻城效率!G86*U$8</f>
        <v>16537512.337059306</v>
      </c>
      <c r="AC89" s="62">
        <f>攻城效率!H86*V$8</f>
        <v>16970332.176052522</v>
      </c>
      <c r="AD89" s="62">
        <f>攻城效率!I86*W$8</f>
        <v>18145308.992265344</v>
      </c>
      <c r="AE89" s="62">
        <f>攻城效率!J86*X$8</f>
        <v>18675840.211581182</v>
      </c>
      <c r="AF89" s="62">
        <f>攻城效率!K86*T$7</f>
        <v>957147.49585238576</v>
      </c>
      <c r="AG89" s="62">
        <f>攻城效率!L86*U$7</f>
        <v>4296001.0187230445</v>
      </c>
      <c r="AH89" s="62">
        <f>攻城效率!M86*V$7</f>
        <v>12888003.056169134</v>
      </c>
      <c r="AI89" s="62">
        <f>攻城效率!N86*W$7</f>
        <v>14320003.395743482</v>
      </c>
      <c r="AJ89" s="62">
        <f>攻城效率!O86*X$7</f>
        <v>14320003.395743482</v>
      </c>
      <c r="AK89" s="12"/>
      <c r="AL89" s="29">
        <v>82</v>
      </c>
      <c r="AM89" s="10">
        <f t="shared" si="51"/>
        <v>17087586.608972654</v>
      </c>
      <c r="AN89" s="10">
        <f t="shared" si="52"/>
        <v>20833513.355782352</v>
      </c>
      <c r="AO89" s="10">
        <f t="shared" si="53"/>
        <v>29858335.232221656</v>
      </c>
      <c r="AP89" s="10">
        <f t="shared" si="54"/>
        <v>32465312.388008825</v>
      </c>
      <c r="AQ89" s="10">
        <f t="shared" si="55"/>
        <v>32995843.607324664</v>
      </c>
      <c r="BB89" s="29">
        <v>82</v>
      </c>
      <c r="BC89" s="10">
        <f>攻打玩家效率!G86</f>
        <v>40326.097782800673</v>
      </c>
      <c r="BD89" s="10">
        <f>攻打玩家效率!H86</f>
        <v>41343.780842648266</v>
      </c>
      <c r="BE89" s="10">
        <f>攻打玩家效率!I86</f>
        <v>42425.830440131307</v>
      </c>
      <c r="BF89" s="10">
        <f>攻打玩家效率!J86</f>
        <v>45363.272480663356</v>
      </c>
      <c r="BG89" s="10">
        <f>攻打玩家效率!K86</f>
        <v>46689.600528952957</v>
      </c>
      <c r="BH89" s="10">
        <f>攻打玩家效率!L86</f>
        <v>541963.59975132567</v>
      </c>
      <c r="BI89" s="10">
        <f>攻打玩家效率!M86</f>
        <v>545969.42540640628</v>
      </c>
      <c r="BJ89" s="10">
        <f>攻打玩家效率!N86</f>
        <v>550262.3864456407</v>
      </c>
      <c r="BK89" s="10">
        <f>攻打玩家效率!O86</f>
        <v>555154.68175633578</v>
      </c>
      <c r="BL89" s="10">
        <f>攻打玩家效率!P86</f>
        <v>560166.54595873354</v>
      </c>
      <c r="BN89" s="29">
        <v>82</v>
      </c>
      <c r="BO89" s="10">
        <f t="shared" si="56"/>
        <v>1487188.1773306581</v>
      </c>
      <c r="BP89" s="10">
        <f t="shared" si="57"/>
        <v>2258064.9888589429</v>
      </c>
      <c r="BQ89" s="10">
        <f t="shared" si="58"/>
        <v>3811957.6932314858</v>
      </c>
      <c r="BR89" s="10">
        <f t="shared" si="59"/>
        <v>6255768.3532772204</v>
      </c>
      <c r="BS89" s="10">
        <f t="shared" si="60"/>
        <v>9523374.5832419805</v>
      </c>
      <c r="BT89" s="74"/>
      <c r="CD89" s="55">
        <v>82</v>
      </c>
      <c r="CE89" s="62">
        <f>攻城效率!F86*BX$8</f>
        <v>8065219.5565601336</v>
      </c>
      <c r="CF89" s="62">
        <f>攻城效率!G86*BY$8</f>
        <v>8268756.168529653</v>
      </c>
      <c r="CG89" s="62">
        <f>攻城效率!H86*BZ$8</f>
        <v>8485166.088026261</v>
      </c>
      <c r="CH89" s="62">
        <f>攻城效率!I86*CA$8</f>
        <v>9072654.4961326718</v>
      </c>
      <c r="CI89" s="62">
        <f>攻城效率!J86*CB$8</f>
        <v>9337920.1057905909</v>
      </c>
      <c r="CJ89" s="62">
        <f>攻城效率!K86*BX$7</f>
        <v>478573.74792619288</v>
      </c>
      <c r="CK89" s="62">
        <f>攻城效率!L86*BY$7</f>
        <v>2148000.5093615223</v>
      </c>
      <c r="CL89" s="62">
        <f>攻城效率!M86*BZ$7</f>
        <v>6444001.5280845668</v>
      </c>
      <c r="CM89" s="62">
        <f>攻城效率!N86*CA$7</f>
        <v>7160001.6978717409</v>
      </c>
      <c r="CN89" s="62">
        <f>攻城效率!O86*CB$7</f>
        <v>7160001.6978717409</v>
      </c>
      <c r="CO89" s="12"/>
      <c r="CP89" s="55">
        <v>82</v>
      </c>
      <c r="CQ89" s="62">
        <f t="shared" si="61"/>
        <v>8543793.3044863269</v>
      </c>
      <c r="CR89" s="62">
        <f t="shared" si="62"/>
        <v>10416756.677891176</v>
      </c>
      <c r="CS89" s="62">
        <f t="shared" si="63"/>
        <v>14929167.616110828</v>
      </c>
      <c r="CT89" s="62">
        <f t="shared" si="64"/>
        <v>16232656.194004413</v>
      </c>
      <c r="CU89" s="62">
        <f t="shared" si="65"/>
        <v>16497921.803662332</v>
      </c>
    </row>
    <row r="90" spans="1:99" x14ac:dyDescent="0.15">
      <c r="A90" s="74"/>
      <c r="B90" s="29">
        <v>83</v>
      </c>
      <c r="C90" s="58">
        <f t="shared" si="43"/>
        <v>27634582.861157939</v>
      </c>
      <c r="D90" s="58">
        <f t="shared" si="44"/>
        <v>34030111.605179608</v>
      </c>
      <c r="E90" s="58">
        <f t="shared" si="45"/>
        <v>49203693.372902393</v>
      </c>
      <c r="F90" s="58">
        <f t="shared" si="46"/>
        <v>55579955.215811588</v>
      </c>
      <c r="G90" s="58">
        <f t="shared" si="47"/>
        <v>59591776.192075253</v>
      </c>
      <c r="H90" s="10">
        <f>C90*节奏总纲!W86</f>
        <v>583260782.33355439</v>
      </c>
      <c r="I90" s="10">
        <f>D90*节奏总纲!X86</f>
        <v>625766594.04660642</v>
      </c>
      <c r="J90" s="10">
        <f>E90*节奏总纲!Y86</f>
        <v>746771964.16672969</v>
      </c>
      <c r="K90" s="10">
        <f>F90*节奏总纲!Z86</f>
        <v>598429042.39835584</v>
      </c>
      <c r="L90" s="10">
        <f>G90*节奏总纲!AA86</f>
        <v>355330322.94081032</v>
      </c>
      <c r="N90" s="12">
        <f t="shared" si="48"/>
        <v>0.63034055523731281</v>
      </c>
      <c r="O90" s="12">
        <f t="shared" si="49"/>
        <v>5.4489167144030654E-2</v>
      </c>
      <c r="P90" s="12">
        <f t="shared" si="50"/>
        <v>0.3151702776186564</v>
      </c>
      <c r="Y90" s="70"/>
      <c r="Z90" s="17">
        <v>83</v>
      </c>
      <c r="AA90" s="62">
        <f>攻城效率!F87*T$8</f>
        <v>16462050.808601439</v>
      </c>
      <c r="AB90" s="62">
        <f>攻城效率!G87*U$8</f>
        <v>16866815.686816979</v>
      </c>
      <c r="AC90" s="62">
        <f>攻城效率!H87*V$8</f>
        <v>17340150.377000298</v>
      </c>
      <c r="AD90" s="62">
        <f>攻城效率!I87*W$8</f>
        <v>18511751.358835511</v>
      </c>
      <c r="AE90" s="62">
        <f>攻城效率!J87*X$8</f>
        <v>18986264.917846028</v>
      </c>
      <c r="AF90" s="62">
        <f>攻城效率!K87*T$7</f>
        <v>957147.49585238576</v>
      </c>
      <c r="AG90" s="62">
        <f>攻城效率!L87*U$7</f>
        <v>4296001.0187230445</v>
      </c>
      <c r="AH90" s="62">
        <f>攻城效率!M87*V$7</f>
        <v>12888003.056169134</v>
      </c>
      <c r="AI90" s="62">
        <f>攻城效率!N87*W$7</f>
        <v>14320003.395743482</v>
      </c>
      <c r="AJ90" s="62">
        <f>攻城效率!O87*X$7</f>
        <v>14320003.395743482</v>
      </c>
      <c r="AK90" s="12"/>
      <c r="AL90" s="29">
        <v>83</v>
      </c>
      <c r="AM90" s="10">
        <f t="shared" si="51"/>
        <v>17419198.304453824</v>
      </c>
      <c r="AN90" s="10">
        <f t="shared" si="52"/>
        <v>21162816.705540024</v>
      </c>
      <c r="AO90" s="10">
        <f t="shared" si="53"/>
        <v>30228153.433169432</v>
      </c>
      <c r="AP90" s="10">
        <f t="shared" si="54"/>
        <v>32831754.754578993</v>
      </c>
      <c r="AQ90" s="10">
        <f t="shared" si="55"/>
        <v>33306268.31358951</v>
      </c>
      <c r="BB90" s="29">
        <v>83</v>
      </c>
      <c r="BC90" s="10">
        <f>攻打玩家效率!G87</f>
        <v>41155.127021503606</v>
      </c>
      <c r="BD90" s="10">
        <f>攻打玩家效率!H87</f>
        <v>42167.039217042446</v>
      </c>
      <c r="BE90" s="10">
        <f>攻打玩家效率!I87</f>
        <v>43350.375942500745</v>
      </c>
      <c r="BF90" s="10">
        <f>攻打玩家效率!J87</f>
        <v>46279.378397088782</v>
      </c>
      <c r="BG90" s="10">
        <f>攻打玩家效率!K87</f>
        <v>47465.662294615067</v>
      </c>
      <c r="BH90" s="10">
        <f>攻打玩家效率!L87</f>
        <v>547117.06713108183</v>
      </c>
      <c r="BI90" s="10">
        <f>攻打玩家效率!M87</f>
        <v>551126.98620464513</v>
      </c>
      <c r="BJ90" s="10">
        <f>攻打玩家效率!N87</f>
        <v>555540.76491714444</v>
      </c>
      <c r="BK90" s="10">
        <f>攻打玩家效率!O87</f>
        <v>560143.49350744369</v>
      </c>
      <c r="BL90" s="10">
        <f>攻打玩家效率!P87</f>
        <v>565369.49866784015</v>
      </c>
      <c r="BN90" s="29">
        <v>83</v>
      </c>
      <c r="BO90" s="10">
        <f t="shared" si="56"/>
        <v>1505785.4044771998</v>
      </c>
      <c r="BP90" s="10">
        <f t="shared" si="57"/>
        <v>2285886.5468695723</v>
      </c>
      <c r="BQ90" s="10">
        <f t="shared" si="58"/>
        <v>3861463.2231482407</v>
      </c>
      <c r="BR90" s="10">
        <f t="shared" si="59"/>
        <v>6332323.0839431006</v>
      </c>
      <c r="BS90" s="10">
        <f t="shared" si="60"/>
        <v>9632373.7216909863</v>
      </c>
      <c r="BT90" s="74"/>
      <c r="CD90" s="55">
        <v>83</v>
      </c>
      <c r="CE90" s="62">
        <f>攻城效率!F87*BX$8</f>
        <v>8231025.4043007195</v>
      </c>
      <c r="CF90" s="62">
        <f>攻城效率!G87*BY$8</f>
        <v>8433407.8434084896</v>
      </c>
      <c r="CG90" s="62">
        <f>攻城效率!H87*BZ$8</f>
        <v>8670075.1885001492</v>
      </c>
      <c r="CH90" s="62">
        <f>攻城效率!I87*CA$8</f>
        <v>9255875.6794177555</v>
      </c>
      <c r="CI90" s="62">
        <f>攻城效率!J87*CB$8</f>
        <v>9493132.4589230139</v>
      </c>
      <c r="CJ90" s="62">
        <f>攻城效率!K87*BX$7</f>
        <v>478573.74792619288</v>
      </c>
      <c r="CK90" s="62">
        <f>攻城效率!L87*BY$7</f>
        <v>2148000.5093615223</v>
      </c>
      <c r="CL90" s="62">
        <f>攻城效率!M87*BZ$7</f>
        <v>6444001.5280845668</v>
      </c>
      <c r="CM90" s="62">
        <f>攻城效率!N87*CA$7</f>
        <v>7160001.6978717409</v>
      </c>
      <c r="CN90" s="62">
        <f>攻城效率!O87*CB$7</f>
        <v>7160001.6978717409</v>
      </c>
      <c r="CO90" s="12"/>
      <c r="CP90" s="55">
        <v>83</v>
      </c>
      <c r="CQ90" s="62">
        <f t="shared" si="61"/>
        <v>8709599.1522269119</v>
      </c>
      <c r="CR90" s="62">
        <f t="shared" si="62"/>
        <v>10581408.352770012</v>
      </c>
      <c r="CS90" s="62">
        <f t="shared" si="63"/>
        <v>15114076.716584716</v>
      </c>
      <c r="CT90" s="62">
        <f t="shared" si="64"/>
        <v>16415877.377289496</v>
      </c>
      <c r="CU90" s="62">
        <f t="shared" si="65"/>
        <v>16653134.156794755</v>
      </c>
    </row>
    <row r="91" spans="1:99" x14ac:dyDescent="0.15">
      <c r="A91" s="74"/>
      <c r="B91" s="29">
        <v>84</v>
      </c>
      <c r="C91" s="58">
        <f t="shared" si="43"/>
        <v>28162476.234456249</v>
      </c>
      <c r="D91" s="58">
        <f t="shared" si="44"/>
        <v>34555665.394104689</v>
      </c>
      <c r="E91" s="58">
        <f t="shared" si="45"/>
        <v>49802221.000121877</v>
      </c>
      <c r="F91" s="58">
        <f t="shared" si="46"/>
        <v>56101733.367613845</v>
      </c>
      <c r="G91" s="58">
        <f t="shared" si="47"/>
        <v>60174337.485438488</v>
      </c>
      <c r="H91" s="10">
        <f>C91*节奏总纲!W87</f>
        <v>637064933.45506096</v>
      </c>
      <c r="I91" s="10">
        <f>D91*节奏总纲!X87</f>
        <v>681429951.53310502</v>
      </c>
      <c r="J91" s="10">
        <f>E91*节奏总纲!Y87</f>
        <v>782722204.5791775</v>
      </c>
      <c r="K91" s="10">
        <f>F91*节奏总纲!Z87</f>
        <v>639461747.55203581</v>
      </c>
      <c r="L91" s="10">
        <f>G91*节奏总纲!AA87</f>
        <v>388473308.2570343</v>
      </c>
      <c r="N91" s="12">
        <f t="shared" si="48"/>
        <v>0.63057647430701447</v>
      </c>
      <c r="O91" s="12">
        <f t="shared" si="49"/>
        <v>5.4135288539478188E-2</v>
      </c>
      <c r="P91" s="12">
        <f t="shared" si="50"/>
        <v>0.31528823715350723</v>
      </c>
      <c r="Y91" s="70"/>
      <c r="Z91" s="17">
        <v>84</v>
      </c>
      <c r="AA91" s="62">
        <f>攻城效率!F88*T$8</f>
        <v>16801447.475826122</v>
      </c>
      <c r="AB91" s="62">
        <f>攻城效率!G88*U$8</f>
        <v>17198526.366656803</v>
      </c>
      <c r="AC91" s="62">
        <f>攻城效率!H88*V$8</f>
        <v>17707036.266574409</v>
      </c>
      <c r="AD91" s="62">
        <f>攻城效率!I88*W$8</f>
        <v>18811985.587303679</v>
      </c>
      <c r="AE91" s="62">
        <f>攻城效率!J88*X$8</f>
        <v>19302276.46096978</v>
      </c>
      <c r="AF91" s="62">
        <f>攻城效率!K88*T$7</f>
        <v>957147.49585238576</v>
      </c>
      <c r="AG91" s="62">
        <f>攻城效率!L88*U$7</f>
        <v>4296001.0187230445</v>
      </c>
      <c r="AH91" s="62">
        <f>攻城效率!M88*V$7</f>
        <v>12888003.056169134</v>
      </c>
      <c r="AI91" s="62">
        <f>攻城效率!N88*W$7</f>
        <v>14320003.395743482</v>
      </c>
      <c r="AJ91" s="62">
        <f>攻城效率!O88*X$7</f>
        <v>14320003.395743482</v>
      </c>
      <c r="AK91" s="12"/>
      <c r="AL91" s="29">
        <v>84</v>
      </c>
      <c r="AM91" s="10">
        <f t="shared" si="51"/>
        <v>17758594.971678507</v>
      </c>
      <c r="AN91" s="10">
        <f t="shared" si="52"/>
        <v>21494527.385379847</v>
      </c>
      <c r="AO91" s="10">
        <f t="shared" si="53"/>
        <v>30595039.322743542</v>
      </c>
      <c r="AP91" s="10">
        <f t="shared" si="54"/>
        <v>33131988.983047161</v>
      </c>
      <c r="AQ91" s="10">
        <f t="shared" si="55"/>
        <v>33622279.856713265</v>
      </c>
      <c r="BB91" s="29">
        <v>84</v>
      </c>
      <c r="BC91" s="10">
        <f>攻打玩家效率!G88</f>
        <v>42003.618689565308</v>
      </c>
      <c r="BD91" s="10">
        <f>攻打玩家效率!H88</f>
        <v>42996.315916642008</v>
      </c>
      <c r="BE91" s="10">
        <f>攻打玩家效率!I88</f>
        <v>44267.590666436023</v>
      </c>
      <c r="BF91" s="10">
        <f>攻打玩家效率!J88</f>
        <v>47029.963968259202</v>
      </c>
      <c r="BG91" s="10">
        <f>攻打玩家效率!K88</f>
        <v>48255.69115242445</v>
      </c>
      <c r="BH91" s="10">
        <f>攻打玩家效率!L88</f>
        <v>552273.7950214165</v>
      </c>
      <c r="BI91" s="10">
        <f>攻打玩家效率!M88</f>
        <v>556309.85909509589</v>
      </c>
      <c r="BJ91" s="10">
        <f>攻打玩家效率!N88</f>
        <v>560594.44986913237</v>
      </c>
      <c r="BK91" s="10">
        <f>攻打玩家效率!O88</f>
        <v>565318.91678909189</v>
      </c>
      <c r="BL91" s="10">
        <f>攻打玩家效率!P88</f>
        <v>570464.68593526026</v>
      </c>
      <c r="BN91" s="29">
        <v>84</v>
      </c>
      <c r="BO91" s="10">
        <f t="shared" si="56"/>
        <v>1524583.7769384861</v>
      </c>
      <c r="BP91" s="10">
        <f t="shared" si="57"/>
        <v>2313874.3160349177</v>
      </c>
      <c r="BQ91" s="10">
        <f t="shared" si="58"/>
        <v>3909662.0160065629</v>
      </c>
      <c r="BR91" s="10">
        <f t="shared" si="59"/>
        <v>6403749.8930431027</v>
      </c>
      <c r="BS91" s="10">
        <f t="shared" si="60"/>
        <v>9740917.7003685907</v>
      </c>
      <c r="BT91" s="74"/>
      <c r="CD91" s="55">
        <v>84</v>
      </c>
      <c r="CE91" s="62">
        <f>攻城效率!F88*BX$8</f>
        <v>8400723.7379130609</v>
      </c>
      <c r="CF91" s="62">
        <f>攻城效率!G88*BY$8</f>
        <v>8599263.1833284013</v>
      </c>
      <c r="CG91" s="62">
        <f>攻城效率!H88*BZ$8</f>
        <v>8853518.1332872044</v>
      </c>
      <c r="CH91" s="62">
        <f>攻城效率!I88*CA$8</f>
        <v>9405992.7936518397</v>
      </c>
      <c r="CI91" s="62">
        <f>攻城效率!J88*CB$8</f>
        <v>9651138.2304848898</v>
      </c>
      <c r="CJ91" s="62">
        <f>攻城效率!K88*BX$7</f>
        <v>478573.74792619288</v>
      </c>
      <c r="CK91" s="62">
        <f>攻城效率!L88*BY$7</f>
        <v>2148000.5093615223</v>
      </c>
      <c r="CL91" s="62">
        <f>攻城效率!M88*BZ$7</f>
        <v>6444001.5280845668</v>
      </c>
      <c r="CM91" s="62">
        <f>攻城效率!N88*CA$7</f>
        <v>7160001.6978717409</v>
      </c>
      <c r="CN91" s="62">
        <f>攻城效率!O88*CB$7</f>
        <v>7160001.6978717409</v>
      </c>
      <c r="CO91" s="12"/>
      <c r="CP91" s="55">
        <v>84</v>
      </c>
      <c r="CQ91" s="62">
        <f t="shared" si="61"/>
        <v>8879297.4858392533</v>
      </c>
      <c r="CR91" s="62">
        <f t="shared" si="62"/>
        <v>10747263.692689924</v>
      </c>
      <c r="CS91" s="62">
        <f t="shared" si="63"/>
        <v>15297519.661371771</v>
      </c>
      <c r="CT91" s="62">
        <f t="shared" si="64"/>
        <v>16565994.491523581</v>
      </c>
      <c r="CU91" s="62">
        <f t="shared" si="65"/>
        <v>16811139.928356633</v>
      </c>
    </row>
    <row r="92" spans="1:99" x14ac:dyDescent="0.15">
      <c r="A92" s="74"/>
      <c r="B92" s="29">
        <v>85</v>
      </c>
      <c r="C92" s="58">
        <f t="shared" si="43"/>
        <v>28433846.394930843</v>
      </c>
      <c r="D92" s="58">
        <f t="shared" si="44"/>
        <v>34807219.073104627</v>
      </c>
      <c r="E92" s="58">
        <f t="shared" si="45"/>
        <v>50111974.791994631</v>
      </c>
      <c r="F92" s="58">
        <f t="shared" si="46"/>
        <v>56396129.007938236</v>
      </c>
      <c r="G92" s="58">
        <f t="shared" si="47"/>
        <v>60609345.444548167</v>
      </c>
      <c r="H92" s="10">
        <f>C92*节奏总纲!W88</f>
        <v>689368563.28497922</v>
      </c>
      <c r="I92" s="10">
        <f>D92*节奏总纲!X88</f>
        <v>712201523.16312754</v>
      </c>
      <c r="J92" s="10">
        <f>E92*节奏总纲!Y88</f>
        <v>834219419.92590868</v>
      </c>
      <c r="K92" s="10">
        <f>F92*节奏总纲!Z88</f>
        <v>710391925.54047012</v>
      </c>
      <c r="L92" s="10">
        <f>G92*节奏总纲!AA88</f>
        <v>417324417.32149231</v>
      </c>
      <c r="N92" s="12">
        <f t="shared" si="48"/>
        <v>0.63058032158707245</v>
      </c>
      <c r="O92" s="12">
        <f t="shared" si="49"/>
        <v>5.4129517619391221E-2</v>
      </c>
      <c r="P92" s="12">
        <f t="shared" si="50"/>
        <v>0.31529016079353622</v>
      </c>
      <c r="Y92" s="70"/>
      <c r="Z92" s="17">
        <v>85</v>
      </c>
      <c r="AA92" s="62">
        <f>攻城效率!F89*T$8</f>
        <v>16972676.507820528</v>
      </c>
      <c r="AB92" s="62">
        <f>攻城效率!G89*U$8</f>
        <v>17352226.998184271</v>
      </c>
      <c r="AC92" s="62">
        <f>攻城效率!H89*V$8</f>
        <v>17889024.04897327</v>
      </c>
      <c r="AD92" s="62">
        <f>攻城效率!I89*W$8</f>
        <v>18970464.911515325</v>
      </c>
      <c r="AE92" s="62">
        <f>攻城效率!J89*X$8</f>
        <v>19527700.003720753</v>
      </c>
      <c r="AF92" s="62">
        <f>攻城效率!K89*T$7</f>
        <v>957147.49585238576</v>
      </c>
      <c r="AG92" s="62">
        <f>攻城效率!L89*U$7</f>
        <v>4296001.0187230445</v>
      </c>
      <c r="AH92" s="62">
        <f>攻城效率!M89*V$7</f>
        <v>12888003.056169134</v>
      </c>
      <c r="AI92" s="62">
        <f>攻城效率!N89*W$7</f>
        <v>14320003.395743482</v>
      </c>
      <c r="AJ92" s="62">
        <f>攻城效率!O89*X$7</f>
        <v>14320003.395743482</v>
      </c>
      <c r="AK92" s="12"/>
      <c r="AL92" s="29">
        <v>85</v>
      </c>
      <c r="AM92" s="10">
        <f t="shared" si="51"/>
        <v>17929824.003672913</v>
      </c>
      <c r="AN92" s="10">
        <f t="shared" si="52"/>
        <v>21648228.016907316</v>
      </c>
      <c r="AO92" s="10">
        <f t="shared" si="53"/>
        <v>30777027.105142403</v>
      </c>
      <c r="AP92" s="10">
        <f t="shared" si="54"/>
        <v>33290468.307258807</v>
      </c>
      <c r="AQ92" s="10">
        <f t="shared" si="55"/>
        <v>33847703.399464235</v>
      </c>
      <c r="BB92" s="29">
        <v>85</v>
      </c>
      <c r="BC92" s="10">
        <f>攻打玩家效率!G89</f>
        <v>42431.691269551317</v>
      </c>
      <c r="BD92" s="10">
        <f>攻打玩家效率!H89</f>
        <v>43380.56749546068</v>
      </c>
      <c r="BE92" s="10">
        <f>攻打玩家效率!I89</f>
        <v>44722.560122433177</v>
      </c>
      <c r="BF92" s="10">
        <f>攻打玩家效率!J89</f>
        <v>47426.16227878831</v>
      </c>
      <c r="BG92" s="10">
        <f>攻打玩家效率!K89</f>
        <v>48819.25000930189</v>
      </c>
      <c r="BH92" s="10">
        <f>攻打玩家效率!L89</f>
        <v>557396.73836297973</v>
      </c>
      <c r="BI92" s="10">
        <f>攻打玩家效率!M89</f>
        <v>561389.51177058183</v>
      </c>
      <c r="BJ92" s="10">
        <f>攻打玩家效率!N89</f>
        <v>565674.02624403965</v>
      </c>
      <c r="BK92" s="10">
        <f>攻打玩家效率!O89</f>
        <v>570422.50698731211</v>
      </c>
      <c r="BL92" s="10">
        <f>攻打玩家效率!P89</f>
        <v>575719.6120661418</v>
      </c>
      <c r="BN92" s="29">
        <v>85</v>
      </c>
      <c r="BO92" s="10">
        <f t="shared" si="56"/>
        <v>1539110.3894214726</v>
      </c>
      <c r="BP92" s="10">
        <f t="shared" si="57"/>
        <v>2334877.0477436557</v>
      </c>
      <c r="BQ92" s="10">
        <f t="shared" si="58"/>
        <v>3946434.1342810276</v>
      </c>
      <c r="BR92" s="10">
        <f t="shared" si="59"/>
        <v>6460426.547050029</v>
      </c>
      <c r="BS92" s="10">
        <f t="shared" si="60"/>
        <v>9837790.3453518152</v>
      </c>
      <c r="BT92" s="74"/>
      <c r="CD92" s="55">
        <v>85</v>
      </c>
      <c r="CE92" s="62">
        <f>攻城效率!F89*BX$8</f>
        <v>8486338.253910264</v>
      </c>
      <c r="CF92" s="62">
        <f>攻城效率!G89*BY$8</f>
        <v>8676113.4990921356</v>
      </c>
      <c r="CG92" s="62">
        <f>攻城效率!H89*BZ$8</f>
        <v>8944512.0244866349</v>
      </c>
      <c r="CH92" s="62">
        <f>攻城效率!I89*CA$8</f>
        <v>9485232.4557576627</v>
      </c>
      <c r="CI92" s="62">
        <f>攻城效率!J89*CB$8</f>
        <v>9763850.0018603764</v>
      </c>
      <c r="CJ92" s="62">
        <f>攻城效率!K89*BX$7</f>
        <v>478573.74792619288</v>
      </c>
      <c r="CK92" s="62">
        <f>攻城效率!L89*BY$7</f>
        <v>2148000.5093615223</v>
      </c>
      <c r="CL92" s="62">
        <f>攻城效率!M89*BZ$7</f>
        <v>6444001.5280845668</v>
      </c>
      <c r="CM92" s="62">
        <f>攻城效率!N89*CA$7</f>
        <v>7160001.6978717409</v>
      </c>
      <c r="CN92" s="62">
        <f>攻城效率!O89*CB$7</f>
        <v>7160001.6978717409</v>
      </c>
      <c r="CO92" s="12"/>
      <c r="CP92" s="55">
        <v>85</v>
      </c>
      <c r="CQ92" s="62">
        <f t="shared" si="61"/>
        <v>8964912.0018364564</v>
      </c>
      <c r="CR92" s="62">
        <f t="shared" si="62"/>
        <v>10824114.008453658</v>
      </c>
      <c r="CS92" s="62">
        <f t="shared" si="63"/>
        <v>15388513.552571202</v>
      </c>
      <c r="CT92" s="62">
        <f t="shared" si="64"/>
        <v>16645234.153629404</v>
      </c>
      <c r="CU92" s="62">
        <f t="shared" si="65"/>
        <v>16923851.699732117</v>
      </c>
    </row>
    <row r="93" spans="1:99" x14ac:dyDescent="0.15">
      <c r="A93" s="74"/>
      <c r="B93" s="29">
        <v>86</v>
      </c>
      <c r="C93" s="58">
        <f t="shared" si="43"/>
        <v>28665412.255821176</v>
      </c>
      <c r="D93" s="58">
        <f t="shared" si="44"/>
        <v>35044456.985869981</v>
      </c>
      <c r="E93" s="58">
        <f t="shared" si="45"/>
        <v>50373412.540543646</v>
      </c>
      <c r="F93" s="58">
        <f t="shared" si="46"/>
        <v>56693080.152983144</v>
      </c>
      <c r="G93" s="58">
        <f t="shared" si="47"/>
        <v>60924589.913032889</v>
      </c>
      <c r="H93" s="10">
        <f>C93*节奏总纲!W89</f>
        <v>744864117.45282936</v>
      </c>
      <c r="I93" s="10">
        <f>D93*节奏总纲!X89</f>
        <v>780805929.24051809</v>
      </c>
      <c r="J93" s="10">
        <f>E93*节奏总纲!Y89</f>
        <v>922528120.17911494</v>
      </c>
      <c r="K93" s="10">
        <f>F93*节奏总纲!Z89</f>
        <v>783532350.99979031</v>
      </c>
      <c r="L93" s="10">
        <f>G93*节奏总纲!AA89</f>
        <v>390655526.21324855</v>
      </c>
      <c r="N93" s="12">
        <f t="shared" si="48"/>
        <v>0.63054595453440376</v>
      </c>
      <c r="O93" s="12">
        <f t="shared" si="49"/>
        <v>5.4181068198394369E-2</v>
      </c>
      <c r="P93" s="12">
        <f t="shared" si="50"/>
        <v>0.31527297726720188</v>
      </c>
      <c r="Y93" s="70"/>
      <c r="Z93" s="17">
        <v>86</v>
      </c>
      <c r="AA93" s="62">
        <f>攻城效率!F90*T$8</f>
        <v>17117712.237116575</v>
      </c>
      <c r="AB93" s="62">
        <f>攻城效率!G90*U$8</f>
        <v>17496590.45179563</v>
      </c>
      <c r="AC93" s="62">
        <f>攻城效率!H90*V$8</f>
        <v>18039837.878503423</v>
      </c>
      <c r="AD93" s="62">
        <f>攻城效率!I90*W$8</f>
        <v>19129330.566697247</v>
      </c>
      <c r="AE93" s="62">
        <f>攻城效率!J90*X$8</f>
        <v>19685388.708160713</v>
      </c>
      <c r="AF93" s="62">
        <f>攻城效率!K90*T$7</f>
        <v>957147.49585238576</v>
      </c>
      <c r="AG93" s="62">
        <f>攻城效率!L90*U$7</f>
        <v>4296001.0187230445</v>
      </c>
      <c r="AH93" s="62">
        <f>攻城效率!M90*V$7</f>
        <v>12888003.056169134</v>
      </c>
      <c r="AI93" s="62">
        <f>攻城效率!N90*W$7</f>
        <v>14320003.395743482</v>
      </c>
      <c r="AJ93" s="62">
        <f>攻城效率!O90*X$7</f>
        <v>14320003.395743482</v>
      </c>
      <c r="AK93" s="12"/>
      <c r="AL93" s="29">
        <v>86</v>
      </c>
      <c r="AM93" s="10">
        <f t="shared" si="51"/>
        <v>18074859.73296896</v>
      </c>
      <c r="AN93" s="10">
        <f t="shared" si="52"/>
        <v>21792591.470518675</v>
      </c>
      <c r="AO93" s="10">
        <f t="shared" si="53"/>
        <v>30927840.934672557</v>
      </c>
      <c r="AP93" s="10">
        <f t="shared" si="54"/>
        <v>33449333.962440729</v>
      </c>
      <c r="AQ93" s="10">
        <f t="shared" si="55"/>
        <v>34005392.103904195</v>
      </c>
      <c r="BB93" s="29">
        <v>86</v>
      </c>
      <c r="BC93" s="10">
        <f>攻打玩家效率!G90</f>
        <v>42794.280592791445</v>
      </c>
      <c r="BD93" s="10">
        <f>攻打玩家效率!H90</f>
        <v>43741.476129489078</v>
      </c>
      <c r="BE93" s="10">
        <f>攻打玩家效率!I90</f>
        <v>45099.594696258566</v>
      </c>
      <c r="BF93" s="10">
        <f>攻打玩家效率!J90</f>
        <v>47823.326416743119</v>
      </c>
      <c r="BG93" s="10">
        <f>攻打玩家效率!K90</f>
        <v>49213.471770401789</v>
      </c>
      <c r="BH93" s="10">
        <f>攻打玩家效率!L90</f>
        <v>562589.92521991115</v>
      </c>
      <c r="BI93" s="10">
        <f>攻打玩家效率!M90</f>
        <v>566482.546049878</v>
      </c>
      <c r="BJ93" s="10">
        <f>攻打玩家效率!N90</f>
        <v>570832.25422566943</v>
      </c>
      <c r="BK93" s="10">
        <f>攻打玩家效率!O90</f>
        <v>575768.26908154087</v>
      </c>
      <c r="BL93" s="10">
        <f>攻打玩家效率!P90</f>
        <v>580307.78757937392</v>
      </c>
      <c r="BN93" s="29">
        <v>86</v>
      </c>
      <c r="BO93" s="10">
        <f t="shared" si="56"/>
        <v>1553122.6563677369</v>
      </c>
      <c r="BP93" s="10">
        <f t="shared" si="57"/>
        <v>2355569.7800919702</v>
      </c>
      <c r="BQ93" s="10">
        <f t="shared" si="58"/>
        <v>3981651.1385348113</v>
      </c>
      <c r="BR93" s="10">
        <f t="shared" si="59"/>
        <v>6519079.2093220521</v>
      </c>
      <c r="BS93" s="10">
        <f t="shared" si="60"/>
        <v>9916501.7571765948</v>
      </c>
      <c r="BT93" s="74"/>
      <c r="CD93" s="55">
        <v>86</v>
      </c>
      <c r="CE93" s="62">
        <f>攻城效率!F90*BX$8</f>
        <v>8558856.1185582876</v>
      </c>
      <c r="CF93" s="62">
        <f>攻城效率!G90*BY$8</f>
        <v>8748295.2258978151</v>
      </c>
      <c r="CG93" s="62">
        <f>攻城效率!H90*BZ$8</f>
        <v>9019918.9392517116</v>
      </c>
      <c r="CH93" s="62">
        <f>攻城效率!I90*CA$8</f>
        <v>9564665.2833486237</v>
      </c>
      <c r="CI93" s="62">
        <f>攻城效率!J90*CB$8</f>
        <v>9842694.3540803567</v>
      </c>
      <c r="CJ93" s="62">
        <f>攻城效率!K90*BX$7</f>
        <v>478573.74792619288</v>
      </c>
      <c r="CK93" s="62">
        <f>攻城效率!L90*BY$7</f>
        <v>2148000.5093615223</v>
      </c>
      <c r="CL93" s="62">
        <f>攻城效率!M90*BZ$7</f>
        <v>6444001.5280845668</v>
      </c>
      <c r="CM93" s="62">
        <f>攻城效率!N90*CA$7</f>
        <v>7160001.6978717409</v>
      </c>
      <c r="CN93" s="62">
        <f>攻城效率!O90*CB$7</f>
        <v>7160001.6978717409</v>
      </c>
      <c r="CO93" s="12"/>
      <c r="CP93" s="55">
        <v>86</v>
      </c>
      <c r="CQ93" s="62">
        <f t="shared" si="61"/>
        <v>9037429.86648448</v>
      </c>
      <c r="CR93" s="62">
        <f t="shared" si="62"/>
        <v>10896295.735259337</v>
      </c>
      <c r="CS93" s="62">
        <f t="shared" si="63"/>
        <v>15463920.467336278</v>
      </c>
      <c r="CT93" s="62">
        <f t="shared" si="64"/>
        <v>16724666.981220365</v>
      </c>
      <c r="CU93" s="62">
        <f t="shared" si="65"/>
        <v>17002696.051952098</v>
      </c>
    </row>
    <row r="94" spans="1:99" x14ac:dyDescent="0.15">
      <c r="A94" s="74"/>
      <c r="B94" s="29">
        <v>87</v>
      </c>
      <c r="C94" s="58">
        <f t="shared" si="43"/>
        <v>28896892.58054512</v>
      </c>
      <c r="D94" s="58">
        <f t="shared" si="44"/>
        <v>35288007.244166538</v>
      </c>
      <c r="E94" s="58">
        <f t="shared" si="45"/>
        <v>50638536.116194829</v>
      </c>
      <c r="F94" s="58">
        <f t="shared" si="46"/>
        <v>56984277.527381904</v>
      </c>
      <c r="G94" s="58">
        <f t="shared" si="47"/>
        <v>61240485.064303085</v>
      </c>
      <c r="H94" s="10">
        <f>C94*节奏总纲!W90</f>
        <v>804772271.7668612</v>
      </c>
      <c r="I94" s="10">
        <f>D94*节奏总纲!X90</f>
        <v>856908884.30307209</v>
      </c>
      <c r="J94" s="10">
        <f>E94*节奏总纲!Y90</f>
        <v>1021397600.8262454</v>
      </c>
      <c r="K94" s="10">
        <f>F94*节奏总纲!Z90</f>
        <v>751426860.46018064</v>
      </c>
      <c r="L94" s="10">
        <f>G94*节奏总纲!AA90</f>
        <v>416590338.87214404</v>
      </c>
      <c r="N94" s="12">
        <f t="shared" si="48"/>
        <v>0.63051661343401111</v>
      </c>
      <c r="O94" s="12">
        <f t="shared" si="49"/>
        <v>5.4225079848983289E-2</v>
      </c>
      <c r="P94" s="12">
        <f t="shared" si="50"/>
        <v>0.31525830671700555</v>
      </c>
      <c r="Y94" s="70"/>
      <c r="Z94" s="17">
        <v>87</v>
      </c>
      <c r="AA94" s="62">
        <f>攻城效率!F91*T$8</f>
        <v>17262823.352799326</v>
      </c>
      <c r="AB94" s="62">
        <f>攻城效率!G91*U$8</f>
        <v>17644774.621521171</v>
      </c>
      <c r="AC94" s="62">
        <f>攻城效率!H91*V$8</f>
        <v>18192740.163847193</v>
      </c>
      <c r="AD94" s="62">
        <f>攻城效率!I91*W$8</f>
        <v>19287274.006004415</v>
      </c>
      <c r="AE94" s="62">
        <f>攻城效率!J91*X$8</f>
        <v>19842120.213382952</v>
      </c>
      <c r="AF94" s="62">
        <f>攻城效率!K91*T$7</f>
        <v>957147.49585238576</v>
      </c>
      <c r="AG94" s="62">
        <f>攻城效率!L91*U$7</f>
        <v>4296001.0187230445</v>
      </c>
      <c r="AH94" s="62">
        <f>攻城效率!M91*V$7</f>
        <v>12888003.056169134</v>
      </c>
      <c r="AI94" s="62">
        <f>攻城效率!N91*W$7</f>
        <v>14320003.395743482</v>
      </c>
      <c r="AJ94" s="62">
        <f>攻城效率!O91*X$7</f>
        <v>14320003.395743482</v>
      </c>
      <c r="AK94" s="12"/>
      <c r="AL94" s="29">
        <v>87</v>
      </c>
      <c r="AM94" s="10">
        <f t="shared" si="51"/>
        <v>18219970.848651711</v>
      </c>
      <c r="AN94" s="10">
        <f t="shared" si="52"/>
        <v>21940775.640244216</v>
      </c>
      <c r="AO94" s="10">
        <f t="shared" si="53"/>
        <v>31080743.220016327</v>
      </c>
      <c r="AP94" s="10">
        <f t="shared" si="54"/>
        <v>33607277.401747897</v>
      </c>
      <c r="AQ94" s="10">
        <f t="shared" si="55"/>
        <v>34162123.609126434</v>
      </c>
      <c r="BB94" s="29">
        <v>87</v>
      </c>
      <c r="BC94" s="10">
        <f>攻打玩家效率!G91</f>
        <v>43157.058381998322</v>
      </c>
      <c r="BD94" s="10">
        <f>攻打玩家效率!H91</f>
        <v>44111.936553802931</v>
      </c>
      <c r="BE94" s="10">
        <f>攻打玩家效率!I91</f>
        <v>45481.850409617989</v>
      </c>
      <c r="BF94" s="10">
        <f>攻打玩家效率!J91</f>
        <v>48218.185015011048</v>
      </c>
      <c r="BG94" s="10">
        <f>攻打玩家效率!K91</f>
        <v>49605.300533457383</v>
      </c>
      <c r="BH94" s="10">
        <f>攻打玩家效率!L91</f>
        <v>567682.86187378434</v>
      </c>
      <c r="BI94" s="10">
        <f>攻打玩家效率!M91</f>
        <v>571721.57849772461</v>
      </c>
      <c r="BJ94" s="10">
        <f>攻打玩家效率!N91</f>
        <v>576075.00518597825</v>
      </c>
      <c r="BK94" s="10">
        <f>攻打玩家效率!O91</f>
        <v>580579.25301995198</v>
      </c>
      <c r="BL94" s="10">
        <f>攻打玩家效率!P91</f>
        <v>585081.8015504994</v>
      </c>
      <c r="BN94" s="29">
        <v>87</v>
      </c>
      <c r="BO94" s="10">
        <f t="shared" si="56"/>
        <v>1566936.307567552</v>
      </c>
      <c r="BP94" s="10">
        <f t="shared" si="57"/>
        <v>2376843.7838002178</v>
      </c>
      <c r="BQ94" s="10">
        <f t="shared" si="58"/>
        <v>4017421.2861703411</v>
      </c>
      <c r="BR94" s="10">
        <f t="shared" si="59"/>
        <v>6573361.4247600576</v>
      </c>
      <c r="BS94" s="10">
        <f t="shared" si="60"/>
        <v>9997299.6506134346</v>
      </c>
      <c r="BT94" s="74"/>
      <c r="CD94" s="55">
        <v>87</v>
      </c>
      <c r="CE94" s="62">
        <f>攻城效率!F91*BX$8</f>
        <v>8631411.6763996631</v>
      </c>
      <c r="CF94" s="62">
        <f>攻城效率!G91*BY$8</f>
        <v>8822387.3107605856</v>
      </c>
      <c r="CG94" s="62">
        <f>攻城效率!H91*BZ$8</f>
        <v>9096370.0819235966</v>
      </c>
      <c r="CH94" s="62">
        <f>攻城效率!I91*CA$8</f>
        <v>9643637.0030022077</v>
      </c>
      <c r="CI94" s="62">
        <f>攻城效率!J91*CB$8</f>
        <v>9921060.106691476</v>
      </c>
      <c r="CJ94" s="62">
        <f>攻城效率!K91*BX$7</f>
        <v>478573.74792619288</v>
      </c>
      <c r="CK94" s="62">
        <f>攻城效率!L91*BY$7</f>
        <v>2148000.5093615223</v>
      </c>
      <c r="CL94" s="62">
        <f>攻城效率!M91*BZ$7</f>
        <v>6444001.5280845668</v>
      </c>
      <c r="CM94" s="62">
        <f>攻城效率!N91*CA$7</f>
        <v>7160001.6978717409</v>
      </c>
      <c r="CN94" s="62">
        <f>攻城效率!O91*CB$7</f>
        <v>7160001.6978717409</v>
      </c>
      <c r="CO94" s="12"/>
      <c r="CP94" s="55">
        <v>87</v>
      </c>
      <c r="CQ94" s="62">
        <f t="shared" si="61"/>
        <v>9109985.4243258554</v>
      </c>
      <c r="CR94" s="62">
        <f t="shared" si="62"/>
        <v>10970387.820122108</v>
      </c>
      <c r="CS94" s="62">
        <f t="shared" si="63"/>
        <v>15540371.610008163</v>
      </c>
      <c r="CT94" s="62">
        <f t="shared" si="64"/>
        <v>16803638.700873949</v>
      </c>
      <c r="CU94" s="62">
        <f t="shared" si="65"/>
        <v>17081061.804563217</v>
      </c>
    </row>
    <row r="95" spans="1:99" x14ac:dyDescent="0.15">
      <c r="A95" s="74"/>
      <c r="B95" s="29">
        <v>88</v>
      </c>
      <c r="C95" s="58">
        <f t="shared" si="43"/>
        <v>30332244.419474177</v>
      </c>
      <c r="D95" s="58">
        <f t="shared" si="44"/>
        <v>36788759.970428847</v>
      </c>
      <c r="E95" s="58">
        <f t="shared" si="45"/>
        <v>52244529.009924114</v>
      </c>
      <c r="F95" s="58">
        <f t="shared" si="46"/>
        <v>58780276.172993414</v>
      </c>
      <c r="G95" s="58">
        <f t="shared" si="47"/>
        <v>63208984.189875774</v>
      </c>
      <c r="H95" s="10">
        <f>C95*节奏总纲!W91</f>
        <v>905376895.39995229</v>
      </c>
      <c r="I95" s="10">
        <f>D95*节奏总纲!X91</f>
        <v>974492278.20673406</v>
      </c>
      <c r="J95" s="10">
        <f>E95*节奏总纲!Y91</f>
        <v>1071204599.9005198</v>
      </c>
      <c r="K95" s="10">
        <f>F95*节奏总纲!Z91</f>
        <v>789220561.43127441</v>
      </c>
      <c r="L95" s="10">
        <f>G95*节奏总纲!AA91</f>
        <v>470169458.72433227</v>
      </c>
      <c r="N95" s="12">
        <f t="shared" si="48"/>
        <v>0.63148400646272129</v>
      </c>
      <c r="O95" s="12">
        <f t="shared" si="49"/>
        <v>5.2773990305918034E-2</v>
      </c>
      <c r="P95" s="12">
        <f t="shared" si="50"/>
        <v>0.31574200323136065</v>
      </c>
      <c r="Y95" s="70"/>
      <c r="Z95" s="17">
        <v>88</v>
      </c>
      <c r="AA95" s="62">
        <f>攻城效率!F92*T$8</f>
        <v>18197179.735163689</v>
      </c>
      <c r="AB95" s="62">
        <f>攻城效率!G92*U$8</f>
        <v>18610753.104715519</v>
      </c>
      <c r="AC95" s="62">
        <f>攻城效率!H92*V$8</f>
        <v>19204275.583058748</v>
      </c>
      <c r="AD95" s="62">
        <f>攻城效率!I92*W$8</f>
        <v>20386115.435176861</v>
      </c>
      <c r="AE95" s="62">
        <f>攻城效率!J92*X$8</f>
        <v>21000849.084075693</v>
      </c>
      <c r="AF95" s="62">
        <f>攻城效率!K92*T$7</f>
        <v>957147.49585238576</v>
      </c>
      <c r="AG95" s="62">
        <f>攻城效率!L92*U$7</f>
        <v>4296001.0187230445</v>
      </c>
      <c r="AH95" s="62">
        <f>攻城效率!M92*V$7</f>
        <v>12888003.056169134</v>
      </c>
      <c r="AI95" s="62">
        <f>攻城效率!N92*W$7</f>
        <v>14320003.395743482</v>
      </c>
      <c r="AJ95" s="62">
        <f>攻城效率!O92*X$7</f>
        <v>14320003.395743482</v>
      </c>
      <c r="AK95" s="12"/>
      <c r="AL95" s="29">
        <v>88</v>
      </c>
      <c r="AM95" s="10">
        <f t="shared" si="51"/>
        <v>19154327.231016073</v>
      </c>
      <c r="AN95" s="10">
        <f t="shared" si="52"/>
        <v>22906754.123438563</v>
      </c>
      <c r="AO95" s="10">
        <f t="shared" si="53"/>
        <v>32092278.639227882</v>
      </c>
      <c r="AP95" s="10">
        <f t="shared" si="54"/>
        <v>34706118.830920339</v>
      </c>
      <c r="AQ95" s="10">
        <f t="shared" si="55"/>
        <v>35320852.479819179</v>
      </c>
      <c r="BB95" s="29">
        <v>88</v>
      </c>
      <c r="BC95" s="10">
        <f>攻打玩家效率!G92</f>
        <v>45492.949337909224</v>
      </c>
      <c r="BD95" s="10">
        <f>攻打玩家效率!H92</f>
        <v>46526.882761788795</v>
      </c>
      <c r="BE95" s="10">
        <f>攻打玩家效率!I92</f>
        <v>48010.688957646875</v>
      </c>
      <c r="BF95" s="10">
        <f>攻打玩家效率!J92</f>
        <v>50965.288587942152</v>
      </c>
      <c r="BG95" s="10">
        <f>攻打玩家效率!K92</f>
        <v>52502.122710189236</v>
      </c>
      <c r="BH95" s="10">
        <f>攻打玩家效率!L92</f>
        <v>572912.03978548711</v>
      </c>
      <c r="BI95" s="10">
        <f>攻打玩家效率!M92</f>
        <v>576908.51461472223</v>
      </c>
      <c r="BJ95" s="10">
        <f>攻打玩家效率!N92</f>
        <v>581168.76542822318</v>
      </c>
      <c r="BK95" s="10">
        <f>攻打玩家效率!O92</f>
        <v>585310.79788690247</v>
      </c>
      <c r="BL95" s="10">
        <f>攻打玩家效率!P92</f>
        <v>589798.17562797084</v>
      </c>
      <c r="BN95" s="29">
        <v>88</v>
      </c>
      <c r="BO95" s="10">
        <f t="shared" si="56"/>
        <v>1600753.5729500665</v>
      </c>
      <c r="BP95" s="10">
        <f t="shared" si="57"/>
        <v>2428628.7852709987</v>
      </c>
      <c r="BQ95" s="10">
        <f t="shared" si="58"/>
        <v>4106111.0510822879</v>
      </c>
      <c r="BR95" s="10">
        <f t="shared" si="59"/>
        <v>6721097.9266129062</v>
      </c>
      <c r="BS95" s="10">
        <f t="shared" si="60"/>
        <v>10227705.470147004</v>
      </c>
      <c r="BT95" s="74"/>
      <c r="CD95" s="55">
        <v>88</v>
      </c>
      <c r="CE95" s="62">
        <f>攻城效率!F92*BX$8</f>
        <v>9098589.8675818443</v>
      </c>
      <c r="CF95" s="62">
        <f>攻城效率!G92*BY$8</f>
        <v>9305376.5523577593</v>
      </c>
      <c r="CG95" s="62">
        <f>攻城效率!H92*BZ$8</f>
        <v>9602137.7915293742</v>
      </c>
      <c r="CH95" s="62">
        <f>攻城效率!I92*CA$8</f>
        <v>10193057.71758843</v>
      </c>
      <c r="CI95" s="62">
        <f>攻城效率!J92*CB$8</f>
        <v>10500424.542037847</v>
      </c>
      <c r="CJ95" s="62">
        <f>攻城效率!K92*BX$7</f>
        <v>478573.74792619288</v>
      </c>
      <c r="CK95" s="62">
        <f>攻城效率!L92*BY$7</f>
        <v>2148000.5093615223</v>
      </c>
      <c r="CL95" s="62">
        <f>攻城效率!M92*BZ$7</f>
        <v>6444001.5280845668</v>
      </c>
      <c r="CM95" s="62">
        <f>攻城效率!N92*CA$7</f>
        <v>7160001.6978717409</v>
      </c>
      <c r="CN95" s="62">
        <f>攻城效率!O92*CB$7</f>
        <v>7160001.6978717409</v>
      </c>
      <c r="CO95" s="12"/>
      <c r="CP95" s="55">
        <v>88</v>
      </c>
      <c r="CQ95" s="62">
        <f t="shared" si="61"/>
        <v>9577163.6155080367</v>
      </c>
      <c r="CR95" s="62">
        <f t="shared" si="62"/>
        <v>11453377.061719282</v>
      </c>
      <c r="CS95" s="62">
        <f t="shared" si="63"/>
        <v>16046139.319613941</v>
      </c>
      <c r="CT95" s="62">
        <f t="shared" si="64"/>
        <v>17353059.415460169</v>
      </c>
      <c r="CU95" s="62">
        <f t="shared" si="65"/>
        <v>17660426.239909589</v>
      </c>
    </row>
    <row r="96" spans="1:99" x14ac:dyDescent="0.15">
      <c r="A96" s="74"/>
      <c r="B96" s="29">
        <v>89</v>
      </c>
      <c r="C96" s="58">
        <f t="shared" si="43"/>
        <v>30569397.352022007</v>
      </c>
      <c r="D96" s="58">
        <f t="shared" si="44"/>
        <v>37030329.831638955</v>
      </c>
      <c r="E96" s="58">
        <f t="shared" si="45"/>
        <v>52491639.279525436</v>
      </c>
      <c r="F96" s="58">
        <f t="shared" si="46"/>
        <v>59040036.0407487</v>
      </c>
      <c r="G96" s="58">
        <f t="shared" si="47"/>
        <v>63426461.949805282</v>
      </c>
      <c r="H96" s="10">
        <f>C96*节奏总纲!W92</f>
        <v>977945690.32122815</v>
      </c>
      <c r="I96" s="10">
        <f>D96*节奏总纲!X92</f>
        <v>1000234310.640869</v>
      </c>
      <c r="J96" s="10">
        <f>E96*节奏总纲!Y92</f>
        <v>1033889176.2425889</v>
      </c>
      <c r="K96" s="10">
        <f>F96*节奏总纲!Z92</f>
        <v>844467642.73172641</v>
      </c>
      <c r="L96" s="10">
        <f>G96*节奏总纲!AA92</f>
        <v>471345457.56239933</v>
      </c>
      <c r="N96" s="12">
        <f t="shared" si="48"/>
        <v>0.63145493383407136</v>
      </c>
      <c r="O96" s="12">
        <f t="shared" si="49"/>
        <v>5.2817599248892892E-2</v>
      </c>
      <c r="P96" s="12">
        <f t="shared" si="50"/>
        <v>0.31572746691703568</v>
      </c>
      <c r="Y96" s="70"/>
      <c r="Z96" s="17">
        <v>89</v>
      </c>
      <c r="AA96" s="62">
        <f>攻城效率!F93*T$8</f>
        <v>18346049.28641611</v>
      </c>
      <c r="AB96" s="62">
        <f>攻城效率!G93*U$8</f>
        <v>18757821.346684765</v>
      </c>
      <c r="AC96" s="62">
        <f>攻城效率!H93*V$8</f>
        <v>19347510.478431866</v>
      </c>
      <c r="AD96" s="62">
        <f>攻城效率!I93*W$8</f>
        <v>20524580.25632444</v>
      </c>
      <c r="AE96" s="62">
        <f>攻城效率!J93*X$8</f>
        <v>21099269.666228946</v>
      </c>
      <c r="AF96" s="62">
        <f>攻城效率!K93*T$7</f>
        <v>957147.49585238576</v>
      </c>
      <c r="AG96" s="62">
        <f>攻城效率!L93*U$7</f>
        <v>4296001.0187230445</v>
      </c>
      <c r="AH96" s="62">
        <f>攻城效率!M93*V$7</f>
        <v>12888003.056169134</v>
      </c>
      <c r="AI96" s="62">
        <f>攻城效率!N93*W$7</f>
        <v>14320003.395743482</v>
      </c>
      <c r="AJ96" s="62">
        <f>攻城效率!O93*X$7</f>
        <v>14320003.395743482</v>
      </c>
      <c r="AK96" s="12"/>
      <c r="AL96" s="29">
        <v>89</v>
      </c>
      <c r="AM96" s="10">
        <f t="shared" si="51"/>
        <v>19303196.782268494</v>
      </c>
      <c r="AN96" s="10">
        <f t="shared" si="52"/>
        <v>23053822.36540781</v>
      </c>
      <c r="AO96" s="10">
        <f t="shared" si="53"/>
        <v>32235513.534600999</v>
      </c>
      <c r="AP96" s="10">
        <f t="shared" si="54"/>
        <v>34844583.652067922</v>
      </c>
      <c r="AQ96" s="10">
        <f t="shared" si="55"/>
        <v>35419273.061972424</v>
      </c>
      <c r="BB96" s="29">
        <v>89</v>
      </c>
      <c r="BC96" s="10">
        <f>攻打玩家效率!G93</f>
        <v>45865.12321604028</v>
      </c>
      <c r="BD96" s="10">
        <f>攻打玩家效率!H93</f>
        <v>46894.553366711916</v>
      </c>
      <c r="BE96" s="10">
        <f>攻打玩家效率!I93</f>
        <v>48368.776196079671</v>
      </c>
      <c r="BF96" s="10">
        <f>攻打玩家效率!J93</f>
        <v>51311.450640811097</v>
      </c>
      <c r="BG96" s="10">
        <f>攻打玩家效率!K93</f>
        <v>52748.174165572367</v>
      </c>
      <c r="BH96" s="10">
        <f>攻打玩家效率!L93</f>
        <v>577975.47322943166</v>
      </c>
      <c r="BI96" s="10">
        <f>攻打玩家效率!M93</f>
        <v>582059.32767552068</v>
      </c>
      <c r="BJ96" s="10">
        <f>攻打玩家效率!N93</f>
        <v>585829.91454438865</v>
      </c>
      <c r="BK96" s="10">
        <f>攻打玩家效率!O93</f>
        <v>590087.81712679612</v>
      </c>
      <c r="BL96" s="10">
        <f>攻打玩家效率!P93</f>
        <v>594388.49224269157</v>
      </c>
      <c r="BN96" s="29">
        <v>89</v>
      </c>
      <c r="BO96" s="10">
        <f t="shared" si="56"/>
        <v>1614602.178619266</v>
      </c>
      <c r="BP96" s="10">
        <f t="shared" si="57"/>
        <v>2449596.2835272406</v>
      </c>
      <c r="BQ96" s="10">
        <f t="shared" si="58"/>
        <v>4138368.9776239349</v>
      </c>
      <c r="BR96" s="10">
        <f t="shared" si="59"/>
        <v>6773160.5626468128</v>
      </c>
      <c r="BS96" s="10">
        <f t="shared" si="60"/>
        <v>10297552.356846642</v>
      </c>
      <c r="BT96" s="74"/>
      <c r="CD96" s="55">
        <v>89</v>
      </c>
      <c r="CE96" s="62">
        <f>攻城效率!F93*BX$8</f>
        <v>9173024.6432080548</v>
      </c>
      <c r="CF96" s="62">
        <f>攻城效率!G93*BY$8</f>
        <v>9378910.6733423825</v>
      </c>
      <c r="CG96" s="62">
        <f>攻城效率!H93*BZ$8</f>
        <v>9673755.2392159328</v>
      </c>
      <c r="CH96" s="62">
        <f>攻城效率!I93*CA$8</f>
        <v>10262290.12816222</v>
      </c>
      <c r="CI96" s="62">
        <f>攻城效率!J93*CB$8</f>
        <v>10549634.833114473</v>
      </c>
      <c r="CJ96" s="62">
        <f>攻城效率!K93*BX$7</f>
        <v>478573.74792619288</v>
      </c>
      <c r="CK96" s="62">
        <f>攻城效率!L93*BY$7</f>
        <v>2148000.5093615223</v>
      </c>
      <c r="CL96" s="62">
        <f>攻城效率!M93*BZ$7</f>
        <v>6444001.5280845668</v>
      </c>
      <c r="CM96" s="62">
        <f>攻城效率!N93*CA$7</f>
        <v>7160001.6978717409</v>
      </c>
      <c r="CN96" s="62">
        <f>攻城效率!O93*CB$7</f>
        <v>7160001.6978717409</v>
      </c>
      <c r="CO96" s="12"/>
      <c r="CP96" s="55">
        <v>89</v>
      </c>
      <c r="CQ96" s="62">
        <f t="shared" si="61"/>
        <v>9651598.3911342472</v>
      </c>
      <c r="CR96" s="62">
        <f t="shared" si="62"/>
        <v>11526911.182703905</v>
      </c>
      <c r="CS96" s="62">
        <f t="shared" si="63"/>
        <v>16117756.7673005</v>
      </c>
      <c r="CT96" s="62">
        <f t="shared" si="64"/>
        <v>17422291.826033961</v>
      </c>
      <c r="CU96" s="62">
        <f t="shared" si="65"/>
        <v>17709636.530986212</v>
      </c>
    </row>
    <row r="97" spans="1:99" x14ac:dyDescent="0.15">
      <c r="A97" s="74"/>
      <c r="B97" s="29">
        <v>90</v>
      </c>
      <c r="C97" s="58">
        <f t="shared" si="43"/>
        <v>30800938.035049286</v>
      </c>
      <c r="D97" s="58">
        <f t="shared" si="44"/>
        <v>37260471.174929403</v>
      </c>
      <c r="E97" s="58">
        <f t="shared" si="45"/>
        <v>52732878.836903878</v>
      </c>
      <c r="F97" s="58">
        <f t="shared" si="46"/>
        <v>59292688.150038294</v>
      </c>
      <c r="G97" s="58">
        <f t="shared" si="47"/>
        <v>63482220.643629424</v>
      </c>
      <c r="H97" s="10">
        <f>C97*节奏总纲!W93</f>
        <v>1056075099.1705188</v>
      </c>
      <c r="I97" s="10">
        <f>D97*节奏总纲!X93</f>
        <v>981694337.63254869</v>
      </c>
      <c r="J97" s="10">
        <f>E97*节奏总纲!Y93</f>
        <v>1134833462.2398179</v>
      </c>
      <c r="K97" s="10">
        <f>F97*节奏总纲!Z93</f>
        <v>864240220.43546617</v>
      </c>
      <c r="L97" s="10">
        <f>G97*节奏总纲!AA93</f>
        <v>499076122.49715096</v>
      </c>
      <c r="N97" s="12">
        <f t="shared" si="48"/>
        <v>0.6314133098559499</v>
      </c>
      <c r="O97" s="12">
        <f t="shared" si="49"/>
        <v>5.2880035216075157E-2</v>
      </c>
      <c r="P97" s="12">
        <f t="shared" si="50"/>
        <v>0.31570665492797495</v>
      </c>
      <c r="Y97" s="70"/>
      <c r="Z97" s="17">
        <v>90</v>
      </c>
      <c r="AA97" s="62">
        <f>攻城效率!F94*T$8</f>
        <v>18490974.735526104</v>
      </c>
      <c r="AB97" s="62">
        <f>攻城效率!G94*U$8</f>
        <v>18898392.083823651</v>
      </c>
      <c r="AC97" s="62">
        <f>攻城效率!H94*V$8</f>
        <v>19486144.298427138</v>
      </c>
      <c r="AD97" s="62">
        <f>攻城效率!I94*W$8</f>
        <v>20659831.040951334</v>
      </c>
      <c r="AE97" s="62">
        <f>攻城效率!J94*X$8</f>
        <v>21099269.666228946</v>
      </c>
      <c r="AF97" s="62">
        <f>攻城效率!K94*T$7</f>
        <v>957147.49585238576</v>
      </c>
      <c r="AG97" s="62">
        <f>攻城效率!L94*U$7</f>
        <v>4296001.0187230445</v>
      </c>
      <c r="AH97" s="62">
        <f>攻城效率!M94*V$7</f>
        <v>12888003.056169134</v>
      </c>
      <c r="AI97" s="62">
        <f>攻城效率!N94*W$7</f>
        <v>14320003.395743482</v>
      </c>
      <c r="AJ97" s="62">
        <f>攻城效率!O94*X$7</f>
        <v>14320003.395743482</v>
      </c>
      <c r="AK97" s="12"/>
      <c r="AL97" s="29">
        <v>90</v>
      </c>
      <c r="AM97" s="10">
        <f t="shared" si="51"/>
        <v>19448122.231378488</v>
      </c>
      <c r="AN97" s="10">
        <f t="shared" si="52"/>
        <v>23194393.102546696</v>
      </c>
      <c r="AO97" s="10">
        <f t="shared" si="53"/>
        <v>32374147.354596272</v>
      </c>
      <c r="AP97" s="10">
        <f t="shared" si="54"/>
        <v>34979834.436694816</v>
      </c>
      <c r="AQ97" s="10">
        <f t="shared" si="55"/>
        <v>35419273.061972424</v>
      </c>
      <c r="BB97" s="29">
        <v>90</v>
      </c>
      <c r="BC97" s="10">
        <f>攻打玩家效率!G94</f>
        <v>46227.436838815265</v>
      </c>
      <c r="BD97" s="10">
        <f>攻打玩家效率!H94</f>
        <v>47245.980209559129</v>
      </c>
      <c r="BE97" s="10">
        <f>攻打玩家效率!I94</f>
        <v>48715.360746067847</v>
      </c>
      <c r="BF97" s="10">
        <f>攻打玩家效率!J94</f>
        <v>51649.577602378333</v>
      </c>
      <c r="BG97" s="10">
        <f>攻打玩家效率!K94</f>
        <v>52748.174165572367</v>
      </c>
      <c r="BH97" s="10">
        <f>攻打玩家效率!L94</f>
        <v>583240.15979670116</v>
      </c>
      <c r="BI97" s="10">
        <f>攻打玩家效率!M94</f>
        <v>586730.60598865722</v>
      </c>
      <c r="BJ97" s="10">
        <f>攻打玩家效率!N94</f>
        <v>590754.75727155432</v>
      </c>
      <c r="BK97" s="10">
        <f>攻打玩家效率!O94</f>
        <v>594619.17386261746</v>
      </c>
      <c r="BL97" s="10">
        <f>攻打玩家效率!P94</f>
        <v>599035.0500613706</v>
      </c>
      <c r="BN97" s="29">
        <v>90</v>
      </c>
      <c r="BO97" s="10">
        <f t="shared" si="56"/>
        <v>1628754.687981555</v>
      </c>
      <c r="BP97" s="10">
        <f t="shared" si="57"/>
        <v>2468881.5211093589</v>
      </c>
      <c r="BQ97" s="10">
        <f t="shared" si="58"/>
        <v>4171657.8050094675</v>
      </c>
      <c r="BR97" s="10">
        <f t="shared" si="59"/>
        <v>6822936.4949960727</v>
      </c>
      <c r="BS97" s="10">
        <f t="shared" si="60"/>
        <v>10353311.050670788</v>
      </c>
      <c r="BT97" s="74"/>
      <c r="CD97" s="55">
        <v>90</v>
      </c>
      <c r="CE97" s="62">
        <f>攻城效率!F94*BX$8</f>
        <v>9245487.3677630518</v>
      </c>
      <c r="CF97" s="62">
        <f>攻城效率!G94*BY$8</f>
        <v>9449196.0419118255</v>
      </c>
      <c r="CG97" s="62">
        <f>攻城效率!H94*BZ$8</f>
        <v>9743072.1492135692</v>
      </c>
      <c r="CH97" s="62">
        <f>攻城效率!I94*CA$8</f>
        <v>10329915.520475667</v>
      </c>
      <c r="CI97" s="62">
        <f>攻城效率!J94*CB$8</f>
        <v>10549634.833114473</v>
      </c>
      <c r="CJ97" s="62">
        <f>攻城效率!K94*BX$7</f>
        <v>478573.74792619288</v>
      </c>
      <c r="CK97" s="62">
        <f>攻城效率!L94*BY$7</f>
        <v>2148000.5093615223</v>
      </c>
      <c r="CL97" s="62">
        <f>攻城效率!M94*BZ$7</f>
        <v>6444001.5280845668</v>
      </c>
      <c r="CM97" s="62">
        <f>攻城效率!N94*CA$7</f>
        <v>7160001.6978717409</v>
      </c>
      <c r="CN97" s="62">
        <f>攻城效率!O94*CB$7</f>
        <v>7160001.6978717409</v>
      </c>
      <c r="CO97" s="12"/>
      <c r="CP97" s="55">
        <v>90</v>
      </c>
      <c r="CQ97" s="62">
        <f t="shared" si="61"/>
        <v>9724061.1156892441</v>
      </c>
      <c r="CR97" s="62">
        <f t="shared" si="62"/>
        <v>11597196.551273348</v>
      </c>
      <c r="CS97" s="62">
        <f t="shared" si="63"/>
        <v>16187073.677298136</v>
      </c>
      <c r="CT97" s="62">
        <f t="shared" si="64"/>
        <v>17489917.218347408</v>
      </c>
      <c r="CU97" s="62">
        <f t="shared" si="65"/>
        <v>17709636.530986212</v>
      </c>
    </row>
    <row r="98" spans="1:99" x14ac:dyDescent="0.15">
      <c r="A98" s="74"/>
      <c r="B98" s="29">
        <v>91</v>
      </c>
      <c r="C98" s="58">
        <f t="shared" si="43"/>
        <v>31033008.414085705</v>
      </c>
      <c r="D98" s="58">
        <f t="shared" si="44"/>
        <v>37499584.722472869</v>
      </c>
      <c r="E98" s="58">
        <f t="shared" si="45"/>
        <v>52987165.712926701</v>
      </c>
      <c r="F98" s="58">
        <f t="shared" si="46"/>
        <v>59334120.200279318</v>
      </c>
      <c r="G98" s="58">
        <f t="shared" si="47"/>
        <v>63540732.573764101</v>
      </c>
      <c r="H98" s="10">
        <f>C98*节奏总纲!W94</f>
        <v>1140401390.9999871</v>
      </c>
      <c r="I98" s="10">
        <f>D98*节奏总纲!X94</f>
        <v>1181527397.690536</v>
      </c>
      <c r="J98" s="10">
        <f>E98*节奏总纲!Y94</f>
        <v>1288441329.152699</v>
      </c>
      <c r="K98" s="10">
        <f>F98*节奏总纲!Z94</f>
        <v>1051838850.5626888</v>
      </c>
      <c r="L98" s="10">
        <f>G98*节奏总纲!AA94</f>
        <v>597979512.53795683</v>
      </c>
      <c r="N98" s="12">
        <f t="shared" si="48"/>
        <v>0.63138245409721838</v>
      </c>
      <c r="O98" s="12">
        <f t="shared" si="49"/>
        <v>5.2926318854172455E-2</v>
      </c>
      <c r="P98" s="12">
        <f t="shared" si="50"/>
        <v>0.31569122704860919</v>
      </c>
      <c r="Y98" s="70"/>
      <c r="Z98" s="17">
        <v>91</v>
      </c>
      <c r="AA98" s="62">
        <f>攻城效率!F95*T$8</f>
        <v>18636549.514652673</v>
      </c>
      <c r="AB98" s="62">
        <f>攻城效率!G95*U$8</f>
        <v>19043600.052111395</v>
      </c>
      <c r="AC98" s="62">
        <f>攻城效率!H95*V$8</f>
        <v>19633312.436656088</v>
      </c>
      <c r="AD98" s="62">
        <f>攻城效率!I95*W$8</f>
        <v>20659831.040951334</v>
      </c>
      <c r="AE98" s="62">
        <f>攻城效率!J95*X$8</f>
        <v>21099269.666228946</v>
      </c>
      <c r="AF98" s="62">
        <f>攻城效率!K95*T$7</f>
        <v>957147.49585238576</v>
      </c>
      <c r="AG98" s="62">
        <f>攻城效率!L95*U$7</f>
        <v>4296001.0187230445</v>
      </c>
      <c r="AH98" s="62">
        <f>攻城效率!M95*V$7</f>
        <v>12888003.056169134</v>
      </c>
      <c r="AI98" s="62">
        <f>攻城效率!N95*W$7</f>
        <v>14320003.395743482</v>
      </c>
      <c r="AJ98" s="62">
        <f>攻城效率!O95*X$7</f>
        <v>14320003.395743482</v>
      </c>
      <c r="AK98" s="12"/>
      <c r="AL98" s="29">
        <v>91</v>
      </c>
      <c r="AM98" s="10">
        <f t="shared" si="51"/>
        <v>19593697.010505058</v>
      </c>
      <c r="AN98" s="10">
        <f t="shared" si="52"/>
        <v>23339601.070834439</v>
      </c>
      <c r="AO98" s="10">
        <f t="shared" si="53"/>
        <v>32521315.492825221</v>
      </c>
      <c r="AP98" s="10">
        <f t="shared" si="54"/>
        <v>34979834.436694816</v>
      </c>
      <c r="AQ98" s="10">
        <f t="shared" si="55"/>
        <v>35419273.061972424</v>
      </c>
      <c r="BB98" s="29">
        <v>91</v>
      </c>
      <c r="BC98" s="10">
        <f>攻打玩家效率!G95</f>
        <v>46591.373786631681</v>
      </c>
      <c r="BD98" s="10">
        <f>攻打玩家效率!H95</f>
        <v>47609.000130278495</v>
      </c>
      <c r="BE98" s="10">
        <f>攻打玩家效率!I95</f>
        <v>49083.281091640216</v>
      </c>
      <c r="BF98" s="10">
        <f>攻打玩家效率!J95</f>
        <v>51649.577602378333</v>
      </c>
      <c r="BG98" s="10">
        <f>攻打玩家效率!K95</f>
        <v>52748.174165572367</v>
      </c>
      <c r="BH98" s="10">
        <f>攻打玩家效率!L95</f>
        <v>588274.58023089985</v>
      </c>
      <c r="BI98" s="10">
        <f>攻打玩家效率!M95</f>
        <v>592016.03808900958</v>
      </c>
      <c r="BJ98" s="10">
        <f>攻打玩家效率!N95</f>
        <v>595622.0892795726</v>
      </c>
      <c r="BK98" s="10">
        <f>攻打玩家效率!O95</f>
        <v>599798.18014274561</v>
      </c>
      <c r="BL98" s="10">
        <f>攻打玩家效率!P95</f>
        <v>603911.04423926002</v>
      </c>
      <c r="BN98" s="29">
        <v>91</v>
      </c>
      <c r="BO98" s="10">
        <f t="shared" si="56"/>
        <v>1642462.8983281166</v>
      </c>
      <c r="BP98" s="10">
        <f t="shared" si="57"/>
        <v>2490183.1162212063</v>
      </c>
      <c r="BQ98" s="10">
        <f t="shared" si="58"/>
        <v>4205192.4736888688</v>
      </c>
      <c r="BR98" s="10">
        <f t="shared" si="59"/>
        <v>6864368.5452370979</v>
      </c>
      <c r="BS98" s="10">
        <f t="shared" si="60"/>
        <v>10411822.980805462</v>
      </c>
      <c r="BT98" s="74"/>
      <c r="CD98" s="55">
        <v>91</v>
      </c>
      <c r="CE98" s="62">
        <f>攻城效率!F95*BX$8</f>
        <v>9318274.7573263366</v>
      </c>
      <c r="CF98" s="62">
        <f>攻城效率!G95*BY$8</f>
        <v>9521800.0260556974</v>
      </c>
      <c r="CG98" s="62">
        <f>攻城效率!H95*BZ$8</f>
        <v>9816656.2183280438</v>
      </c>
      <c r="CH98" s="62">
        <f>攻城效率!I95*CA$8</f>
        <v>10329915.520475667</v>
      </c>
      <c r="CI98" s="62">
        <f>攻城效率!J95*CB$8</f>
        <v>10549634.833114473</v>
      </c>
      <c r="CJ98" s="62">
        <f>攻城效率!K95*BX$7</f>
        <v>478573.74792619288</v>
      </c>
      <c r="CK98" s="62">
        <f>攻城效率!L95*BY$7</f>
        <v>2148000.5093615223</v>
      </c>
      <c r="CL98" s="62">
        <f>攻城效率!M95*BZ$7</f>
        <v>6444001.5280845668</v>
      </c>
      <c r="CM98" s="62">
        <f>攻城效率!N95*CA$7</f>
        <v>7160001.6978717409</v>
      </c>
      <c r="CN98" s="62">
        <f>攻城效率!O95*CB$7</f>
        <v>7160001.6978717409</v>
      </c>
      <c r="CO98" s="12"/>
      <c r="CP98" s="55">
        <v>91</v>
      </c>
      <c r="CQ98" s="62">
        <f t="shared" si="61"/>
        <v>9796848.5052525289</v>
      </c>
      <c r="CR98" s="62">
        <f t="shared" si="62"/>
        <v>11669800.53541722</v>
      </c>
      <c r="CS98" s="62">
        <f t="shared" si="63"/>
        <v>16260657.746412611</v>
      </c>
      <c r="CT98" s="62">
        <f t="shared" si="64"/>
        <v>17489917.218347408</v>
      </c>
      <c r="CU98" s="62">
        <f t="shared" si="65"/>
        <v>17709636.530986212</v>
      </c>
    </row>
    <row r="99" spans="1:99" x14ac:dyDescent="0.15">
      <c r="A99" s="74"/>
      <c r="B99" s="29">
        <v>92</v>
      </c>
      <c r="C99" s="58">
        <f t="shared" si="43"/>
        <v>31263720.845961772</v>
      </c>
      <c r="D99" s="58">
        <f t="shared" si="44"/>
        <v>37728335.646549478</v>
      </c>
      <c r="E99" s="58">
        <f t="shared" si="45"/>
        <v>53013123.746891245</v>
      </c>
      <c r="F99" s="58">
        <f t="shared" si="46"/>
        <v>59373329.689928405</v>
      </c>
      <c r="G99" s="58">
        <f t="shared" si="47"/>
        <v>63600702.877873369</v>
      </c>
      <c r="H99" s="10">
        <f>C99*节奏总纲!W95</f>
        <v>1231338682.3670945</v>
      </c>
      <c r="I99" s="10">
        <f>D99*节奏总纲!X95</f>
        <v>1231966451.4057283</v>
      </c>
      <c r="J99" s="10">
        <f>E99*节奏总纲!Y95</f>
        <v>1414551979.8718629</v>
      </c>
      <c r="K99" s="10">
        <f>F99*节奏总纲!Z95</f>
        <v>1125500953.467684</v>
      </c>
      <c r="L99" s="10">
        <f>G99*节奏总纲!AA95</f>
        <v>620322891.74459004</v>
      </c>
      <c r="N99" s="12">
        <f t="shared" si="48"/>
        <v>0.63134046412619405</v>
      </c>
      <c r="O99" s="12">
        <f t="shared" si="49"/>
        <v>5.2989303810708842E-2</v>
      </c>
      <c r="P99" s="12">
        <f t="shared" si="50"/>
        <v>0.31567023206309702</v>
      </c>
      <c r="Y99" s="70"/>
      <c r="Z99" s="17">
        <v>92</v>
      </c>
      <c r="AA99" s="62">
        <f>攻城效率!F96*T$8</f>
        <v>18780904.533348888</v>
      </c>
      <c r="AB99" s="62">
        <f>攻城效率!G96*U$8</f>
        <v>19182807.534461845</v>
      </c>
      <c r="AC99" s="62">
        <f>攻城效率!H96*V$8</f>
        <v>19633312.436656088</v>
      </c>
      <c r="AD99" s="62">
        <f>攻城效率!I96*W$8</f>
        <v>20659831.040951334</v>
      </c>
      <c r="AE99" s="62">
        <f>攻城效率!J96*X$8</f>
        <v>21099269.666228946</v>
      </c>
      <c r="AF99" s="62">
        <f>攻城效率!K96*T$7</f>
        <v>957147.49585238576</v>
      </c>
      <c r="AG99" s="62">
        <f>攻城效率!L96*U$7</f>
        <v>4296001.0187230445</v>
      </c>
      <c r="AH99" s="62">
        <f>攻城效率!M96*V$7</f>
        <v>12888003.056169134</v>
      </c>
      <c r="AI99" s="62">
        <f>攻城效率!N96*W$7</f>
        <v>14320003.395743482</v>
      </c>
      <c r="AJ99" s="62">
        <f>攻城效率!O96*X$7</f>
        <v>14320003.395743482</v>
      </c>
      <c r="AK99" s="12"/>
      <c r="AL99" s="29">
        <v>92</v>
      </c>
      <c r="AM99" s="10">
        <f t="shared" si="51"/>
        <v>19738052.029201273</v>
      </c>
      <c r="AN99" s="10">
        <f t="shared" si="52"/>
        <v>23478808.553184889</v>
      </c>
      <c r="AO99" s="10">
        <f t="shared" si="53"/>
        <v>32521315.492825221</v>
      </c>
      <c r="AP99" s="10">
        <f t="shared" si="54"/>
        <v>34979834.436694816</v>
      </c>
      <c r="AQ99" s="10">
        <f t="shared" si="55"/>
        <v>35419273.061972424</v>
      </c>
      <c r="BB99" s="29">
        <v>92</v>
      </c>
      <c r="BC99" s="10">
        <f>攻打玩家效率!G96</f>
        <v>46952.261333372218</v>
      </c>
      <c r="BD99" s="10">
        <f>攻打玩家效率!H96</f>
        <v>47957.01883615461</v>
      </c>
      <c r="BE99" s="10">
        <f>攻打玩家效率!I96</f>
        <v>49083.281091640216</v>
      </c>
      <c r="BF99" s="10">
        <f>攻打玩家效率!J96</f>
        <v>51649.577602378333</v>
      </c>
      <c r="BG99" s="10">
        <f>攻打玩家效率!K96</f>
        <v>52748.174165572367</v>
      </c>
      <c r="BH99" s="10">
        <f>攻打玩家效率!L96</f>
        <v>593560.09441306873</v>
      </c>
      <c r="BI99" s="10">
        <f>攻打玩家效率!M96</f>
        <v>596922.51140994031</v>
      </c>
      <c r="BJ99" s="10">
        <f>攻打玩家效率!N96</f>
        <v>600813.69607248087</v>
      </c>
      <c r="BK99" s="10">
        <f>攻打玩家效率!O96</f>
        <v>604699.36634888058</v>
      </c>
      <c r="BL99" s="10">
        <f>攻打玩家效率!P96</f>
        <v>608908.56958169874</v>
      </c>
      <c r="BN99" s="29">
        <v>92</v>
      </c>
      <c r="BO99" s="10">
        <f t="shared" si="56"/>
        <v>1656642.8021598596</v>
      </c>
      <c r="BP99" s="10">
        <f t="shared" si="57"/>
        <v>2510122.8167721401</v>
      </c>
      <c r="BQ99" s="10">
        <f t="shared" si="58"/>
        <v>4231150.5076534096</v>
      </c>
      <c r="BR99" s="10">
        <f t="shared" si="59"/>
        <v>6903578.0348861776</v>
      </c>
      <c r="BS99" s="10">
        <f t="shared" si="60"/>
        <v>10471793.284914728</v>
      </c>
      <c r="BT99" s="74"/>
      <c r="CD99" s="55">
        <v>92</v>
      </c>
      <c r="CE99" s="62">
        <f>攻城效率!F96*BX$8</f>
        <v>9390452.2666744441</v>
      </c>
      <c r="CF99" s="62">
        <f>攻城效率!G96*BY$8</f>
        <v>9591403.7672309224</v>
      </c>
      <c r="CG99" s="62">
        <f>攻城效率!H96*BZ$8</f>
        <v>9816656.2183280438</v>
      </c>
      <c r="CH99" s="62">
        <f>攻城效率!I96*CA$8</f>
        <v>10329915.520475667</v>
      </c>
      <c r="CI99" s="62">
        <f>攻城效率!J96*CB$8</f>
        <v>10549634.833114473</v>
      </c>
      <c r="CJ99" s="62">
        <f>攻城效率!K96*BX$7</f>
        <v>478573.74792619288</v>
      </c>
      <c r="CK99" s="62">
        <f>攻城效率!L96*BY$7</f>
        <v>2148000.5093615223</v>
      </c>
      <c r="CL99" s="62">
        <f>攻城效率!M96*BZ$7</f>
        <v>6444001.5280845668</v>
      </c>
      <c r="CM99" s="62">
        <f>攻城效率!N96*CA$7</f>
        <v>7160001.6978717409</v>
      </c>
      <c r="CN99" s="62">
        <f>攻城效率!O96*CB$7</f>
        <v>7160001.6978717409</v>
      </c>
      <c r="CO99" s="12"/>
      <c r="CP99" s="55">
        <v>92</v>
      </c>
      <c r="CQ99" s="62">
        <f t="shared" si="61"/>
        <v>9869026.0146006364</v>
      </c>
      <c r="CR99" s="62">
        <f t="shared" si="62"/>
        <v>11739404.276592445</v>
      </c>
      <c r="CS99" s="62">
        <f t="shared" si="63"/>
        <v>16260657.746412611</v>
      </c>
      <c r="CT99" s="62">
        <f t="shared" si="64"/>
        <v>17489917.218347408</v>
      </c>
      <c r="CU99" s="62">
        <f t="shared" si="65"/>
        <v>17709636.530986212</v>
      </c>
    </row>
    <row r="100" spans="1:99" x14ac:dyDescent="0.15">
      <c r="A100" s="74"/>
      <c r="B100" s="29">
        <v>93</v>
      </c>
      <c r="C100" s="58">
        <f t="shared" si="43"/>
        <v>31460166.555124067</v>
      </c>
      <c r="D100" s="58">
        <f t="shared" si="44"/>
        <v>37744056.071300298</v>
      </c>
      <c r="E100" s="58">
        <f t="shared" si="45"/>
        <v>53038059.194786318</v>
      </c>
      <c r="F100" s="58">
        <f t="shared" si="46"/>
        <v>59413947.190223046</v>
      </c>
      <c r="G100" s="58">
        <f t="shared" si="47"/>
        <v>63658693.526892364</v>
      </c>
      <c r="H100" s="10">
        <f>C100*节奏总纲!W96</f>
        <v>1328008564.4481781</v>
      </c>
      <c r="I100" s="10">
        <f>D100*节奏总纲!X96</f>
        <v>1360664091.0584044</v>
      </c>
      <c r="J100" s="10">
        <f>E100*节奏总纲!Y96</f>
        <v>1514773979.4484622</v>
      </c>
      <c r="K100" s="10">
        <f>F100*节奏总纲!Z96</f>
        <v>1185647817.0730746</v>
      </c>
      <c r="L100" s="10">
        <f>G100*节奏总纲!AA96</f>
        <v>681445853.89179552</v>
      </c>
      <c r="N100" s="12">
        <f t="shared" si="48"/>
        <v>0.63128353596823339</v>
      </c>
      <c r="O100" s="12">
        <f t="shared" si="49"/>
        <v>5.3074696047650062E-2</v>
      </c>
      <c r="P100" s="12">
        <f t="shared" si="50"/>
        <v>0.31564176798411669</v>
      </c>
      <c r="Y100" s="70"/>
      <c r="Z100" s="17">
        <v>93</v>
      </c>
      <c r="AA100" s="62">
        <f>攻城效率!F97*T$8</f>
        <v>18903137.689215891</v>
      </c>
      <c r="AB100" s="62">
        <f>攻城效率!G97*U$8</f>
        <v>19182807.534461845</v>
      </c>
      <c r="AC100" s="62">
        <f>攻城效率!H97*V$8</f>
        <v>19633312.436656088</v>
      </c>
      <c r="AD100" s="62">
        <f>攻城效率!I97*W$8</f>
        <v>20659831.040951334</v>
      </c>
      <c r="AE100" s="62">
        <f>攻城效率!J97*X$8</f>
        <v>21099269.666228946</v>
      </c>
      <c r="AF100" s="62">
        <f>攻城效率!K97*T$7</f>
        <v>957147.49585238576</v>
      </c>
      <c r="AG100" s="62">
        <f>攻城效率!L97*U$7</f>
        <v>4296001.0187230445</v>
      </c>
      <c r="AH100" s="62">
        <f>攻城效率!M97*V$7</f>
        <v>12888003.056169134</v>
      </c>
      <c r="AI100" s="62">
        <f>攻城效率!N97*W$7</f>
        <v>14320003.395743482</v>
      </c>
      <c r="AJ100" s="62">
        <f>攻城效率!O97*X$7</f>
        <v>14320003.395743482</v>
      </c>
      <c r="AK100" s="12"/>
      <c r="AL100" s="29">
        <v>93</v>
      </c>
      <c r="AM100" s="10">
        <f t="shared" si="51"/>
        <v>19860285.185068276</v>
      </c>
      <c r="AN100" s="10">
        <f t="shared" si="52"/>
        <v>23478808.553184889</v>
      </c>
      <c r="AO100" s="10">
        <f t="shared" si="53"/>
        <v>32521315.492825221</v>
      </c>
      <c r="AP100" s="10">
        <f t="shared" si="54"/>
        <v>34979834.436694816</v>
      </c>
      <c r="AQ100" s="10">
        <f t="shared" si="55"/>
        <v>35419273.061972424</v>
      </c>
      <c r="BB100" s="29">
        <v>93</v>
      </c>
      <c r="BC100" s="10">
        <f>攻打玩家效率!G97</f>
        <v>47257.844223039727</v>
      </c>
      <c r="BD100" s="10">
        <f>攻打玩家效率!H97</f>
        <v>47957.01883615461</v>
      </c>
      <c r="BE100" s="10">
        <f>攻打玩家效率!I97</f>
        <v>49083.281091640216</v>
      </c>
      <c r="BF100" s="10">
        <f>攻打玩家效率!J97</f>
        <v>51649.577602378333</v>
      </c>
      <c r="BG100" s="10">
        <f>攻打玩家效率!K97</f>
        <v>52748.174165572367</v>
      </c>
      <c r="BH100" s="10">
        <f>攻打玩家效率!L97</f>
        <v>598580.16764562926</v>
      </c>
      <c r="BI100" s="10">
        <f>攻打玩家效率!M97</f>
        <v>602162.65299354971</v>
      </c>
      <c r="BJ100" s="10">
        <f>攻打玩家效率!N97</f>
        <v>605800.78565149521</v>
      </c>
      <c r="BK100" s="10">
        <f>攻打玩家效率!O97</f>
        <v>609776.55388571066</v>
      </c>
      <c r="BL100" s="10">
        <f>攻打玩家效率!P97</f>
        <v>613741.12366661546</v>
      </c>
      <c r="BN100" s="29">
        <v>93</v>
      </c>
      <c r="BO100" s="10">
        <f t="shared" si="56"/>
        <v>1669738.7775216559</v>
      </c>
      <c r="BP100" s="10">
        <f t="shared" si="57"/>
        <v>2525843.2415229683</v>
      </c>
      <c r="BQ100" s="10">
        <f t="shared" si="58"/>
        <v>4256085.955548482</v>
      </c>
      <c r="BR100" s="10">
        <f t="shared" si="59"/>
        <v>6944195.5351808183</v>
      </c>
      <c r="BS100" s="10">
        <f t="shared" si="60"/>
        <v>10529783.933933727</v>
      </c>
      <c r="BT100" s="74"/>
      <c r="CD100" s="55">
        <v>93</v>
      </c>
      <c r="CE100" s="62">
        <f>攻城效率!F97*BX$8</f>
        <v>9451568.8446079455</v>
      </c>
      <c r="CF100" s="62">
        <f>攻城效率!G97*BY$8</f>
        <v>9591403.7672309224</v>
      </c>
      <c r="CG100" s="62">
        <f>攻城效率!H97*BZ$8</f>
        <v>9816656.2183280438</v>
      </c>
      <c r="CH100" s="62">
        <f>攻城效率!I97*CA$8</f>
        <v>10329915.520475667</v>
      </c>
      <c r="CI100" s="62">
        <f>攻城效率!J97*CB$8</f>
        <v>10549634.833114473</v>
      </c>
      <c r="CJ100" s="62">
        <f>攻城效率!K97*BX$7</f>
        <v>478573.74792619288</v>
      </c>
      <c r="CK100" s="62">
        <f>攻城效率!L97*BY$7</f>
        <v>2148000.5093615223</v>
      </c>
      <c r="CL100" s="62">
        <f>攻城效率!M97*BZ$7</f>
        <v>6444001.5280845668</v>
      </c>
      <c r="CM100" s="62">
        <f>攻城效率!N97*CA$7</f>
        <v>7160001.6978717409</v>
      </c>
      <c r="CN100" s="62">
        <f>攻城效率!O97*CB$7</f>
        <v>7160001.6978717409</v>
      </c>
      <c r="CO100" s="12"/>
      <c r="CP100" s="55">
        <v>93</v>
      </c>
      <c r="CQ100" s="62">
        <f t="shared" si="61"/>
        <v>9930142.5925341379</v>
      </c>
      <c r="CR100" s="62">
        <f t="shared" si="62"/>
        <v>11739404.276592445</v>
      </c>
      <c r="CS100" s="62">
        <f t="shared" si="63"/>
        <v>16260657.746412611</v>
      </c>
      <c r="CT100" s="62">
        <f t="shared" si="64"/>
        <v>17489917.218347408</v>
      </c>
      <c r="CU100" s="62">
        <f t="shared" si="65"/>
        <v>17709636.530986212</v>
      </c>
    </row>
    <row r="101" spans="1:99" x14ac:dyDescent="0.15">
      <c r="A101" s="74"/>
      <c r="B101" s="29">
        <v>94</v>
      </c>
      <c r="C101" s="58">
        <f t="shared" si="43"/>
        <v>31470676.416229255</v>
      </c>
      <c r="D101" s="58">
        <f t="shared" si="44"/>
        <v>37759061.423511267</v>
      </c>
      <c r="E101" s="58">
        <f t="shared" si="45"/>
        <v>53063701.408965379</v>
      </c>
      <c r="F101" s="58">
        <f t="shared" si="46"/>
        <v>59453056.288907073</v>
      </c>
      <c r="G101" s="58">
        <f t="shared" si="47"/>
        <v>63718658.03321404</v>
      </c>
      <c r="H101" s="10">
        <f>C101*节奏总纲!W97</f>
        <v>1423799825.6958489</v>
      </c>
      <c r="I101" s="10">
        <f>D101*节奏总纲!X97</f>
        <v>1433260516.0267608</v>
      </c>
      <c r="J101" s="10">
        <f>E101*节奏总纲!Y97</f>
        <v>1611376549.0381055</v>
      </c>
      <c r="K101" s="10">
        <f>F101*节奏总纲!Z97</f>
        <v>1259250589.3819876</v>
      </c>
      <c r="L101" s="10">
        <f>G101*节奏总纲!AA97</f>
        <v>719559445.61815798</v>
      </c>
      <c r="N101" s="12">
        <f t="shared" si="48"/>
        <v>0.63107271424348654</v>
      </c>
      <c r="O101" s="12">
        <f t="shared" si="49"/>
        <v>5.3390928634770303E-2</v>
      </c>
      <c r="P101" s="12">
        <f t="shared" si="50"/>
        <v>0.31553635712174327</v>
      </c>
      <c r="Y101" s="70"/>
      <c r="Z101" s="17">
        <v>94</v>
      </c>
      <c r="AA101" s="62">
        <f>攻城效率!F98*T$8</f>
        <v>18903137.689215891</v>
      </c>
      <c r="AB101" s="62">
        <f>攻城效率!G98*U$8</f>
        <v>19182807.534461845</v>
      </c>
      <c r="AC101" s="62">
        <f>攻城效率!H98*V$8</f>
        <v>19633312.436656088</v>
      </c>
      <c r="AD101" s="62">
        <f>攻城效率!I98*W$8</f>
        <v>20659831.040951334</v>
      </c>
      <c r="AE101" s="62">
        <f>攻城效率!J98*X$8</f>
        <v>21099269.666228946</v>
      </c>
      <c r="AF101" s="62">
        <f>攻城效率!K98*T$7</f>
        <v>957147.49585238576</v>
      </c>
      <c r="AG101" s="62">
        <f>攻城效率!L98*U$7</f>
        <v>4296001.0187230445</v>
      </c>
      <c r="AH101" s="62">
        <f>攻城效率!M98*V$7</f>
        <v>12888003.056169134</v>
      </c>
      <c r="AI101" s="62">
        <f>攻城效率!N98*W$7</f>
        <v>14320003.395743482</v>
      </c>
      <c r="AJ101" s="62">
        <f>攻城效率!O98*X$7</f>
        <v>14320003.395743482</v>
      </c>
      <c r="AK101" s="12"/>
      <c r="AL101" s="29">
        <v>94</v>
      </c>
      <c r="AM101" s="10">
        <f t="shared" si="51"/>
        <v>19860285.185068276</v>
      </c>
      <c r="AN101" s="10">
        <f t="shared" si="52"/>
        <v>23478808.553184889</v>
      </c>
      <c r="AO101" s="10">
        <f t="shared" si="53"/>
        <v>32521315.492825221</v>
      </c>
      <c r="AP101" s="10">
        <f t="shared" si="54"/>
        <v>34979834.436694816</v>
      </c>
      <c r="AQ101" s="10">
        <f t="shared" si="55"/>
        <v>35419273.061972424</v>
      </c>
      <c r="BB101" s="29">
        <v>94</v>
      </c>
      <c r="BC101" s="10">
        <f>攻打玩家效率!G98</f>
        <v>47257.844223039727</v>
      </c>
      <c r="BD101" s="10">
        <f>攻打玩家效率!H98</f>
        <v>47957.01883615461</v>
      </c>
      <c r="BE101" s="10">
        <f>攻打玩家效率!I98</f>
        <v>49083.281091640216</v>
      </c>
      <c r="BF101" s="10">
        <f>攻打玩家效率!J98</f>
        <v>51649.577602378333</v>
      </c>
      <c r="BG101" s="10">
        <f>攻打玩家效率!K98</f>
        <v>52748.174165572367</v>
      </c>
      <c r="BH101" s="10">
        <f>攻打玩家效率!L98</f>
        <v>603835.09819822398</v>
      </c>
      <c r="BI101" s="10">
        <f>攻打玩家效率!M98</f>
        <v>607164.43706387246</v>
      </c>
      <c r="BJ101" s="10">
        <f>攻打玩家效率!N98</f>
        <v>610929.22848730849</v>
      </c>
      <c r="BK101" s="10">
        <f>攻打玩家效率!O98</f>
        <v>614665.19122121448</v>
      </c>
      <c r="BL101" s="10">
        <f>攻打玩家效率!P98</f>
        <v>618738.16586008831</v>
      </c>
      <c r="BN101" s="29">
        <v>94</v>
      </c>
      <c r="BO101" s="10">
        <f t="shared" si="56"/>
        <v>1680248.6386268451</v>
      </c>
      <c r="BP101" s="10">
        <f t="shared" si="57"/>
        <v>2540848.5937339365</v>
      </c>
      <c r="BQ101" s="10">
        <f t="shared" si="58"/>
        <v>4281728.169727548</v>
      </c>
      <c r="BR101" s="10">
        <f t="shared" si="59"/>
        <v>6983304.6338648489</v>
      </c>
      <c r="BS101" s="10">
        <f t="shared" si="60"/>
        <v>10589748.440255402</v>
      </c>
      <c r="BT101" s="74"/>
      <c r="CD101" s="55">
        <v>94</v>
      </c>
      <c r="CE101" s="62">
        <f>攻城效率!F98*BX$8</f>
        <v>9451568.8446079455</v>
      </c>
      <c r="CF101" s="62">
        <f>攻城效率!G98*BY$8</f>
        <v>9591403.7672309224</v>
      </c>
      <c r="CG101" s="62">
        <f>攻城效率!H98*BZ$8</f>
        <v>9816656.2183280438</v>
      </c>
      <c r="CH101" s="62">
        <f>攻城效率!I98*CA$8</f>
        <v>10329915.520475667</v>
      </c>
      <c r="CI101" s="62">
        <f>攻城效率!J98*CB$8</f>
        <v>10549634.833114473</v>
      </c>
      <c r="CJ101" s="62">
        <f>攻城效率!K98*BX$7</f>
        <v>478573.74792619288</v>
      </c>
      <c r="CK101" s="62">
        <f>攻城效率!L98*BY$7</f>
        <v>2148000.5093615223</v>
      </c>
      <c r="CL101" s="62">
        <f>攻城效率!M98*BZ$7</f>
        <v>6444001.5280845668</v>
      </c>
      <c r="CM101" s="62">
        <f>攻城效率!N98*CA$7</f>
        <v>7160001.6978717409</v>
      </c>
      <c r="CN101" s="62">
        <f>攻城效率!O98*CB$7</f>
        <v>7160001.6978717409</v>
      </c>
      <c r="CO101" s="12"/>
      <c r="CP101" s="55">
        <v>94</v>
      </c>
      <c r="CQ101" s="62">
        <f t="shared" si="61"/>
        <v>9930142.5925341379</v>
      </c>
      <c r="CR101" s="62">
        <f t="shared" si="62"/>
        <v>11739404.276592445</v>
      </c>
      <c r="CS101" s="62">
        <f t="shared" si="63"/>
        <v>16260657.746412611</v>
      </c>
      <c r="CT101" s="62">
        <f t="shared" si="64"/>
        <v>17489917.218347408</v>
      </c>
      <c r="CU101" s="62">
        <f t="shared" si="65"/>
        <v>17709636.530986212</v>
      </c>
    </row>
    <row r="102" spans="1:99" x14ac:dyDescent="0.15">
      <c r="A102" s="74"/>
      <c r="B102" s="29">
        <v>95</v>
      </c>
      <c r="C102" s="58">
        <f t="shared" si="43"/>
        <v>31480790.622279204</v>
      </c>
      <c r="D102" s="58">
        <f t="shared" si="44"/>
        <v>37774811.187451795</v>
      </c>
      <c r="E102" s="58">
        <f t="shared" si="45"/>
        <v>53088476.964706123</v>
      </c>
      <c r="F102" s="58">
        <f t="shared" si="46"/>
        <v>59493155.428475782</v>
      </c>
      <c r="G102" s="58">
        <f t="shared" si="47"/>
        <v>63780720.822160132</v>
      </c>
      <c r="H102" s="10">
        <f>C102*节奏总纲!W98</f>
        <v>1526481299.8514895</v>
      </c>
      <c r="I102" s="10">
        <f>D102*节奏总纲!X98</f>
        <v>1581187488.3220584</v>
      </c>
      <c r="J102" s="10">
        <f>E102*节奏总纲!Y98</f>
        <v>1694033678.0630147</v>
      </c>
      <c r="K102" s="10">
        <f>F102*节奏总纲!Z98</f>
        <v>1349643169.8218863</v>
      </c>
      <c r="L102" s="10">
        <f>G102*节奏总纲!AA98</f>
        <v>842028600.69856882</v>
      </c>
      <c r="N102" s="12">
        <f t="shared" si="48"/>
        <v>0.63086996204641044</v>
      </c>
      <c r="O102" s="12">
        <f t="shared" si="49"/>
        <v>5.3695056930384219E-2</v>
      </c>
      <c r="P102" s="12">
        <f t="shared" si="50"/>
        <v>0.31543498102320522</v>
      </c>
      <c r="Y102" s="70"/>
      <c r="Z102" s="17">
        <v>95</v>
      </c>
      <c r="AA102" s="62">
        <f>攻城效率!F99*T$8</f>
        <v>18903137.689215891</v>
      </c>
      <c r="AB102" s="62">
        <f>攻城效率!G99*U$8</f>
        <v>19182807.534461845</v>
      </c>
      <c r="AC102" s="62">
        <f>攻城效率!H99*V$8</f>
        <v>19633312.436656088</v>
      </c>
      <c r="AD102" s="62">
        <f>攻城效率!I99*W$8</f>
        <v>20659831.040951334</v>
      </c>
      <c r="AE102" s="62">
        <f>攻城效率!J99*X$8</f>
        <v>21099269.666228946</v>
      </c>
      <c r="AF102" s="62">
        <f>攻城效率!K99*T$7</f>
        <v>957147.49585238576</v>
      </c>
      <c r="AG102" s="62">
        <f>攻城效率!L99*U$7</f>
        <v>4296001.0187230445</v>
      </c>
      <c r="AH102" s="62">
        <f>攻城效率!M99*V$7</f>
        <v>12888003.056169134</v>
      </c>
      <c r="AI102" s="62">
        <f>攻城效率!N99*W$7</f>
        <v>14320003.395743482</v>
      </c>
      <c r="AJ102" s="62">
        <f>攻城效率!O99*X$7</f>
        <v>14320003.395743482</v>
      </c>
      <c r="AK102" s="12"/>
      <c r="AL102" s="29">
        <v>95</v>
      </c>
      <c r="AM102" s="10">
        <f t="shared" si="51"/>
        <v>19860285.185068276</v>
      </c>
      <c r="AN102" s="10">
        <f t="shared" si="52"/>
        <v>23478808.553184889</v>
      </c>
      <c r="AO102" s="10">
        <f t="shared" si="53"/>
        <v>32521315.492825221</v>
      </c>
      <c r="AP102" s="10">
        <f t="shared" si="54"/>
        <v>34979834.436694816</v>
      </c>
      <c r="AQ102" s="10">
        <f t="shared" si="55"/>
        <v>35419273.061972424</v>
      </c>
      <c r="BB102" s="29">
        <v>95</v>
      </c>
      <c r="BC102" s="10">
        <f>攻打玩家效率!G99</f>
        <v>47257.844223039727</v>
      </c>
      <c r="BD102" s="10">
        <f>攻打玩家效率!H99</f>
        <v>47957.01883615461</v>
      </c>
      <c r="BE102" s="10">
        <f>攻打玩家效率!I99</f>
        <v>49083.281091640216</v>
      </c>
      <c r="BF102" s="10">
        <f>攻打玩家效率!J99</f>
        <v>51649.577602378333</v>
      </c>
      <c r="BG102" s="10">
        <f>攻打玩家效率!K99</f>
        <v>52748.174165572367</v>
      </c>
      <c r="BH102" s="10">
        <f>攻打玩家效率!L99</f>
        <v>608892.20122319506</v>
      </c>
      <c r="BI102" s="10">
        <f>攻打玩家效率!M99</f>
        <v>612414.35837737995</v>
      </c>
      <c r="BJ102" s="10">
        <f>攻打玩家效率!N99</f>
        <v>615884.33963545621</v>
      </c>
      <c r="BK102" s="10">
        <f>攻打玩家效率!O99</f>
        <v>619677.58366730344</v>
      </c>
      <c r="BL102" s="10">
        <f>攻打玩家效率!P99</f>
        <v>623910.0649389294</v>
      </c>
      <c r="BN102" s="29">
        <v>95</v>
      </c>
      <c r="BO102" s="10">
        <f t="shared" si="56"/>
        <v>1690362.8446767875</v>
      </c>
      <c r="BP102" s="10">
        <f t="shared" si="57"/>
        <v>2556598.357674459</v>
      </c>
      <c r="BQ102" s="10">
        <f t="shared" si="58"/>
        <v>4306503.7254682863</v>
      </c>
      <c r="BR102" s="10">
        <f t="shared" si="59"/>
        <v>7023403.7734335605</v>
      </c>
      <c r="BS102" s="10">
        <f t="shared" si="60"/>
        <v>10651811.229201496</v>
      </c>
      <c r="BT102" s="74"/>
      <c r="CD102" s="55">
        <v>95</v>
      </c>
      <c r="CE102" s="62">
        <f>攻城效率!F99*BX$8</f>
        <v>9451568.8446079455</v>
      </c>
      <c r="CF102" s="62">
        <f>攻城效率!G99*BY$8</f>
        <v>9591403.7672309224</v>
      </c>
      <c r="CG102" s="62">
        <f>攻城效率!H99*BZ$8</f>
        <v>9816656.2183280438</v>
      </c>
      <c r="CH102" s="62">
        <f>攻城效率!I99*CA$8</f>
        <v>10329915.520475667</v>
      </c>
      <c r="CI102" s="62">
        <f>攻城效率!J99*CB$8</f>
        <v>10549634.833114473</v>
      </c>
      <c r="CJ102" s="62">
        <f>攻城效率!K99*BX$7</f>
        <v>478573.74792619288</v>
      </c>
      <c r="CK102" s="62">
        <f>攻城效率!L99*BY$7</f>
        <v>2148000.5093615223</v>
      </c>
      <c r="CL102" s="62">
        <f>攻城效率!M99*BZ$7</f>
        <v>6444001.5280845668</v>
      </c>
      <c r="CM102" s="62">
        <f>攻城效率!N99*CA$7</f>
        <v>7160001.6978717409</v>
      </c>
      <c r="CN102" s="62">
        <f>攻城效率!O99*CB$7</f>
        <v>7160001.6978717409</v>
      </c>
      <c r="CO102" s="12"/>
      <c r="CP102" s="55">
        <v>95</v>
      </c>
      <c r="CQ102" s="62">
        <f t="shared" si="61"/>
        <v>9930142.5925341379</v>
      </c>
      <c r="CR102" s="62">
        <f t="shared" si="62"/>
        <v>11739404.276592445</v>
      </c>
      <c r="CS102" s="62">
        <f t="shared" si="63"/>
        <v>16260657.746412611</v>
      </c>
      <c r="CT102" s="62">
        <f t="shared" si="64"/>
        <v>17489917.218347408</v>
      </c>
      <c r="CU102" s="62">
        <f t="shared" si="65"/>
        <v>17709636.530986212</v>
      </c>
    </row>
    <row r="103" spans="1:99" x14ac:dyDescent="0.15">
      <c r="A103" s="74"/>
      <c r="B103" s="29">
        <v>96</v>
      </c>
      <c r="C103" s="58">
        <f t="shared" si="43"/>
        <v>31491240.313435338</v>
      </c>
      <c r="D103" s="58">
        <f t="shared" si="44"/>
        <v>37789773.769328199</v>
      </c>
      <c r="E103" s="58">
        <f t="shared" si="45"/>
        <v>53113533.704231277</v>
      </c>
      <c r="F103" s="58">
        <f t="shared" si="46"/>
        <v>59534023.936844327</v>
      </c>
      <c r="G103" s="58">
        <f t="shared" si="47"/>
        <v>63843668.555046327</v>
      </c>
      <c r="H103" s="10">
        <f>C103*节奏总纲!W99</f>
        <v>1636585213.8615973</v>
      </c>
      <c r="I103" s="10">
        <f>D103*节奏总纲!X99</f>
        <v>1620375026.1952107</v>
      </c>
      <c r="J103" s="10">
        <f>E103*节奏总纲!Y99</f>
        <v>1806832534.8703051</v>
      </c>
      <c r="K103" s="10">
        <f>F103*节奏总纲!Z99</f>
        <v>1506836741.5985503</v>
      </c>
      <c r="L103" s="10">
        <f>G103*节奏总纲!AA99</f>
        <v>894787222.53831732</v>
      </c>
      <c r="N103" s="12">
        <f t="shared" si="48"/>
        <v>0.63066062141080981</v>
      </c>
      <c r="O103" s="12">
        <f t="shared" si="49"/>
        <v>5.400906788378531E-2</v>
      </c>
      <c r="P103" s="12">
        <f t="shared" si="50"/>
        <v>0.3153303107054049</v>
      </c>
      <c r="Y103" s="70"/>
      <c r="Z103" s="17">
        <v>96</v>
      </c>
      <c r="AA103" s="62">
        <f>攻城效率!F100*T$8</f>
        <v>18903137.689215891</v>
      </c>
      <c r="AB103" s="62">
        <f>攻城效率!G100*U$8</f>
        <v>19182807.534461845</v>
      </c>
      <c r="AC103" s="62">
        <f>攻城效率!H100*V$8</f>
        <v>19633312.436656088</v>
      </c>
      <c r="AD103" s="62">
        <f>攻城效率!I100*W$8</f>
        <v>20659831.040951334</v>
      </c>
      <c r="AE103" s="62">
        <f>攻城效率!J100*X$8</f>
        <v>21099269.666228946</v>
      </c>
      <c r="AF103" s="62">
        <f>攻城效率!K100*T$7</f>
        <v>957147.49585238576</v>
      </c>
      <c r="AG103" s="62">
        <f>攻城效率!L100*U$7</f>
        <v>4296001.0187230445</v>
      </c>
      <c r="AH103" s="62">
        <f>攻城效率!M100*V$7</f>
        <v>12888003.056169134</v>
      </c>
      <c r="AI103" s="62">
        <f>攻城效率!N100*W$7</f>
        <v>14320003.395743482</v>
      </c>
      <c r="AJ103" s="62">
        <f>攻城效率!O100*X$7</f>
        <v>14320003.395743482</v>
      </c>
      <c r="AK103" s="12"/>
      <c r="AL103" s="29">
        <v>96</v>
      </c>
      <c r="AM103" s="10">
        <f t="shared" si="51"/>
        <v>19860285.185068276</v>
      </c>
      <c r="AN103" s="10">
        <f t="shared" si="52"/>
        <v>23478808.553184889</v>
      </c>
      <c r="AO103" s="10">
        <f t="shared" si="53"/>
        <v>32521315.492825221</v>
      </c>
      <c r="AP103" s="10">
        <f t="shared" si="54"/>
        <v>34979834.436694816</v>
      </c>
      <c r="AQ103" s="10">
        <f t="shared" si="55"/>
        <v>35419273.061972424</v>
      </c>
      <c r="BB103" s="29">
        <v>96</v>
      </c>
      <c r="BC103" s="10">
        <f>攻打玩家效率!G100</f>
        <v>47257.844223039727</v>
      </c>
      <c r="BD103" s="10">
        <f>攻打玩家效率!H100</f>
        <v>47957.01883615461</v>
      </c>
      <c r="BE103" s="10">
        <f>攻打玩家效率!I100</f>
        <v>49083.281091640216</v>
      </c>
      <c r="BF103" s="10">
        <f>攻打玩家效率!J100</f>
        <v>51649.577602378333</v>
      </c>
      <c r="BG103" s="10">
        <f>攻打玩家效率!K100</f>
        <v>52748.174165572367</v>
      </c>
      <c r="BH103" s="10">
        <f>攻打玩家效率!L100</f>
        <v>614117.04680126428</v>
      </c>
      <c r="BI103" s="10">
        <f>攻打玩家效率!M100</f>
        <v>617401.885669515</v>
      </c>
      <c r="BJ103" s="10">
        <f>攻打玩家效率!N100</f>
        <v>620895.68754048785</v>
      </c>
      <c r="BK103" s="10">
        <f>攻打玩家效率!O100</f>
        <v>624786.14721337124</v>
      </c>
      <c r="BL103" s="10">
        <f>攻打玩家效率!P100</f>
        <v>629155.70934611245</v>
      </c>
      <c r="BN103" s="29">
        <v>96</v>
      </c>
      <c r="BO103" s="10">
        <f t="shared" si="56"/>
        <v>1700812.5358329257</v>
      </c>
      <c r="BP103" s="10">
        <f t="shared" si="57"/>
        <v>2571560.939550864</v>
      </c>
      <c r="BQ103" s="10">
        <f t="shared" si="58"/>
        <v>4331560.4649934452</v>
      </c>
      <c r="BR103" s="10">
        <f t="shared" si="59"/>
        <v>7064272.2818021029</v>
      </c>
      <c r="BS103" s="10">
        <f t="shared" si="60"/>
        <v>10714758.962087691</v>
      </c>
      <c r="BT103" s="74"/>
      <c r="CD103" s="55">
        <v>96</v>
      </c>
      <c r="CE103" s="62">
        <f>攻城效率!F100*BX$8</f>
        <v>9451568.8446079455</v>
      </c>
      <c r="CF103" s="62">
        <f>攻城效率!G100*BY$8</f>
        <v>9591403.7672309224</v>
      </c>
      <c r="CG103" s="62">
        <f>攻城效率!H100*BZ$8</f>
        <v>9816656.2183280438</v>
      </c>
      <c r="CH103" s="62">
        <f>攻城效率!I100*CA$8</f>
        <v>10329915.520475667</v>
      </c>
      <c r="CI103" s="62">
        <f>攻城效率!J100*CB$8</f>
        <v>10549634.833114473</v>
      </c>
      <c r="CJ103" s="62">
        <f>攻城效率!K100*BX$7</f>
        <v>478573.74792619288</v>
      </c>
      <c r="CK103" s="62">
        <f>攻城效率!L100*BY$7</f>
        <v>2148000.5093615223</v>
      </c>
      <c r="CL103" s="62">
        <f>攻城效率!M100*BZ$7</f>
        <v>6444001.5280845668</v>
      </c>
      <c r="CM103" s="62">
        <f>攻城效率!N100*CA$7</f>
        <v>7160001.6978717409</v>
      </c>
      <c r="CN103" s="62">
        <f>攻城效率!O100*CB$7</f>
        <v>7160001.6978717409</v>
      </c>
      <c r="CO103" s="12"/>
      <c r="CP103" s="55">
        <v>96</v>
      </c>
      <c r="CQ103" s="62">
        <f t="shared" si="61"/>
        <v>9930142.5925341379</v>
      </c>
      <c r="CR103" s="62">
        <f t="shared" si="62"/>
        <v>11739404.276592445</v>
      </c>
      <c r="CS103" s="62">
        <f t="shared" si="63"/>
        <v>16260657.746412611</v>
      </c>
      <c r="CT103" s="62">
        <f t="shared" si="64"/>
        <v>17489917.218347408</v>
      </c>
      <c r="CU103" s="62">
        <f t="shared" si="65"/>
        <v>17709636.530986212</v>
      </c>
    </row>
    <row r="104" spans="1:99" x14ac:dyDescent="0.15">
      <c r="A104" s="74"/>
      <c r="B104" s="29">
        <v>97</v>
      </c>
      <c r="C104" s="58">
        <f t="shared" si="43"/>
        <v>31501427.482034855</v>
      </c>
      <c r="D104" s="58">
        <f t="shared" si="44"/>
        <v>37805110.697023273</v>
      </c>
      <c r="E104" s="58">
        <f t="shared" si="45"/>
        <v>53139896.650679693</v>
      </c>
      <c r="F104" s="58">
        <f t="shared" si="46"/>
        <v>59577125.786435619</v>
      </c>
      <c r="G104" s="58">
        <f t="shared" si="47"/>
        <v>63909456.937091559</v>
      </c>
      <c r="H104" s="10">
        <f>C104*节奏总纲!W100</f>
        <v>1754616022.3251269</v>
      </c>
      <c r="I104" s="10">
        <f>D104*节奏总纲!X100</f>
        <v>1764569357.4585311</v>
      </c>
      <c r="J104" s="10">
        <f>E104*节奏总纲!Y100</f>
        <v>2090177428.1506231</v>
      </c>
      <c r="K104" s="10">
        <f>F104*节奏总纲!Z100</f>
        <v>1733944419.2181385</v>
      </c>
      <c r="L104" s="10">
        <f>G104*节奏总纲!AA100</f>
        <v>1050967627.1844666</v>
      </c>
      <c r="N104" s="12">
        <f t="shared" si="48"/>
        <v>0.63045667363469549</v>
      </c>
      <c r="O104" s="12">
        <f t="shared" si="49"/>
        <v>5.4314989547956757E-2</v>
      </c>
      <c r="P104" s="12">
        <f t="shared" si="50"/>
        <v>0.31522833681734774</v>
      </c>
      <c r="Y104" s="70"/>
      <c r="Z104" s="17">
        <v>97</v>
      </c>
      <c r="AA104" s="62">
        <f>攻城效率!F101*T$8</f>
        <v>18903137.689215891</v>
      </c>
      <c r="AB104" s="62">
        <f>攻城效率!G101*U$8</f>
        <v>19182807.534461845</v>
      </c>
      <c r="AC104" s="62">
        <f>攻城效率!H101*V$8</f>
        <v>19633312.436656088</v>
      </c>
      <c r="AD104" s="62">
        <f>攻城效率!I101*W$8</f>
        <v>20659831.040951334</v>
      </c>
      <c r="AE104" s="62">
        <f>攻城效率!J101*X$8</f>
        <v>21099269.666228946</v>
      </c>
      <c r="AF104" s="62">
        <f>攻城效率!K101*T$7</f>
        <v>957147.49585238576</v>
      </c>
      <c r="AG104" s="62">
        <f>攻城效率!L101*U$7</f>
        <v>4296001.0187230445</v>
      </c>
      <c r="AH104" s="62">
        <f>攻城效率!M101*V$7</f>
        <v>12888003.056169134</v>
      </c>
      <c r="AI104" s="62">
        <f>攻城效率!N101*W$7</f>
        <v>14320003.395743482</v>
      </c>
      <c r="AJ104" s="62">
        <f>攻城效率!O101*X$7</f>
        <v>14320003.395743482</v>
      </c>
      <c r="AK104" s="12"/>
      <c r="AL104" s="29">
        <v>97</v>
      </c>
      <c r="AM104" s="10">
        <f t="shared" si="51"/>
        <v>19860285.185068276</v>
      </c>
      <c r="AN104" s="10">
        <f t="shared" si="52"/>
        <v>23478808.553184889</v>
      </c>
      <c r="AO104" s="10">
        <f t="shared" si="53"/>
        <v>32521315.492825221</v>
      </c>
      <c r="AP104" s="10">
        <f t="shared" si="54"/>
        <v>34979834.436694816</v>
      </c>
      <c r="AQ104" s="10">
        <f t="shared" si="55"/>
        <v>35419273.061972424</v>
      </c>
      <c r="BB104" s="29">
        <v>97</v>
      </c>
      <c r="BC104" s="10">
        <f>攻打玩家效率!G101</f>
        <v>47257.844223039727</v>
      </c>
      <c r="BD104" s="10">
        <f>攻打玩家效率!H101</f>
        <v>47957.01883615461</v>
      </c>
      <c r="BE104" s="10">
        <f>攻打玩家效率!I101</f>
        <v>49083.281091640216</v>
      </c>
      <c r="BF104" s="10">
        <f>攻打玩家效率!J101</f>
        <v>51649.577602378333</v>
      </c>
      <c r="BG104" s="10">
        <f>攻打玩家效率!K101</f>
        <v>52748.174165572367</v>
      </c>
      <c r="BH104" s="10">
        <f>攻打玩家效率!L101</f>
        <v>619210.63110102178</v>
      </c>
      <c r="BI104" s="10">
        <f>攻打玩家效率!M101</f>
        <v>622514.19490120723</v>
      </c>
      <c r="BJ104" s="10">
        <f>攻打玩家效率!N101</f>
        <v>626168.27683017019</v>
      </c>
      <c r="BK104" s="10">
        <f>攻打玩家效率!O101</f>
        <v>630173.87841228291</v>
      </c>
      <c r="BL104" s="10">
        <f>攻打玩家效率!P101</f>
        <v>634638.07451654831</v>
      </c>
      <c r="BN104" s="29">
        <v>97</v>
      </c>
      <c r="BO104" s="10">
        <f t="shared" si="56"/>
        <v>1710999.7044324409</v>
      </c>
      <c r="BP104" s="10">
        <f t="shared" si="57"/>
        <v>2586897.867245941</v>
      </c>
      <c r="BQ104" s="10">
        <f t="shared" si="58"/>
        <v>4357923.411441857</v>
      </c>
      <c r="BR104" s="10">
        <f t="shared" si="59"/>
        <v>7107374.1313933963</v>
      </c>
      <c r="BS104" s="10">
        <f t="shared" si="60"/>
        <v>10780547.344132923</v>
      </c>
      <c r="BT104" s="74"/>
      <c r="CD104" s="55">
        <v>97</v>
      </c>
      <c r="CE104" s="62">
        <f>攻城效率!F101*BX$8</f>
        <v>9451568.8446079455</v>
      </c>
      <c r="CF104" s="62">
        <f>攻城效率!G101*BY$8</f>
        <v>9591403.7672309224</v>
      </c>
      <c r="CG104" s="62">
        <f>攻城效率!H101*BZ$8</f>
        <v>9816656.2183280438</v>
      </c>
      <c r="CH104" s="62">
        <f>攻城效率!I101*CA$8</f>
        <v>10329915.520475667</v>
      </c>
      <c r="CI104" s="62">
        <f>攻城效率!J101*CB$8</f>
        <v>10549634.833114473</v>
      </c>
      <c r="CJ104" s="62">
        <f>攻城效率!K101*BX$7</f>
        <v>478573.74792619288</v>
      </c>
      <c r="CK104" s="62">
        <f>攻城效率!L101*BY$7</f>
        <v>2148000.5093615223</v>
      </c>
      <c r="CL104" s="62">
        <f>攻城效率!M101*BZ$7</f>
        <v>6444001.5280845668</v>
      </c>
      <c r="CM104" s="62">
        <f>攻城效率!N101*CA$7</f>
        <v>7160001.6978717409</v>
      </c>
      <c r="CN104" s="62">
        <f>攻城效率!O101*CB$7</f>
        <v>7160001.6978717409</v>
      </c>
      <c r="CO104" s="12"/>
      <c r="CP104" s="55">
        <v>97</v>
      </c>
      <c r="CQ104" s="62">
        <f t="shared" si="61"/>
        <v>9930142.5925341379</v>
      </c>
      <c r="CR104" s="62">
        <f t="shared" si="62"/>
        <v>11739404.276592445</v>
      </c>
      <c r="CS104" s="62">
        <f t="shared" si="63"/>
        <v>16260657.746412611</v>
      </c>
      <c r="CT104" s="62">
        <f t="shared" si="64"/>
        <v>17489917.218347408</v>
      </c>
      <c r="CU104" s="62">
        <f t="shared" si="65"/>
        <v>17709636.530986212</v>
      </c>
    </row>
    <row r="105" spans="1:99" x14ac:dyDescent="0.15">
      <c r="A105" s="74"/>
      <c r="B105" s="29">
        <v>98</v>
      </c>
      <c r="C105" s="58">
        <f t="shared" si="43"/>
        <v>31511817.975399256</v>
      </c>
      <c r="D105" s="58">
        <f t="shared" si="44"/>
        <v>37820932.89994207</v>
      </c>
      <c r="E105" s="58">
        <f t="shared" si="45"/>
        <v>53166841.771743968</v>
      </c>
      <c r="F105" s="58">
        <f t="shared" si="46"/>
        <v>59620846.037893154</v>
      </c>
      <c r="G105" s="58">
        <f t="shared" si="47"/>
        <v>63975816.94397743</v>
      </c>
      <c r="H105" s="10">
        <f>C105*节奏总纲!W101</f>
        <v>1881171174.3070524</v>
      </c>
      <c r="I105" s="10">
        <f>D105*节奏总纲!X101</f>
        <v>1990781843.3587544</v>
      </c>
      <c r="J105" s="10">
        <f>E105*节奏总纲!Y101</f>
        <v>2321846548.3954959</v>
      </c>
      <c r="K105" s="10">
        <f>F105*节奏总纲!Z101</f>
        <v>1915022811.2691727</v>
      </c>
      <c r="L105" s="10">
        <f>G105*节奏总纲!AA101</f>
        <v>1117743918.2114463</v>
      </c>
      <c r="N105" s="12">
        <f t="shared" si="48"/>
        <v>0.63024879112251997</v>
      </c>
      <c r="O105" s="12">
        <f t="shared" si="49"/>
        <v>5.4626813316220026E-2</v>
      </c>
      <c r="P105" s="12">
        <f t="shared" si="50"/>
        <v>0.31512439556125998</v>
      </c>
      <c r="Y105" s="70"/>
      <c r="Z105" s="17">
        <v>98</v>
      </c>
      <c r="AA105" s="62">
        <f>攻城效率!F102*T$8</f>
        <v>18903137.689215891</v>
      </c>
      <c r="AB105" s="62">
        <f>攻城效率!G102*U$8</f>
        <v>19182807.534461845</v>
      </c>
      <c r="AC105" s="62">
        <f>攻城效率!H102*V$8</f>
        <v>19633312.436656088</v>
      </c>
      <c r="AD105" s="62">
        <f>攻城效率!I102*W$8</f>
        <v>20659831.040951334</v>
      </c>
      <c r="AE105" s="62">
        <f>攻城效率!J102*X$8</f>
        <v>21099269.666228946</v>
      </c>
      <c r="AF105" s="62">
        <f>攻城效率!K102*T$7</f>
        <v>957147.49585238576</v>
      </c>
      <c r="AG105" s="62">
        <f>攻城效率!L102*U$7</f>
        <v>4296001.0187230445</v>
      </c>
      <c r="AH105" s="62">
        <f>攻城效率!M102*V$7</f>
        <v>12888003.056169134</v>
      </c>
      <c r="AI105" s="62">
        <f>攻城效率!N102*W$7</f>
        <v>14320003.395743482</v>
      </c>
      <c r="AJ105" s="62">
        <f>攻城效率!O102*X$7</f>
        <v>14320003.395743482</v>
      </c>
      <c r="AK105" s="12"/>
      <c r="AL105" s="29">
        <v>98</v>
      </c>
      <c r="AM105" s="10">
        <f t="shared" si="51"/>
        <v>19860285.185068276</v>
      </c>
      <c r="AN105" s="10">
        <f t="shared" si="52"/>
        <v>23478808.553184889</v>
      </c>
      <c r="AO105" s="10">
        <f t="shared" si="53"/>
        <v>32521315.492825221</v>
      </c>
      <c r="AP105" s="10">
        <f t="shared" si="54"/>
        <v>34979834.436694816</v>
      </c>
      <c r="AQ105" s="10">
        <f t="shared" si="55"/>
        <v>35419273.061972424</v>
      </c>
      <c r="BB105" s="29">
        <v>98</v>
      </c>
      <c r="BC105" s="10">
        <f>攻打玩家效率!G102</f>
        <v>47257.844223039727</v>
      </c>
      <c r="BD105" s="10">
        <f>攻打玩家效率!H102</f>
        <v>47957.01883615461</v>
      </c>
      <c r="BE105" s="10">
        <f>攻打玩家效率!I102</f>
        <v>49083.281091640216</v>
      </c>
      <c r="BF105" s="10">
        <f>攻打玩家效率!J102</f>
        <v>51649.577602378333</v>
      </c>
      <c r="BG105" s="10">
        <f>攻打玩家效率!K102</f>
        <v>52748.174165572367</v>
      </c>
      <c r="BH105" s="10">
        <f>攻打玩家效率!L102</f>
        <v>624405.87778322224</v>
      </c>
      <c r="BI105" s="10">
        <f>攻打玩家效率!M102</f>
        <v>627788.26254080399</v>
      </c>
      <c r="BJ105" s="10">
        <f>攻打玩家效率!N102</f>
        <v>631557.30104302522</v>
      </c>
      <c r="BK105" s="10">
        <f>攻打玩家效率!O102</f>
        <v>635638.90984447428</v>
      </c>
      <c r="BL105" s="10">
        <f>攻打玩家效率!P102</f>
        <v>640168.07509037084</v>
      </c>
      <c r="BN105" s="29">
        <v>98</v>
      </c>
      <c r="BO105" s="10">
        <f t="shared" si="56"/>
        <v>1721390.1977968416</v>
      </c>
      <c r="BP105" s="10">
        <f t="shared" si="57"/>
        <v>2602720.0701647312</v>
      </c>
      <c r="BQ105" s="10">
        <f t="shared" si="58"/>
        <v>4384868.5325061316</v>
      </c>
      <c r="BR105" s="10">
        <f t="shared" si="59"/>
        <v>7151094.3828509273</v>
      </c>
      <c r="BS105" s="10">
        <f t="shared" si="60"/>
        <v>10846907.351018792</v>
      </c>
      <c r="BT105" s="74"/>
      <c r="CD105" s="55">
        <v>98</v>
      </c>
      <c r="CE105" s="62">
        <f>攻城效率!F102*BX$8</f>
        <v>9451568.8446079455</v>
      </c>
      <c r="CF105" s="62">
        <f>攻城效率!G102*BY$8</f>
        <v>9591403.7672309224</v>
      </c>
      <c r="CG105" s="62">
        <f>攻城效率!H102*BZ$8</f>
        <v>9816656.2183280438</v>
      </c>
      <c r="CH105" s="62">
        <f>攻城效率!I102*CA$8</f>
        <v>10329915.520475667</v>
      </c>
      <c r="CI105" s="62">
        <f>攻城效率!J102*CB$8</f>
        <v>10549634.833114473</v>
      </c>
      <c r="CJ105" s="62">
        <f>攻城效率!K102*BX$7</f>
        <v>478573.74792619288</v>
      </c>
      <c r="CK105" s="62">
        <f>攻城效率!L102*BY$7</f>
        <v>2148000.5093615223</v>
      </c>
      <c r="CL105" s="62">
        <f>攻城效率!M102*BZ$7</f>
        <v>6444001.5280845668</v>
      </c>
      <c r="CM105" s="62">
        <f>攻城效率!N102*CA$7</f>
        <v>7160001.6978717409</v>
      </c>
      <c r="CN105" s="62">
        <f>攻城效率!O102*CB$7</f>
        <v>7160001.6978717409</v>
      </c>
      <c r="CO105" s="12"/>
      <c r="CP105" s="55">
        <v>98</v>
      </c>
      <c r="CQ105" s="62">
        <f t="shared" si="61"/>
        <v>9930142.5925341379</v>
      </c>
      <c r="CR105" s="62">
        <f t="shared" si="62"/>
        <v>11739404.276592445</v>
      </c>
      <c r="CS105" s="62">
        <f t="shared" si="63"/>
        <v>16260657.746412611</v>
      </c>
      <c r="CT105" s="62">
        <f t="shared" si="64"/>
        <v>17489917.218347408</v>
      </c>
      <c r="CU105" s="62">
        <f t="shared" si="65"/>
        <v>17709636.530986212</v>
      </c>
    </row>
    <row r="106" spans="1:99" x14ac:dyDescent="0.15">
      <c r="A106" s="74"/>
      <c r="B106" s="29">
        <v>99</v>
      </c>
      <c r="C106" s="58">
        <f t="shared" si="43"/>
        <v>31522077.009213477</v>
      </c>
      <c r="D106" s="58">
        <f t="shared" si="44"/>
        <v>37836689.719493449</v>
      </c>
      <c r="E106" s="58">
        <f t="shared" si="45"/>
        <v>53193313.732042417</v>
      </c>
      <c r="F106" s="58">
        <f t="shared" si="46"/>
        <v>59663741.432815656</v>
      </c>
      <c r="G106" s="58">
        <f t="shared" si="47"/>
        <v>64035929.131791063</v>
      </c>
      <c r="H106" s="10">
        <f>C106*节奏总纲!W102</f>
        <v>2016845736.6788847</v>
      </c>
      <c r="I106" s="10">
        <f>D106*节奏总纲!X102</f>
        <v>2124958311.1682341</v>
      </c>
      <c r="J106" s="10">
        <f>E106*节奏总纲!Y102</f>
        <v>2429218268.0020742</v>
      </c>
      <c r="K106" s="10">
        <f>F106*节奏总纲!Z102</f>
        <v>1997078848.5064938</v>
      </c>
      <c r="L106" s="10">
        <f>G106*节奏总纲!AA102</f>
        <v>1077309841.466481</v>
      </c>
      <c r="N106" s="12">
        <f t="shared" si="48"/>
        <v>0.63004367317748078</v>
      </c>
      <c r="O106" s="12">
        <f t="shared" si="49"/>
        <v>5.4934490233778943E-2</v>
      </c>
      <c r="P106" s="12">
        <f t="shared" si="50"/>
        <v>0.31502183658874039</v>
      </c>
      <c r="Y106" s="70"/>
      <c r="Z106" s="17">
        <v>99</v>
      </c>
      <c r="AA106" s="62">
        <f>攻城效率!F103*T$8</f>
        <v>18903137.689215891</v>
      </c>
      <c r="AB106" s="62">
        <f>攻城效率!G103*U$8</f>
        <v>19182807.534461845</v>
      </c>
      <c r="AC106" s="62">
        <f>攻城效率!H103*V$8</f>
        <v>19633312.436656088</v>
      </c>
      <c r="AD106" s="62">
        <f>攻城效率!I103*W$8</f>
        <v>20659831.040951334</v>
      </c>
      <c r="AE106" s="62">
        <f>攻城效率!J103*X$8</f>
        <v>21099269.666228946</v>
      </c>
      <c r="AF106" s="62">
        <f>攻城效率!K103*T$7</f>
        <v>957147.49585238576</v>
      </c>
      <c r="AG106" s="62">
        <f>攻城效率!L103*U$7</f>
        <v>4296001.0187230445</v>
      </c>
      <c r="AH106" s="62">
        <f>攻城效率!M103*V$7</f>
        <v>12888003.056169134</v>
      </c>
      <c r="AI106" s="62">
        <f>攻城效率!N103*W$7</f>
        <v>14320003.395743482</v>
      </c>
      <c r="AJ106" s="62">
        <f>攻城效率!O103*X$7</f>
        <v>14320003.395743482</v>
      </c>
      <c r="AK106" s="12"/>
      <c r="AL106" s="29">
        <v>99</v>
      </c>
      <c r="AM106" s="10">
        <f t="shared" si="51"/>
        <v>19860285.185068276</v>
      </c>
      <c r="AN106" s="10">
        <f t="shared" si="52"/>
        <v>23478808.553184889</v>
      </c>
      <c r="AO106" s="10">
        <f t="shared" si="53"/>
        <v>32521315.492825221</v>
      </c>
      <c r="AP106" s="10">
        <f t="shared" si="54"/>
        <v>34979834.436694816</v>
      </c>
      <c r="AQ106" s="10">
        <f t="shared" si="55"/>
        <v>35419273.061972424</v>
      </c>
      <c r="BB106" s="29">
        <v>99</v>
      </c>
      <c r="BC106" s="10">
        <f>攻打玩家效率!G103</f>
        <v>47257.844223039727</v>
      </c>
      <c r="BD106" s="10">
        <f>攻打玩家效率!H103</f>
        <v>47957.01883615461</v>
      </c>
      <c r="BE106" s="10">
        <f>攻打玩家效率!I103</f>
        <v>49083.281091640216</v>
      </c>
      <c r="BF106" s="10">
        <f>攻打玩家效率!J103</f>
        <v>51649.577602378333</v>
      </c>
      <c r="BG106" s="10">
        <f>攻打玩家效率!K103</f>
        <v>52748.174165572367</v>
      </c>
      <c r="BH106" s="10">
        <f>攻打玩家效率!L103</f>
        <v>629535.3946903341</v>
      </c>
      <c r="BI106" s="10">
        <f>攻打玩家效率!M103</f>
        <v>633040.53572459822</v>
      </c>
      <c r="BJ106" s="10">
        <f>攻打玩家效率!N103</f>
        <v>636851.69310271577</v>
      </c>
      <c r="BK106" s="10">
        <f>攻打玩家效率!O103</f>
        <v>641000.83420978719</v>
      </c>
      <c r="BL106" s="10">
        <f>攻打玩家效率!P103</f>
        <v>645177.42407484003</v>
      </c>
      <c r="BN106" s="29">
        <v>99</v>
      </c>
      <c r="BO106" s="10">
        <f t="shared" si="56"/>
        <v>1731649.2316110656</v>
      </c>
      <c r="BP106" s="10">
        <f t="shared" si="57"/>
        <v>2618476.8897161139</v>
      </c>
      <c r="BQ106" s="10">
        <f t="shared" si="58"/>
        <v>4411340.4928045841</v>
      </c>
      <c r="BR106" s="10">
        <f t="shared" si="59"/>
        <v>7193989.7777734306</v>
      </c>
      <c r="BS106" s="10">
        <f t="shared" si="60"/>
        <v>10907019.538832422</v>
      </c>
      <c r="BT106" s="74"/>
      <c r="CD106" s="55">
        <v>99</v>
      </c>
      <c r="CE106" s="62">
        <f>攻城效率!F103*BX$8</f>
        <v>9451568.8446079455</v>
      </c>
      <c r="CF106" s="62">
        <f>攻城效率!G103*BY$8</f>
        <v>9591403.7672309224</v>
      </c>
      <c r="CG106" s="62">
        <f>攻城效率!H103*BZ$8</f>
        <v>9816656.2183280438</v>
      </c>
      <c r="CH106" s="62">
        <f>攻城效率!I103*CA$8</f>
        <v>10329915.520475667</v>
      </c>
      <c r="CI106" s="62">
        <f>攻城效率!J103*CB$8</f>
        <v>10549634.833114473</v>
      </c>
      <c r="CJ106" s="62">
        <f>攻城效率!K103*BX$7</f>
        <v>478573.74792619288</v>
      </c>
      <c r="CK106" s="62">
        <f>攻城效率!L103*BY$7</f>
        <v>2148000.5093615223</v>
      </c>
      <c r="CL106" s="62">
        <f>攻城效率!M103*BZ$7</f>
        <v>6444001.5280845668</v>
      </c>
      <c r="CM106" s="62">
        <f>攻城效率!N103*CA$7</f>
        <v>7160001.6978717409</v>
      </c>
      <c r="CN106" s="62">
        <f>攻城效率!O103*CB$7</f>
        <v>7160001.6978717409</v>
      </c>
      <c r="CO106" s="12"/>
      <c r="CP106" s="55">
        <v>99</v>
      </c>
      <c r="CQ106" s="62">
        <f t="shared" si="61"/>
        <v>9930142.5925341379</v>
      </c>
      <c r="CR106" s="62">
        <f t="shared" si="62"/>
        <v>11739404.276592445</v>
      </c>
      <c r="CS106" s="62">
        <f t="shared" si="63"/>
        <v>16260657.746412611</v>
      </c>
      <c r="CT106" s="62">
        <f t="shared" si="64"/>
        <v>17489917.218347408</v>
      </c>
      <c r="CU106" s="62">
        <f t="shared" si="65"/>
        <v>17709636.530986212</v>
      </c>
    </row>
    <row r="107" spans="1:99" s="78" customFormat="1" x14ac:dyDescent="0.15">
      <c r="B107" s="77">
        <v>100</v>
      </c>
      <c r="C107" s="78">
        <f t="shared" ref="C107:C167" si="66">(AM107+BO107+CQ107)</f>
        <v>31616731.777602412</v>
      </c>
      <c r="D107" s="78">
        <f t="shared" ref="D107:D167" si="67">(AN107+BP107+CR107)</f>
        <v>37957668.82977733</v>
      </c>
      <c r="E107" s="78">
        <f t="shared" ref="E107:E167" si="68">(AO107+BQ107+CS107)</f>
        <v>53347733.239237837</v>
      </c>
      <c r="F107" s="78">
        <f t="shared" ref="F107:F167" si="69">(AP107+BR107+CT107)</f>
        <v>59774967.655042224</v>
      </c>
      <c r="G107" s="78">
        <f t="shared" ref="G107:G167" si="70">(AQ107+BS107+CU107)</f>
        <v>64086733.592958637</v>
      </c>
      <c r="H107" s="78">
        <f>C107*节奏总纲!W103</f>
        <v>2168092615.1978912</v>
      </c>
      <c r="I107" s="78">
        <f>D107*节奏总纲!X103</f>
        <v>2234561980.2872071</v>
      </c>
      <c r="J107" s="78">
        <f>E107*节奏总纲!Y103</f>
        <v>2562780661.9591274</v>
      </c>
      <c r="K107" s="78">
        <f>F107*节奏总纲!Z103</f>
        <v>1962227921.1067276</v>
      </c>
      <c r="L107" s="78">
        <f>G107*节奏总纲!AA103</f>
        <v>1100899923.0459318</v>
      </c>
      <c r="N107" s="12">
        <f t="shared" ref="N107:N167" si="71">AM107/C107</f>
        <v>0.6281574365361029</v>
      </c>
      <c r="O107" s="12">
        <f t="shared" ref="O107:O167" si="72">BO107/C107</f>
        <v>5.7763845195845674E-2</v>
      </c>
      <c r="P107" s="12">
        <f t="shared" ref="P107:P167" si="73">CQ107/C107</f>
        <v>0.31407871826805145</v>
      </c>
      <c r="Q107" s="25"/>
      <c r="Z107" s="77">
        <v>100</v>
      </c>
      <c r="AA107" s="78">
        <f>攻城效率!F104*T$8</f>
        <v>18903137.689215891</v>
      </c>
      <c r="AB107" s="78">
        <f>攻城效率!G104*U$8</f>
        <v>19182807.534461845</v>
      </c>
      <c r="AC107" s="78">
        <f>攻城效率!H104*V$8</f>
        <v>19633312.436656088</v>
      </c>
      <c r="AD107" s="78">
        <f>攻城效率!I104*W$8</f>
        <v>20659831.040951334</v>
      </c>
      <c r="AE107" s="78">
        <f>攻城效率!J104*X$8</f>
        <v>21099269.666228946</v>
      </c>
      <c r="AF107" s="78">
        <f>攻城效率!K104*T$7</f>
        <v>957147.49585238576</v>
      </c>
      <c r="AG107" s="78">
        <f>攻城效率!L104*U$7</f>
        <v>4296001.0187230445</v>
      </c>
      <c r="AH107" s="78">
        <f>攻城效率!M104*V$7</f>
        <v>12888003.056169134</v>
      </c>
      <c r="AI107" s="78">
        <f>攻城效率!N104*W$7</f>
        <v>14320003.395743482</v>
      </c>
      <c r="AJ107" s="78">
        <f>攻城效率!O104*X$7</f>
        <v>14320003.395743482</v>
      </c>
      <c r="AK107" s="12"/>
      <c r="AL107" s="77">
        <v>100</v>
      </c>
      <c r="AM107" s="78">
        <f t="shared" ref="AM107:AM167" si="74">AF107+AA107</f>
        <v>19860285.185068276</v>
      </c>
      <c r="AN107" s="78">
        <f t="shared" ref="AN107:AN167" si="75">AG107+AB107</f>
        <v>23478808.553184889</v>
      </c>
      <c r="AO107" s="78">
        <f t="shared" ref="AO107:AO167" si="76">AH107+AC107</f>
        <v>32521315.492825221</v>
      </c>
      <c r="AP107" s="78">
        <f t="shared" ref="AP107:AP167" si="77">AI107+AD107</f>
        <v>34979834.436694816</v>
      </c>
      <c r="AQ107" s="78">
        <f t="shared" ref="AQ107:AQ167" si="78">AJ107+AE107</f>
        <v>35419273.061972424</v>
      </c>
      <c r="AS107" s="25"/>
      <c r="BB107" s="77">
        <v>100</v>
      </c>
      <c r="BC107" s="78">
        <f>攻打玩家效率!G164</f>
        <v>0</v>
      </c>
      <c r="BD107" s="78">
        <f>攻打玩家效率!H164</f>
        <v>0</v>
      </c>
      <c r="BE107" s="78">
        <f>攻打玩家效率!I164</f>
        <v>0</v>
      </c>
      <c r="BF107" s="78">
        <f>攻打玩家效率!J164</f>
        <v>0</v>
      </c>
      <c r="BG107" s="78">
        <f>攻打玩家效率!K164</f>
        <v>0</v>
      </c>
      <c r="BH107" s="78">
        <f>攻打玩家效率!L164</f>
        <v>913152.00000000012</v>
      </c>
      <c r="BI107" s="78">
        <f>攻打玩家效率!M164</f>
        <v>913152.00000000012</v>
      </c>
      <c r="BJ107" s="78">
        <f>攻打玩家效率!N164</f>
        <v>913152.00000000012</v>
      </c>
      <c r="BK107" s="78">
        <f>攻打玩家效率!O164</f>
        <v>913152.00000000012</v>
      </c>
      <c r="BL107" s="78">
        <f>攻打玩家效率!P164</f>
        <v>913152.00000000012</v>
      </c>
      <c r="BN107" s="77">
        <v>100</v>
      </c>
      <c r="BO107" s="78">
        <f t="shared" ref="BO107:BO167" si="79">BC107*AV$9+BH107*AV$8*AV$10</f>
        <v>1826304.0000000002</v>
      </c>
      <c r="BP107" s="78">
        <f t="shared" ref="BP107:BP167" si="80">BD107*AW$9+BI107*AW$8*AW$10</f>
        <v>2739456.0000000005</v>
      </c>
      <c r="BQ107" s="78">
        <f t="shared" ref="BQ107:BQ167" si="81">BE107*AX$9+BJ107*AX$8*AX$10</f>
        <v>4565760.0000000009</v>
      </c>
      <c r="BR107" s="78">
        <f t="shared" ref="BR107:BR167" si="82">BF107*AY$9+BK107*AY$8*AY$10</f>
        <v>7305216.0000000009</v>
      </c>
      <c r="BS107" s="78">
        <f t="shared" ref="BS107:BS167" si="83">BG107*AZ$9+BL107*AZ$8*AZ$10</f>
        <v>10957824.000000002</v>
      </c>
      <c r="BU107" s="25"/>
      <c r="CD107" s="77">
        <v>100</v>
      </c>
      <c r="CE107" s="78">
        <f>攻城效率!F104*BX$8</f>
        <v>9451568.8446079455</v>
      </c>
      <c r="CF107" s="78">
        <f>攻城效率!G104*BY$8</f>
        <v>9591403.7672309224</v>
      </c>
      <c r="CG107" s="78">
        <f>攻城效率!H104*BZ$8</f>
        <v>9816656.2183280438</v>
      </c>
      <c r="CH107" s="78">
        <f>攻城效率!I104*CA$8</f>
        <v>10329915.520475667</v>
      </c>
      <c r="CI107" s="78">
        <f>攻城效率!J104*CB$8</f>
        <v>10549634.833114473</v>
      </c>
      <c r="CJ107" s="78">
        <f>攻城效率!K104*BX$7</f>
        <v>478573.74792619288</v>
      </c>
      <c r="CK107" s="78">
        <f>攻城效率!L104*BY$7</f>
        <v>2148000.5093615223</v>
      </c>
      <c r="CL107" s="78">
        <f>攻城效率!M104*BZ$7</f>
        <v>6444001.5280845668</v>
      </c>
      <c r="CM107" s="78">
        <f>攻城效率!N104*CA$7</f>
        <v>7160001.6978717409</v>
      </c>
      <c r="CN107" s="78">
        <f>攻城效率!O104*CB$7</f>
        <v>7160001.6978717409</v>
      </c>
      <c r="CO107" s="12"/>
      <c r="CP107" s="77">
        <v>100</v>
      </c>
      <c r="CQ107" s="78">
        <f t="shared" ref="CQ107:CQ167" si="84">(CJ107+CE107)</f>
        <v>9930142.5925341379</v>
      </c>
      <c r="CR107" s="78">
        <f t="shared" ref="CR107:CR167" si="85">(CK107+CF107)</f>
        <v>11739404.276592445</v>
      </c>
      <c r="CS107" s="78">
        <f t="shared" ref="CS107:CS167" si="86">(CL107+CG107)</f>
        <v>16260657.746412611</v>
      </c>
      <c r="CT107" s="78">
        <f t="shared" ref="CT107:CT167" si="87">(CM107+CH107)</f>
        <v>17489917.218347408</v>
      </c>
      <c r="CU107" s="78">
        <f t="shared" ref="CU107:CU167" si="88">(CN107+CI107)</f>
        <v>17709636.530986212</v>
      </c>
    </row>
    <row r="108" spans="1:99" s="78" customFormat="1" x14ac:dyDescent="0.15">
      <c r="B108" s="77">
        <v>101</v>
      </c>
      <c r="C108" s="78">
        <f t="shared" si="66"/>
        <v>1435721.2437785787</v>
      </c>
      <c r="D108" s="78">
        <f t="shared" si="67"/>
        <v>6444001.5280845668</v>
      </c>
      <c r="E108" s="78">
        <f t="shared" si="68"/>
        <v>19332004.584253699</v>
      </c>
      <c r="F108" s="78">
        <f t="shared" si="69"/>
        <v>21480005.093615223</v>
      </c>
      <c r="G108" s="78">
        <f t="shared" si="70"/>
        <v>21480005.093615223</v>
      </c>
      <c r="H108" s="78">
        <f>C108*节奏总纲!W104</f>
        <v>105519805.34057035</v>
      </c>
      <c r="I108" s="78">
        <f>D108*节奏总纲!X104</f>
        <v>410919452.39734453</v>
      </c>
      <c r="J108" s="78">
        <f>E108*节奏总纲!Y104</f>
        <v>958189045.72400343</v>
      </c>
      <c r="K108" s="78">
        <f>F108*节奏总纲!Z104</f>
        <v>725413827.96768415</v>
      </c>
      <c r="L108" s="78">
        <f>G108*节奏总纲!AA104</f>
        <v>400484738.13973927</v>
      </c>
      <c r="N108" s="12">
        <f t="shared" si="71"/>
        <v>0.66666666666666663</v>
      </c>
      <c r="O108" s="12">
        <f t="shared" si="72"/>
        <v>0</v>
      </c>
      <c r="P108" s="12">
        <f t="shared" si="73"/>
        <v>0.33333333333333331</v>
      </c>
      <c r="Q108" s="25"/>
      <c r="Z108" s="77">
        <v>101</v>
      </c>
      <c r="AA108" s="78">
        <f>攻城效率!F105*T$8</f>
        <v>0</v>
      </c>
      <c r="AB108" s="78">
        <f>攻城效率!G105*U$8</f>
        <v>0</v>
      </c>
      <c r="AC108" s="78">
        <f>攻城效率!H105*V$8</f>
        <v>0</v>
      </c>
      <c r="AD108" s="78">
        <f>攻城效率!I105*W$8</f>
        <v>0</v>
      </c>
      <c r="AE108" s="78">
        <f>攻城效率!J105*X$8</f>
        <v>0</v>
      </c>
      <c r="AF108" s="78">
        <f>攻城效率!K105*T$7</f>
        <v>957147.49585238576</v>
      </c>
      <c r="AG108" s="78">
        <f>攻城效率!L105*U$7</f>
        <v>4296001.0187230445</v>
      </c>
      <c r="AH108" s="78">
        <f>攻城效率!M105*V$7</f>
        <v>12888003.056169134</v>
      </c>
      <c r="AI108" s="78">
        <f>攻城效率!N105*W$7</f>
        <v>14320003.395743482</v>
      </c>
      <c r="AJ108" s="78">
        <f>攻城效率!O105*X$7</f>
        <v>14320003.395743482</v>
      </c>
      <c r="AK108" s="12"/>
      <c r="AL108" s="77">
        <v>101</v>
      </c>
      <c r="AM108" s="78">
        <f t="shared" si="74"/>
        <v>957147.49585238576</v>
      </c>
      <c r="AN108" s="78">
        <f t="shared" si="75"/>
        <v>4296001.0187230445</v>
      </c>
      <c r="AO108" s="78">
        <f t="shared" si="76"/>
        <v>12888003.056169134</v>
      </c>
      <c r="AP108" s="78">
        <f t="shared" si="77"/>
        <v>14320003.395743482</v>
      </c>
      <c r="AQ108" s="78">
        <f t="shared" si="78"/>
        <v>14320003.395743482</v>
      </c>
      <c r="AS108" s="25"/>
      <c r="BB108" s="77">
        <v>101</v>
      </c>
      <c r="BC108" s="78">
        <f>攻打玩家效率!G165</f>
        <v>0</v>
      </c>
      <c r="BD108" s="78">
        <f>攻打玩家效率!H165</f>
        <v>0</v>
      </c>
      <c r="BE108" s="78">
        <f>攻打玩家效率!I165</f>
        <v>0</v>
      </c>
      <c r="BF108" s="78">
        <f>攻打玩家效率!J165</f>
        <v>0</v>
      </c>
      <c r="BG108" s="78">
        <f>攻打玩家效率!K165</f>
        <v>0</v>
      </c>
      <c r="BH108" s="78">
        <f>攻打玩家效率!L165</f>
        <v>0</v>
      </c>
      <c r="BI108" s="78">
        <f>攻打玩家效率!M165</f>
        <v>0</v>
      </c>
      <c r="BJ108" s="78">
        <f>攻打玩家效率!N165</f>
        <v>0</v>
      </c>
      <c r="BK108" s="78">
        <f>攻打玩家效率!O165</f>
        <v>0</v>
      </c>
      <c r="BL108" s="78">
        <f>攻打玩家效率!P165</f>
        <v>0</v>
      </c>
      <c r="BN108" s="77">
        <v>101</v>
      </c>
      <c r="BO108" s="78">
        <f t="shared" si="79"/>
        <v>0</v>
      </c>
      <c r="BP108" s="78">
        <f t="shared" si="80"/>
        <v>0</v>
      </c>
      <c r="BQ108" s="78">
        <f t="shared" si="81"/>
        <v>0</v>
      </c>
      <c r="BR108" s="78">
        <f t="shared" si="82"/>
        <v>0</v>
      </c>
      <c r="BS108" s="78">
        <f t="shared" si="83"/>
        <v>0</v>
      </c>
      <c r="BU108" s="25"/>
      <c r="CD108" s="77">
        <v>101</v>
      </c>
      <c r="CE108" s="78">
        <f>攻城效率!F105*BX$8</f>
        <v>0</v>
      </c>
      <c r="CF108" s="78">
        <f>攻城效率!G105*BY$8</f>
        <v>0</v>
      </c>
      <c r="CG108" s="78">
        <f>攻城效率!H105*BZ$8</f>
        <v>0</v>
      </c>
      <c r="CH108" s="78">
        <f>攻城效率!I105*CA$8</f>
        <v>0</v>
      </c>
      <c r="CI108" s="78">
        <f>攻城效率!J105*CB$8</f>
        <v>0</v>
      </c>
      <c r="CJ108" s="78">
        <f>攻城效率!K105*BX$7</f>
        <v>478573.74792619288</v>
      </c>
      <c r="CK108" s="78">
        <f>攻城效率!L105*BY$7</f>
        <v>2148000.5093615223</v>
      </c>
      <c r="CL108" s="78">
        <f>攻城效率!M105*BZ$7</f>
        <v>6444001.5280845668</v>
      </c>
      <c r="CM108" s="78">
        <f>攻城效率!N105*CA$7</f>
        <v>7160001.6978717409</v>
      </c>
      <c r="CN108" s="78">
        <f>攻城效率!O105*CB$7</f>
        <v>7160001.6978717409</v>
      </c>
      <c r="CO108" s="12"/>
      <c r="CP108" s="77">
        <v>101</v>
      </c>
      <c r="CQ108" s="78">
        <f t="shared" si="84"/>
        <v>478573.74792619288</v>
      </c>
      <c r="CR108" s="78">
        <f t="shared" si="85"/>
        <v>2148000.5093615223</v>
      </c>
      <c r="CS108" s="78">
        <f t="shared" si="86"/>
        <v>6444001.5280845668</v>
      </c>
      <c r="CT108" s="78">
        <f t="shared" si="87"/>
        <v>7160001.6978717409</v>
      </c>
      <c r="CU108" s="78">
        <f t="shared" si="88"/>
        <v>7160001.6978717409</v>
      </c>
    </row>
    <row r="109" spans="1:99" s="78" customFormat="1" x14ac:dyDescent="0.15">
      <c r="B109" s="77">
        <v>102</v>
      </c>
      <c r="C109" s="78">
        <f t="shared" si="66"/>
        <v>1435721.2437785787</v>
      </c>
      <c r="D109" s="78">
        <f t="shared" si="67"/>
        <v>6444001.5280845668</v>
      </c>
      <c r="E109" s="78">
        <f t="shared" si="68"/>
        <v>19332004.584253699</v>
      </c>
      <c r="F109" s="78">
        <f t="shared" si="69"/>
        <v>21480005.093615223</v>
      </c>
      <c r="G109" s="78">
        <f t="shared" si="70"/>
        <v>21480005.093615223</v>
      </c>
      <c r="H109" s="78">
        <f>C109*节奏总纲!W105</f>
        <v>113093327.13602002</v>
      </c>
      <c r="I109" s="78">
        <f>D109*节奏总纲!X105</f>
        <v>419613430.49767303</v>
      </c>
      <c r="J109" s="78">
        <f>E109*节奏总纲!Y105</f>
        <v>966212281.55611765</v>
      </c>
      <c r="K109" s="78">
        <f>F109*节奏总纲!Z105</f>
        <v>773245427.40716863</v>
      </c>
      <c r="L109" s="78">
        <f>G109*节奏总纲!AA105</f>
        <v>432584318.10831791</v>
      </c>
      <c r="N109" s="12">
        <f t="shared" si="71"/>
        <v>0.66666666666666663</v>
      </c>
      <c r="O109" s="12">
        <f t="shared" si="72"/>
        <v>0</v>
      </c>
      <c r="P109" s="12">
        <f t="shared" si="73"/>
        <v>0.33333333333333331</v>
      </c>
      <c r="Q109" s="25"/>
      <c r="Z109" s="77">
        <v>102</v>
      </c>
      <c r="AA109" s="78">
        <f>攻城效率!F106*T$8</f>
        <v>0</v>
      </c>
      <c r="AB109" s="78">
        <f>攻城效率!G106*U$8</f>
        <v>0</v>
      </c>
      <c r="AC109" s="78">
        <f>攻城效率!H106*V$8</f>
        <v>0</v>
      </c>
      <c r="AD109" s="78">
        <f>攻城效率!I106*W$8</f>
        <v>0</v>
      </c>
      <c r="AE109" s="78">
        <f>攻城效率!J106*X$8</f>
        <v>0</v>
      </c>
      <c r="AF109" s="78">
        <f>攻城效率!K106*T$7</f>
        <v>957147.49585238576</v>
      </c>
      <c r="AG109" s="78">
        <f>攻城效率!L106*U$7</f>
        <v>4296001.0187230445</v>
      </c>
      <c r="AH109" s="78">
        <f>攻城效率!M106*V$7</f>
        <v>12888003.056169134</v>
      </c>
      <c r="AI109" s="78">
        <f>攻城效率!N106*W$7</f>
        <v>14320003.395743482</v>
      </c>
      <c r="AJ109" s="78">
        <f>攻城效率!O106*X$7</f>
        <v>14320003.395743482</v>
      </c>
      <c r="AK109" s="12"/>
      <c r="AL109" s="77">
        <v>102</v>
      </c>
      <c r="AM109" s="78">
        <f t="shared" si="74"/>
        <v>957147.49585238576</v>
      </c>
      <c r="AN109" s="78">
        <f t="shared" si="75"/>
        <v>4296001.0187230445</v>
      </c>
      <c r="AO109" s="78">
        <f t="shared" si="76"/>
        <v>12888003.056169134</v>
      </c>
      <c r="AP109" s="78">
        <f t="shared" si="77"/>
        <v>14320003.395743482</v>
      </c>
      <c r="AQ109" s="78">
        <f t="shared" si="78"/>
        <v>14320003.395743482</v>
      </c>
      <c r="AS109" s="25"/>
      <c r="BB109" s="77">
        <v>102</v>
      </c>
      <c r="BC109" s="78">
        <f>攻打玩家效率!G166</f>
        <v>0</v>
      </c>
      <c r="BD109" s="78">
        <f>攻打玩家效率!H166</f>
        <v>0</v>
      </c>
      <c r="BE109" s="78">
        <f>攻打玩家效率!I166</f>
        <v>0</v>
      </c>
      <c r="BF109" s="78">
        <f>攻打玩家效率!J166</f>
        <v>0</v>
      </c>
      <c r="BG109" s="78">
        <f>攻打玩家效率!K166</f>
        <v>0</v>
      </c>
      <c r="BH109" s="78">
        <f>攻打玩家效率!L166</f>
        <v>0</v>
      </c>
      <c r="BI109" s="78">
        <f>攻打玩家效率!M166</f>
        <v>0</v>
      </c>
      <c r="BJ109" s="78">
        <f>攻打玩家效率!N166</f>
        <v>0</v>
      </c>
      <c r="BK109" s="78">
        <f>攻打玩家效率!O166</f>
        <v>0</v>
      </c>
      <c r="BL109" s="78">
        <f>攻打玩家效率!P166</f>
        <v>0</v>
      </c>
      <c r="BN109" s="77">
        <v>102</v>
      </c>
      <c r="BO109" s="78">
        <f t="shared" si="79"/>
        <v>0</v>
      </c>
      <c r="BP109" s="78">
        <f t="shared" si="80"/>
        <v>0</v>
      </c>
      <c r="BQ109" s="78">
        <f t="shared" si="81"/>
        <v>0</v>
      </c>
      <c r="BR109" s="78">
        <f t="shared" si="82"/>
        <v>0</v>
      </c>
      <c r="BS109" s="78">
        <f t="shared" si="83"/>
        <v>0</v>
      </c>
      <c r="BU109" s="25"/>
      <c r="CD109" s="77">
        <v>102</v>
      </c>
      <c r="CE109" s="78">
        <f>攻城效率!F106*BX$8</f>
        <v>0</v>
      </c>
      <c r="CF109" s="78">
        <f>攻城效率!G106*BY$8</f>
        <v>0</v>
      </c>
      <c r="CG109" s="78">
        <f>攻城效率!H106*BZ$8</f>
        <v>0</v>
      </c>
      <c r="CH109" s="78">
        <f>攻城效率!I106*CA$8</f>
        <v>0</v>
      </c>
      <c r="CI109" s="78">
        <f>攻城效率!J106*CB$8</f>
        <v>0</v>
      </c>
      <c r="CJ109" s="78">
        <f>攻城效率!K106*BX$7</f>
        <v>478573.74792619288</v>
      </c>
      <c r="CK109" s="78">
        <f>攻城效率!L106*BY$7</f>
        <v>2148000.5093615223</v>
      </c>
      <c r="CL109" s="78">
        <f>攻城效率!M106*BZ$7</f>
        <v>6444001.5280845668</v>
      </c>
      <c r="CM109" s="78">
        <f>攻城效率!N106*CA$7</f>
        <v>7160001.6978717409</v>
      </c>
      <c r="CN109" s="78">
        <f>攻城效率!O106*CB$7</f>
        <v>7160001.6978717409</v>
      </c>
      <c r="CO109" s="12"/>
      <c r="CP109" s="77">
        <v>102</v>
      </c>
      <c r="CQ109" s="78">
        <f t="shared" si="84"/>
        <v>478573.74792619288</v>
      </c>
      <c r="CR109" s="78">
        <f t="shared" si="85"/>
        <v>2148000.5093615223</v>
      </c>
      <c r="CS109" s="78">
        <f t="shared" si="86"/>
        <v>6444001.5280845668</v>
      </c>
      <c r="CT109" s="78">
        <f t="shared" si="87"/>
        <v>7160001.6978717409</v>
      </c>
      <c r="CU109" s="78">
        <f t="shared" si="88"/>
        <v>7160001.6978717409</v>
      </c>
    </row>
    <row r="110" spans="1:99" s="78" customFormat="1" x14ac:dyDescent="0.15">
      <c r="B110" s="77">
        <v>103</v>
      </c>
      <c r="C110" s="78">
        <f t="shared" si="66"/>
        <v>1435721.2437785787</v>
      </c>
      <c r="D110" s="78">
        <f t="shared" si="67"/>
        <v>6444001.5280845668</v>
      </c>
      <c r="E110" s="78">
        <f t="shared" si="68"/>
        <v>19332004.584253699</v>
      </c>
      <c r="F110" s="78">
        <f t="shared" si="69"/>
        <v>21480005.093615223</v>
      </c>
      <c r="G110" s="78">
        <f t="shared" si="70"/>
        <v>21480005.093615223</v>
      </c>
      <c r="H110" s="78">
        <f>C110*节奏总纲!W106</f>
        <v>121210426.81432359</v>
      </c>
      <c r="I110" s="78">
        <f>D110*节奏总纲!X106</f>
        <v>445394565.14346111</v>
      </c>
      <c r="J110" s="78">
        <f>E110*节奏总纲!Y106</f>
        <v>1068480569.698591</v>
      </c>
      <c r="K110" s="78">
        <f>F110*节奏总纲!Z106</f>
        <v>881028658.76265466</v>
      </c>
      <c r="L110" s="78">
        <f>G110*节奏总纲!AA106</f>
        <v>478415316.40791893</v>
      </c>
      <c r="N110" s="12">
        <f t="shared" si="71"/>
        <v>0.66666666666666663</v>
      </c>
      <c r="O110" s="12">
        <f t="shared" si="72"/>
        <v>0</v>
      </c>
      <c r="P110" s="12">
        <f t="shared" si="73"/>
        <v>0.33333333333333331</v>
      </c>
      <c r="Q110" s="25"/>
      <c r="Z110" s="77">
        <v>103</v>
      </c>
      <c r="AA110" s="78">
        <f>攻城效率!F107*T$8</f>
        <v>0</v>
      </c>
      <c r="AB110" s="78">
        <f>攻城效率!G107*U$8</f>
        <v>0</v>
      </c>
      <c r="AC110" s="78">
        <f>攻城效率!H107*V$8</f>
        <v>0</v>
      </c>
      <c r="AD110" s="78">
        <f>攻城效率!I107*W$8</f>
        <v>0</v>
      </c>
      <c r="AE110" s="78">
        <f>攻城效率!J107*X$8</f>
        <v>0</v>
      </c>
      <c r="AF110" s="78">
        <f>攻城效率!K107*T$7</f>
        <v>957147.49585238576</v>
      </c>
      <c r="AG110" s="78">
        <f>攻城效率!L107*U$7</f>
        <v>4296001.0187230445</v>
      </c>
      <c r="AH110" s="78">
        <f>攻城效率!M107*V$7</f>
        <v>12888003.056169134</v>
      </c>
      <c r="AI110" s="78">
        <f>攻城效率!N107*W$7</f>
        <v>14320003.395743482</v>
      </c>
      <c r="AJ110" s="78">
        <f>攻城效率!O107*X$7</f>
        <v>14320003.395743482</v>
      </c>
      <c r="AK110" s="12"/>
      <c r="AL110" s="77">
        <v>103</v>
      </c>
      <c r="AM110" s="78">
        <f t="shared" si="74"/>
        <v>957147.49585238576</v>
      </c>
      <c r="AN110" s="78">
        <f t="shared" si="75"/>
        <v>4296001.0187230445</v>
      </c>
      <c r="AO110" s="78">
        <f t="shared" si="76"/>
        <v>12888003.056169134</v>
      </c>
      <c r="AP110" s="78">
        <f t="shared" si="77"/>
        <v>14320003.395743482</v>
      </c>
      <c r="AQ110" s="78">
        <f t="shared" si="78"/>
        <v>14320003.395743482</v>
      </c>
      <c r="AS110" s="25"/>
      <c r="BB110" s="77">
        <v>103</v>
      </c>
      <c r="BC110" s="78">
        <f>攻打玩家效率!G167</f>
        <v>0</v>
      </c>
      <c r="BD110" s="78">
        <f>攻打玩家效率!H167</f>
        <v>0</v>
      </c>
      <c r="BE110" s="78">
        <f>攻打玩家效率!I167</f>
        <v>0</v>
      </c>
      <c r="BF110" s="78">
        <f>攻打玩家效率!J167</f>
        <v>0</v>
      </c>
      <c r="BG110" s="78">
        <f>攻打玩家效率!K167</f>
        <v>0</v>
      </c>
      <c r="BH110" s="78">
        <f>攻打玩家效率!L167</f>
        <v>0</v>
      </c>
      <c r="BI110" s="78">
        <f>攻打玩家效率!M167</f>
        <v>0</v>
      </c>
      <c r="BJ110" s="78">
        <f>攻打玩家效率!N167</f>
        <v>0</v>
      </c>
      <c r="BK110" s="78">
        <f>攻打玩家效率!O167</f>
        <v>0</v>
      </c>
      <c r="BL110" s="78">
        <f>攻打玩家效率!P167</f>
        <v>0</v>
      </c>
      <c r="BN110" s="77">
        <v>103</v>
      </c>
      <c r="BO110" s="78">
        <f t="shared" si="79"/>
        <v>0</v>
      </c>
      <c r="BP110" s="78">
        <f t="shared" si="80"/>
        <v>0</v>
      </c>
      <c r="BQ110" s="78">
        <f t="shared" si="81"/>
        <v>0</v>
      </c>
      <c r="BR110" s="78">
        <f t="shared" si="82"/>
        <v>0</v>
      </c>
      <c r="BS110" s="78">
        <f t="shared" si="83"/>
        <v>0</v>
      </c>
      <c r="BU110" s="25"/>
      <c r="CD110" s="77">
        <v>103</v>
      </c>
      <c r="CE110" s="78">
        <f>攻城效率!F107*BX$8</f>
        <v>0</v>
      </c>
      <c r="CF110" s="78">
        <f>攻城效率!G107*BY$8</f>
        <v>0</v>
      </c>
      <c r="CG110" s="78">
        <f>攻城效率!H107*BZ$8</f>
        <v>0</v>
      </c>
      <c r="CH110" s="78">
        <f>攻城效率!I107*CA$8</f>
        <v>0</v>
      </c>
      <c r="CI110" s="78">
        <f>攻城效率!J107*CB$8</f>
        <v>0</v>
      </c>
      <c r="CJ110" s="78">
        <f>攻城效率!K107*BX$7</f>
        <v>478573.74792619288</v>
      </c>
      <c r="CK110" s="78">
        <f>攻城效率!L107*BY$7</f>
        <v>2148000.5093615223</v>
      </c>
      <c r="CL110" s="78">
        <f>攻城效率!M107*BZ$7</f>
        <v>6444001.5280845668</v>
      </c>
      <c r="CM110" s="78">
        <f>攻城效率!N107*CA$7</f>
        <v>7160001.6978717409</v>
      </c>
      <c r="CN110" s="78">
        <f>攻城效率!O107*CB$7</f>
        <v>7160001.6978717409</v>
      </c>
      <c r="CO110" s="12"/>
      <c r="CP110" s="77">
        <v>103</v>
      </c>
      <c r="CQ110" s="78">
        <f t="shared" si="84"/>
        <v>478573.74792619288</v>
      </c>
      <c r="CR110" s="78">
        <f t="shared" si="85"/>
        <v>2148000.5093615223</v>
      </c>
      <c r="CS110" s="78">
        <f t="shared" si="86"/>
        <v>6444001.5280845668</v>
      </c>
      <c r="CT110" s="78">
        <f t="shared" si="87"/>
        <v>7160001.6978717409</v>
      </c>
      <c r="CU110" s="78">
        <f t="shared" si="88"/>
        <v>7160001.6978717409</v>
      </c>
    </row>
    <row r="111" spans="1:99" s="78" customFormat="1" x14ac:dyDescent="0.15">
      <c r="B111" s="77">
        <v>104</v>
      </c>
      <c r="C111" s="78">
        <f t="shared" si="66"/>
        <v>1435721.2437785787</v>
      </c>
      <c r="D111" s="78">
        <f t="shared" si="67"/>
        <v>6444001.5280845668</v>
      </c>
      <c r="E111" s="78">
        <f t="shared" si="68"/>
        <v>19332004.584253699</v>
      </c>
      <c r="F111" s="78">
        <f t="shared" si="69"/>
        <v>21480005.093615223</v>
      </c>
      <c r="G111" s="78">
        <f t="shared" si="70"/>
        <v>21480005.093615223</v>
      </c>
      <c r="H111" s="78">
        <f>C111*节奏总纲!W107</f>
        <v>129910118.84228778</v>
      </c>
      <c r="I111" s="78">
        <f>D111*节奏总纲!X107</f>
        <v>498582967.9776141</v>
      </c>
      <c r="J111" s="78">
        <f>E111*节奏总纲!Y107</f>
        <v>1235458597.1746018</v>
      </c>
      <c r="K111" s="78">
        <f>F111*节奏总纲!Z107</f>
        <v>989887942.13381684</v>
      </c>
      <c r="L111" s="78">
        <f>G111*节奏总纲!AA107</f>
        <v>529764885.26217282</v>
      </c>
      <c r="N111" s="12">
        <f t="shared" si="71"/>
        <v>0.66666666666666663</v>
      </c>
      <c r="O111" s="12">
        <f t="shared" si="72"/>
        <v>0</v>
      </c>
      <c r="P111" s="12">
        <f t="shared" si="73"/>
        <v>0.33333333333333331</v>
      </c>
      <c r="Q111" s="25"/>
      <c r="Z111" s="77">
        <v>104</v>
      </c>
      <c r="AA111" s="78">
        <f>攻城效率!F108*T$8</f>
        <v>0</v>
      </c>
      <c r="AB111" s="78">
        <f>攻城效率!G108*U$8</f>
        <v>0</v>
      </c>
      <c r="AC111" s="78">
        <f>攻城效率!H108*V$8</f>
        <v>0</v>
      </c>
      <c r="AD111" s="78">
        <f>攻城效率!I108*W$8</f>
        <v>0</v>
      </c>
      <c r="AE111" s="78">
        <f>攻城效率!J108*X$8</f>
        <v>0</v>
      </c>
      <c r="AF111" s="78">
        <f>攻城效率!K108*T$7</f>
        <v>957147.49585238576</v>
      </c>
      <c r="AG111" s="78">
        <f>攻城效率!L108*U$7</f>
        <v>4296001.0187230445</v>
      </c>
      <c r="AH111" s="78">
        <f>攻城效率!M108*V$7</f>
        <v>12888003.056169134</v>
      </c>
      <c r="AI111" s="78">
        <f>攻城效率!N108*W$7</f>
        <v>14320003.395743482</v>
      </c>
      <c r="AJ111" s="78">
        <f>攻城效率!O108*X$7</f>
        <v>14320003.395743482</v>
      </c>
      <c r="AK111" s="12"/>
      <c r="AL111" s="77">
        <v>104</v>
      </c>
      <c r="AM111" s="78">
        <f t="shared" si="74"/>
        <v>957147.49585238576</v>
      </c>
      <c r="AN111" s="78">
        <f t="shared" si="75"/>
        <v>4296001.0187230445</v>
      </c>
      <c r="AO111" s="78">
        <f t="shared" si="76"/>
        <v>12888003.056169134</v>
      </c>
      <c r="AP111" s="78">
        <f t="shared" si="77"/>
        <v>14320003.395743482</v>
      </c>
      <c r="AQ111" s="78">
        <f t="shared" si="78"/>
        <v>14320003.395743482</v>
      </c>
      <c r="AS111" s="25"/>
      <c r="BB111" s="77">
        <v>104</v>
      </c>
      <c r="BC111" s="78">
        <f>攻打玩家效率!G168</f>
        <v>0</v>
      </c>
      <c r="BD111" s="78">
        <f>攻打玩家效率!H168</f>
        <v>0</v>
      </c>
      <c r="BE111" s="78">
        <f>攻打玩家效率!I168</f>
        <v>0</v>
      </c>
      <c r="BF111" s="78">
        <f>攻打玩家效率!J168</f>
        <v>0</v>
      </c>
      <c r="BG111" s="78">
        <f>攻打玩家效率!K168</f>
        <v>0</v>
      </c>
      <c r="BH111" s="78">
        <f>攻打玩家效率!L168</f>
        <v>0</v>
      </c>
      <c r="BI111" s="78">
        <f>攻打玩家效率!M168</f>
        <v>0</v>
      </c>
      <c r="BJ111" s="78">
        <f>攻打玩家效率!N168</f>
        <v>0</v>
      </c>
      <c r="BK111" s="78">
        <f>攻打玩家效率!O168</f>
        <v>0</v>
      </c>
      <c r="BL111" s="78">
        <f>攻打玩家效率!P168</f>
        <v>0</v>
      </c>
      <c r="BN111" s="77">
        <v>104</v>
      </c>
      <c r="BO111" s="78">
        <f t="shared" si="79"/>
        <v>0</v>
      </c>
      <c r="BP111" s="78">
        <f t="shared" si="80"/>
        <v>0</v>
      </c>
      <c r="BQ111" s="78">
        <f t="shared" si="81"/>
        <v>0</v>
      </c>
      <c r="BR111" s="78">
        <f t="shared" si="82"/>
        <v>0</v>
      </c>
      <c r="BS111" s="78">
        <f t="shared" si="83"/>
        <v>0</v>
      </c>
      <c r="BU111" s="25"/>
      <c r="CD111" s="77">
        <v>104</v>
      </c>
      <c r="CE111" s="78">
        <f>攻城效率!F108*BX$8</f>
        <v>0</v>
      </c>
      <c r="CF111" s="78">
        <f>攻城效率!G108*BY$8</f>
        <v>0</v>
      </c>
      <c r="CG111" s="78">
        <f>攻城效率!H108*BZ$8</f>
        <v>0</v>
      </c>
      <c r="CH111" s="78">
        <f>攻城效率!I108*CA$8</f>
        <v>0</v>
      </c>
      <c r="CI111" s="78">
        <f>攻城效率!J108*CB$8</f>
        <v>0</v>
      </c>
      <c r="CJ111" s="78">
        <f>攻城效率!K108*BX$7</f>
        <v>478573.74792619288</v>
      </c>
      <c r="CK111" s="78">
        <f>攻城效率!L108*BY$7</f>
        <v>2148000.5093615223</v>
      </c>
      <c r="CL111" s="78">
        <f>攻城效率!M108*BZ$7</f>
        <v>6444001.5280845668</v>
      </c>
      <c r="CM111" s="78">
        <f>攻城效率!N108*CA$7</f>
        <v>7160001.6978717409</v>
      </c>
      <c r="CN111" s="78">
        <f>攻城效率!O108*CB$7</f>
        <v>7160001.6978717409</v>
      </c>
      <c r="CO111" s="12"/>
      <c r="CP111" s="77">
        <v>104</v>
      </c>
      <c r="CQ111" s="78">
        <f t="shared" si="84"/>
        <v>478573.74792619288</v>
      </c>
      <c r="CR111" s="78">
        <f t="shared" si="85"/>
        <v>2148000.5093615223</v>
      </c>
      <c r="CS111" s="78">
        <f t="shared" si="86"/>
        <v>6444001.5280845668</v>
      </c>
      <c r="CT111" s="78">
        <f t="shared" si="87"/>
        <v>7160001.6978717409</v>
      </c>
      <c r="CU111" s="78">
        <f t="shared" si="88"/>
        <v>7160001.6978717409</v>
      </c>
    </row>
    <row r="112" spans="1:99" s="78" customFormat="1" x14ac:dyDescent="0.15">
      <c r="B112" s="77">
        <v>105</v>
      </c>
      <c r="C112" s="78">
        <f t="shared" si="66"/>
        <v>1435721.2437785787</v>
      </c>
      <c r="D112" s="78">
        <f t="shared" si="67"/>
        <v>6444001.5280845668</v>
      </c>
      <c r="E112" s="78">
        <f t="shared" si="68"/>
        <v>19332004.584253699</v>
      </c>
      <c r="F112" s="78">
        <f t="shared" si="69"/>
        <v>21480005.093615223</v>
      </c>
      <c r="G112" s="78">
        <f t="shared" si="70"/>
        <v>21480005.093615223</v>
      </c>
      <c r="H112" s="78">
        <f>C112*节奏总纲!W108</f>
        <v>139234217.89010048</v>
      </c>
      <c r="I112" s="78">
        <f>D112*节奏总纲!X108</f>
        <v>541953446.10152996</v>
      </c>
      <c r="J112" s="78">
        <f>E112*节奏总纲!Y108</f>
        <v>1310160164.9050095</v>
      </c>
      <c r="K112" s="78">
        <f>F112*节奏总纲!Z108</f>
        <v>1041677774.9076363</v>
      </c>
      <c r="L112" s="78">
        <f>G112*节奏总纲!AA108</f>
        <v>556187846.27778161</v>
      </c>
      <c r="N112" s="12">
        <f t="shared" si="71"/>
        <v>0.66666666666666663</v>
      </c>
      <c r="O112" s="12">
        <f t="shared" si="72"/>
        <v>0</v>
      </c>
      <c r="P112" s="12">
        <f t="shared" si="73"/>
        <v>0.33333333333333331</v>
      </c>
      <c r="Q112" s="25"/>
      <c r="Z112" s="77">
        <v>105</v>
      </c>
      <c r="AA112" s="78">
        <f>攻城效率!F109*T$8</f>
        <v>0</v>
      </c>
      <c r="AB112" s="78">
        <f>攻城效率!G109*U$8</f>
        <v>0</v>
      </c>
      <c r="AC112" s="78">
        <f>攻城效率!H109*V$8</f>
        <v>0</v>
      </c>
      <c r="AD112" s="78">
        <f>攻城效率!I109*W$8</f>
        <v>0</v>
      </c>
      <c r="AE112" s="78">
        <f>攻城效率!J109*X$8</f>
        <v>0</v>
      </c>
      <c r="AF112" s="78">
        <f>攻城效率!K109*T$7</f>
        <v>957147.49585238576</v>
      </c>
      <c r="AG112" s="78">
        <f>攻城效率!L109*U$7</f>
        <v>4296001.0187230445</v>
      </c>
      <c r="AH112" s="78">
        <f>攻城效率!M109*V$7</f>
        <v>12888003.056169134</v>
      </c>
      <c r="AI112" s="78">
        <f>攻城效率!N109*W$7</f>
        <v>14320003.395743482</v>
      </c>
      <c r="AJ112" s="78">
        <f>攻城效率!O109*X$7</f>
        <v>14320003.395743482</v>
      </c>
      <c r="AK112" s="12"/>
      <c r="AL112" s="77">
        <v>105</v>
      </c>
      <c r="AM112" s="78">
        <f t="shared" si="74"/>
        <v>957147.49585238576</v>
      </c>
      <c r="AN112" s="78">
        <f t="shared" si="75"/>
        <v>4296001.0187230445</v>
      </c>
      <c r="AO112" s="78">
        <f t="shared" si="76"/>
        <v>12888003.056169134</v>
      </c>
      <c r="AP112" s="78">
        <f t="shared" si="77"/>
        <v>14320003.395743482</v>
      </c>
      <c r="AQ112" s="78">
        <f t="shared" si="78"/>
        <v>14320003.395743482</v>
      </c>
      <c r="AS112" s="25"/>
      <c r="BB112" s="77">
        <v>105</v>
      </c>
      <c r="BC112" s="78">
        <f>攻打玩家效率!G169</f>
        <v>0</v>
      </c>
      <c r="BD112" s="78">
        <f>攻打玩家效率!H169</f>
        <v>0</v>
      </c>
      <c r="BE112" s="78">
        <f>攻打玩家效率!I169</f>
        <v>0</v>
      </c>
      <c r="BF112" s="78">
        <f>攻打玩家效率!J169</f>
        <v>0</v>
      </c>
      <c r="BG112" s="78">
        <f>攻打玩家效率!K169</f>
        <v>0</v>
      </c>
      <c r="BH112" s="78">
        <f>攻打玩家效率!L169</f>
        <v>0</v>
      </c>
      <c r="BI112" s="78">
        <f>攻打玩家效率!M169</f>
        <v>0</v>
      </c>
      <c r="BJ112" s="78">
        <f>攻打玩家效率!N169</f>
        <v>0</v>
      </c>
      <c r="BK112" s="78">
        <f>攻打玩家效率!O169</f>
        <v>0</v>
      </c>
      <c r="BL112" s="78">
        <f>攻打玩家效率!P169</f>
        <v>0</v>
      </c>
      <c r="BN112" s="77">
        <v>105</v>
      </c>
      <c r="BO112" s="78">
        <f t="shared" si="79"/>
        <v>0</v>
      </c>
      <c r="BP112" s="78">
        <f t="shared" si="80"/>
        <v>0</v>
      </c>
      <c r="BQ112" s="78">
        <f t="shared" si="81"/>
        <v>0</v>
      </c>
      <c r="BR112" s="78">
        <f t="shared" si="82"/>
        <v>0</v>
      </c>
      <c r="BS112" s="78">
        <f t="shared" si="83"/>
        <v>0</v>
      </c>
      <c r="BU112" s="25"/>
      <c r="CD112" s="77">
        <v>105</v>
      </c>
      <c r="CE112" s="78">
        <f>攻城效率!F109*BX$8</f>
        <v>0</v>
      </c>
      <c r="CF112" s="78">
        <f>攻城效率!G109*BY$8</f>
        <v>0</v>
      </c>
      <c r="CG112" s="78">
        <f>攻城效率!H109*BZ$8</f>
        <v>0</v>
      </c>
      <c r="CH112" s="78">
        <f>攻城效率!I109*CA$8</f>
        <v>0</v>
      </c>
      <c r="CI112" s="78">
        <f>攻城效率!J109*CB$8</f>
        <v>0</v>
      </c>
      <c r="CJ112" s="78">
        <f>攻城效率!K109*BX$7</f>
        <v>478573.74792619288</v>
      </c>
      <c r="CK112" s="78">
        <f>攻城效率!L109*BY$7</f>
        <v>2148000.5093615223</v>
      </c>
      <c r="CL112" s="78">
        <f>攻城效率!M109*BZ$7</f>
        <v>6444001.5280845668</v>
      </c>
      <c r="CM112" s="78">
        <f>攻城效率!N109*CA$7</f>
        <v>7160001.6978717409</v>
      </c>
      <c r="CN112" s="78">
        <f>攻城效率!O109*CB$7</f>
        <v>7160001.6978717409</v>
      </c>
      <c r="CO112" s="12"/>
      <c r="CP112" s="77">
        <v>105</v>
      </c>
      <c r="CQ112" s="78">
        <f t="shared" si="84"/>
        <v>478573.74792619288</v>
      </c>
      <c r="CR112" s="78">
        <f t="shared" si="85"/>
        <v>2148000.5093615223</v>
      </c>
      <c r="CS112" s="78">
        <f t="shared" si="86"/>
        <v>6444001.5280845668</v>
      </c>
      <c r="CT112" s="78">
        <f t="shared" si="87"/>
        <v>7160001.6978717409</v>
      </c>
      <c r="CU112" s="78">
        <f t="shared" si="88"/>
        <v>7160001.6978717409</v>
      </c>
    </row>
    <row r="113" spans="2:99" s="78" customFormat="1" x14ac:dyDescent="0.15">
      <c r="B113" s="77">
        <v>106</v>
      </c>
      <c r="C113" s="78">
        <f t="shared" si="66"/>
        <v>1435721.2437785787</v>
      </c>
      <c r="D113" s="78">
        <f t="shared" si="67"/>
        <v>6444001.5280845668</v>
      </c>
      <c r="E113" s="78">
        <f t="shared" si="68"/>
        <v>19332004.584253699</v>
      </c>
      <c r="F113" s="78">
        <f t="shared" si="69"/>
        <v>21480005.093615223</v>
      </c>
      <c r="G113" s="78">
        <f t="shared" si="70"/>
        <v>21480005.093615223</v>
      </c>
      <c r="H113" s="78">
        <f>C113*节奏总纲!W109</f>
        <v>149227539.81160352</v>
      </c>
      <c r="I113" s="78">
        <f>D113*节奏总纲!X109</f>
        <v>577523467.30166101</v>
      </c>
      <c r="J113" s="78">
        <f>E113*节奏总纲!Y109</f>
        <v>1382015959.4115632</v>
      </c>
      <c r="K113" s="78">
        <f>F113*节奏总纲!Z109</f>
        <v>1090905670.8875632</v>
      </c>
      <c r="L113" s="78">
        <f>G113*节奏总纲!AA109</f>
        <v>562789871.87204671</v>
      </c>
      <c r="N113" s="12">
        <f t="shared" si="71"/>
        <v>0.66666666666666663</v>
      </c>
      <c r="O113" s="12">
        <f t="shared" si="72"/>
        <v>0</v>
      </c>
      <c r="P113" s="12">
        <f t="shared" si="73"/>
        <v>0.33333333333333331</v>
      </c>
      <c r="Q113" s="25"/>
      <c r="Z113" s="77">
        <v>106</v>
      </c>
      <c r="AA113" s="78">
        <f>攻城效率!F110*T$8</f>
        <v>0</v>
      </c>
      <c r="AB113" s="78">
        <f>攻城效率!G110*U$8</f>
        <v>0</v>
      </c>
      <c r="AC113" s="78">
        <f>攻城效率!H110*V$8</f>
        <v>0</v>
      </c>
      <c r="AD113" s="78">
        <f>攻城效率!I110*W$8</f>
        <v>0</v>
      </c>
      <c r="AE113" s="78">
        <f>攻城效率!J110*X$8</f>
        <v>0</v>
      </c>
      <c r="AF113" s="78">
        <f>攻城效率!K110*T$7</f>
        <v>957147.49585238576</v>
      </c>
      <c r="AG113" s="78">
        <f>攻城效率!L110*U$7</f>
        <v>4296001.0187230445</v>
      </c>
      <c r="AH113" s="78">
        <f>攻城效率!M110*V$7</f>
        <v>12888003.056169134</v>
      </c>
      <c r="AI113" s="78">
        <f>攻城效率!N110*W$7</f>
        <v>14320003.395743482</v>
      </c>
      <c r="AJ113" s="78">
        <f>攻城效率!O110*X$7</f>
        <v>14320003.395743482</v>
      </c>
      <c r="AK113" s="12"/>
      <c r="AL113" s="77">
        <v>106</v>
      </c>
      <c r="AM113" s="78">
        <f t="shared" si="74"/>
        <v>957147.49585238576</v>
      </c>
      <c r="AN113" s="78">
        <f t="shared" si="75"/>
        <v>4296001.0187230445</v>
      </c>
      <c r="AO113" s="78">
        <f t="shared" si="76"/>
        <v>12888003.056169134</v>
      </c>
      <c r="AP113" s="78">
        <f t="shared" si="77"/>
        <v>14320003.395743482</v>
      </c>
      <c r="AQ113" s="78">
        <f t="shared" si="78"/>
        <v>14320003.395743482</v>
      </c>
      <c r="AS113" s="25"/>
      <c r="BB113" s="77">
        <v>106</v>
      </c>
      <c r="BC113" s="78">
        <f>攻打玩家效率!G170</f>
        <v>0</v>
      </c>
      <c r="BD113" s="78">
        <f>攻打玩家效率!H170</f>
        <v>0</v>
      </c>
      <c r="BE113" s="78">
        <f>攻打玩家效率!I170</f>
        <v>0</v>
      </c>
      <c r="BF113" s="78">
        <f>攻打玩家效率!J170</f>
        <v>0</v>
      </c>
      <c r="BG113" s="78">
        <f>攻打玩家效率!K170</f>
        <v>0</v>
      </c>
      <c r="BH113" s="78">
        <f>攻打玩家效率!L170</f>
        <v>0</v>
      </c>
      <c r="BI113" s="78">
        <f>攻打玩家效率!M170</f>
        <v>0</v>
      </c>
      <c r="BJ113" s="78">
        <f>攻打玩家效率!N170</f>
        <v>0</v>
      </c>
      <c r="BK113" s="78">
        <f>攻打玩家效率!O170</f>
        <v>0</v>
      </c>
      <c r="BL113" s="78">
        <f>攻打玩家效率!P170</f>
        <v>0</v>
      </c>
      <c r="BN113" s="77">
        <v>106</v>
      </c>
      <c r="BO113" s="78">
        <f t="shared" si="79"/>
        <v>0</v>
      </c>
      <c r="BP113" s="78">
        <f t="shared" si="80"/>
        <v>0</v>
      </c>
      <c r="BQ113" s="78">
        <f t="shared" si="81"/>
        <v>0</v>
      </c>
      <c r="BR113" s="78">
        <f t="shared" si="82"/>
        <v>0</v>
      </c>
      <c r="BS113" s="78">
        <f t="shared" si="83"/>
        <v>0</v>
      </c>
      <c r="BU113" s="25"/>
      <c r="CD113" s="77">
        <v>106</v>
      </c>
      <c r="CE113" s="78">
        <f>攻城效率!F110*BX$8</f>
        <v>0</v>
      </c>
      <c r="CF113" s="78">
        <f>攻城效率!G110*BY$8</f>
        <v>0</v>
      </c>
      <c r="CG113" s="78">
        <f>攻城效率!H110*BZ$8</f>
        <v>0</v>
      </c>
      <c r="CH113" s="78">
        <f>攻城效率!I110*CA$8</f>
        <v>0</v>
      </c>
      <c r="CI113" s="78">
        <f>攻城效率!J110*CB$8</f>
        <v>0</v>
      </c>
      <c r="CJ113" s="78">
        <f>攻城效率!K110*BX$7</f>
        <v>478573.74792619288</v>
      </c>
      <c r="CK113" s="78">
        <f>攻城效率!L110*BY$7</f>
        <v>2148000.5093615223</v>
      </c>
      <c r="CL113" s="78">
        <f>攻城效率!M110*BZ$7</f>
        <v>6444001.5280845668</v>
      </c>
      <c r="CM113" s="78">
        <f>攻城效率!N110*CA$7</f>
        <v>7160001.6978717409</v>
      </c>
      <c r="CN113" s="78">
        <f>攻城效率!O110*CB$7</f>
        <v>7160001.6978717409</v>
      </c>
      <c r="CO113" s="12"/>
      <c r="CP113" s="77">
        <v>106</v>
      </c>
      <c r="CQ113" s="78">
        <f t="shared" si="84"/>
        <v>478573.74792619288</v>
      </c>
      <c r="CR113" s="78">
        <f t="shared" si="85"/>
        <v>2148000.5093615223</v>
      </c>
      <c r="CS113" s="78">
        <f t="shared" si="86"/>
        <v>6444001.5280845668</v>
      </c>
      <c r="CT113" s="78">
        <f t="shared" si="87"/>
        <v>7160001.6978717409</v>
      </c>
      <c r="CU113" s="78">
        <f t="shared" si="88"/>
        <v>7160001.6978717409</v>
      </c>
    </row>
    <row r="114" spans="2:99" s="78" customFormat="1" x14ac:dyDescent="0.15">
      <c r="B114" s="77">
        <v>107</v>
      </c>
      <c r="C114" s="78">
        <f t="shared" si="66"/>
        <v>1435721.2437785787</v>
      </c>
      <c r="D114" s="78">
        <f t="shared" si="67"/>
        <v>6444001.5280845668</v>
      </c>
      <c r="E114" s="78">
        <f t="shared" si="68"/>
        <v>19332004.584253699</v>
      </c>
      <c r="F114" s="78">
        <f t="shared" si="69"/>
        <v>21480005.093615223</v>
      </c>
      <c r="G114" s="78">
        <f t="shared" si="70"/>
        <v>21480005.093615223</v>
      </c>
      <c r="H114" s="78">
        <f>C114*节奏总纲!W110</f>
        <v>159938117.04965657</v>
      </c>
      <c r="I114" s="78">
        <f>D114*节奏总纲!X110</f>
        <v>608692210.66403639</v>
      </c>
      <c r="J114" s="78">
        <f>E114*节奏总纲!Y110</f>
        <v>1487851389.8297229</v>
      </c>
      <c r="K114" s="78">
        <f>F114*节奏总纲!Z110</f>
        <v>1111348859.6254809</v>
      </c>
      <c r="L114" s="78">
        <f>G114*节奏总纲!AA110</f>
        <v>593646782.56444979</v>
      </c>
      <c r="N114" s="12">
        <f t="shared" si="71"/>
        <v>0.66666666666666663</v>
      </c>
      <c r="O114" s="12">
        <f t="shared" si="72"/>
        <v>0</v>
      </c>
      <c r="P114" s="12">
        <f t="shared" si="73"/>
        <v>0.33333333333333331</v>
      </c>
      <c r="Q114" s="25"/>
      <c r="Z114" s="77">
        <v>107</v>
      </c>
      <c r="AA114" s="78">
        <f>攻城效率!F111*T$8</f>
        <v>0</v>
      </c>
      <c r="AB114" s="78">
        <f>攻城效率!G111*U$8</f>
        <v>0</v>
      </c>
      <c r="AC114" s="78">
        <f>攻城效率!H111*V$8</f>
        <v>0</v>
      </c>
      <c r="AD114" s="78">
        <f>攻城效率!I111*W$8</f>
        <v>0</v>
      </c>
      <c r="AE114" s="78">
        <f>攻城效率!J111*X$8</f>
        <v>0</v>
      </c>
      <c r="AF114" s="78">
        <f>攻城效率!K111*T$7</f>
        <v>957147.49585238576</v>
      </c>
      <c r="AG114" s="78">
        <f>攻城效率!L111*U$7</f>
        <v>4296001.0187230445</v>
      </c>
      <c r="AH114" s="78">
        <f>攻城效率!M111*V$7</f>
        <v>12888003.056169134</v>
      </c>
      <c r="AI114" s="78">
        <f>攻城效率!N111*W$7</f>
        <v>14320003.395743482</v>
      </c>
      <c r="AJ114" s="78">
        <f>攻城效率!O111*X$7</f>
        <v>14320003.395743482</v>
      </c>
      <c r="AK114" s="12"/>
      <c r="AL114" s="77">
        <v>107</v>
      </c>
      <c r="AM114" s="78">
        <f t="shared" si="74"/>
        <v>957147.49585238576</v>
      </c>
      <c r="AN114" s="78">
        <f t="shared" si="75"/>
        <v>4296001.0187230445</v>
      </c>
      <c r="AO114" s="78">
        <f t="shared" si="76"/>
        <v>12888003.056169134</v>
      </c>
      <c r="AP114" s="78">
        <f t="shared" si="77"/>
        <v>14320003.395743482</v>
      </c>
      <c r="AQ114" s="78">
        <f t="shared" si="78"/>
        <v>14320003.395743482</v>
      </c>
      <c r="AS114" s="25"/>
      <c r="BB114" s="77">
        <v>107</v>
      </c>
      <c r="BC114" s="78">
        <f>攻打玩家效率!G171</f>
        <v>0</v>
      </c>
      <c r="BD114" s="78">
        <f>攻打玩家效率!H171</f>
        <v>0</v>
      </c>
      <c r="BE114" s="78">
        <f>攻打玩家效率!I171</f>
        <v>0</v>
      </c>
      <c r="BF114" s="78">
        <f>攻打玩家效率!J171</f>
        <v>0</v>
      </c>
      <c r="BG114" s="78">
        <f>攻打玩家效率!K171</f>
        <v>0</v>
      </c>
      <c r="BH114" s="78">
        <f>攻打玩家效率!L171</f>
        <v>0</v>
      </c>
      <c r="BI114" s="78">
        <f>攻打玩家效率!M171</f>
        <v>0</v>
      </c>
      <c r="BJ114" s="78">
        <f>攻打玩家效率!N171</f>
        <v>0</v>
      </c>
      <c r="BK114" s="78">
        <f>攻打玩家效率!O171</f>
        <v>0</v>
      </c>
      <c r="BL114" s="78">
        <f>攻打玩家效率!P171</f>
        <v>0</v>
      </c>
      <c r="BN114" s="77">
        <v>107</v>
      </c>
      <c r="BO114" s="78">
        <f t="shared" si="79"/>
        <v>0</v>
      </c>
      <c r="BP114" s="78">
        <f t="shared" si="80"/>
        <v>0</v>
      </c>
      <c r="BQ114" s="78">
        <f t="shared" si="81"/>
        <v>0</v>
      </c>
      <c r="BR114" s="78">
        <f t="shared" si="82"/>
        <v>0</v>
      </c>
      <c r="BS114" s="78">
        <f t="shared" si="83"/>
        <v>0</v>
      </c>
      <c r="BU114" s="25"/>
      <c r="CD114" s="77">
        <v>107</v>
      </c>
      <c r="CE114" s="78">
        <f>攻城效率!F111*BX$8</f>
        <v>0</v>
      </c>
      <c r="CF114" s="78">
        <f>攻城效率!G111*BY$8</f>
        <v>0</v>
      </c>
      <c r="CG114" s="78">
        <f>攻城效率!H111*BZ$8</f>
        <v>0</v>
      </c>
      <c r="CH114" s="78">
        <f>攻城效率!I111*CA$8</f>
        <v>0</v>
      </c>
      <c r="CI114" s="78">
        <f>攻城效率!J111*CB$8</f>
        <v>0</v>
      </c>
      <c r="CJ114" s="78">
        <f>攻城效率!K111*BX$7</f>
        <v>478573.74792619288</v>
      </c>
      <c r="CK114" s="78">
        <f>攻城效率!L111*BY$7</f>
        <v>2148000.5093615223</v>
      </c>
      <c r="CL114" s="78">
        <f>攻城效率!M111*BZ$7</f>
        <v>6444001.5280845668</v>
      </c>
      <c r="CM114" s="78">
        <f>攻城效率!N111*CA$7</f>
        <v>7160001.6978717409</v>
      </c>
      <c r="CN114" s="78">
        <f>攻城效率!O111*CB$7</f>
        <v>7160001.6978717409</v>
      </c>
      <c r="CO114" s="12"/>
      <c r="CP114" s="77">
        <v>107</v>
      </c>
      <c r="CQ114" s="78">
        <f t="shared" si="84"/>
        <v>478573.74792619288</v>
      </c>
      <c r="CR114" s="78">
        <f t="shared" si="85"/>
        <v>2148000.5093615223</v>
      </c>
      <c r="CS114" s="78">
        <f t="shared" si="86"/>
        <v>6444001.5280845668</v>
      </c>
      <c r="CT114" s="78">
        <f t="shared" si="87"/>
        <v>7160001.6978717409</v>
      </c>
      <c r="CU114" s="78">
        <f t="shared" si="88"/>
        <v>7160001.6978717409</v>
      </c>
    </row>
    <row r="115" spans="2:99" s="78" customFormat="1" x14ac:dyDescent="0.15">
      <c r="B115" s="77">
        <v>108</v>
      </c>
      <c r="C115" s="78">
        <f t="shared" si="66"/>
        <v>1435721.2437785787</v>
      </c>
      <c r="D115" s="78">
        <f t="shared" si="67"/>
        <v>6444001.5280845668</v>
      </c>
      <c r="E115" s="78">
        <f t="shared" si="68"/>
        <v>19332004.584253699</v>
      </c>
      <c r="F115" s="78">
        <f t="shared" si="69"/>
        <v>21480005.093615223</v>
      </c>
      <c r="G115" s="78">
        <f t="shared" si="70"/>
        <v>21480005.093615223</v>
      </c>
      <c r="H115" s="78">
        <f>C115*节奏总纲!W111</f>
        <v>171417429.5018481</v>
      </c>
      <c r="I115" s="78">
        <f>D115*节奏总纲!X111</f>
        <v>656665215.97410917</v>
      </c>
      <c r="J115" s="78">
        <f>E115*节奏总纲!Y111</f>
        <v>1478211135.0188732</v>
      </c>
      <c r="K115" s="78">
        <f>F115*节奏总纲!Z111</f>
        <v>1193893541.4493146</v>
      </c>
      <c r="L115" s="78">
        <f>G115*节奏总纲!AA111</f>
        <v>663795463.49970376</v>
      </c>
      <c r="N115" s="12">
        <f t="shared" si="71"/>
        <v>0.66666666666666663</v>
      </c>
      <c r="O115" s="12">
        <f t="shared" si="72"/>
        <v>0</v>
      </c>
      <c r="P115" s="12">
        <f t="shared" si="73"/>
        <v>0.33333333333333331</v>
      </c>
      <c r="Q115" s="25"/>
      <c r="Z115" s="77">
        <v>108</v>
      </c>
      <c r="AA115" s="78">
        <f>攻城效率!F112*T$8</f>
        <v>0</v>
      </c>
      <c r="AB115" s="78">
        <f>攻城效率!G112*U$8</f>
        <v>0</v>
      </c>
      <c r="AC115" s="78">
        <f>攻城效率!H112*V$8</f>
        <v>0</v>
      </c>
      <c r="AD115" s="78">
        <f>攻城效率!I112*W$8</f>
        <v>0</v>
      </c>
      <c r="AE115" s="78">
        <f>攻城效率!J112*X$8</f>
        <v>0</v>
      </c>
      <c r="AF115" s="78">
        <f>攻城效率!K112*T$7</f>
        <v>957147.49585238576</v>
      </c>
      <c r="AG115" s="78">
        <f>攻城效率!L112*U$7</f>
        <v>4296001.0187230445</v>
      </c>
      <c r="AH115" s="78">
        <f>攻城效率!M112*V$7</f>
        <v>12888003.056169134</v>
      </c>
      <c r="AI115" s="78">
        <f>攻城效率!N112*W$7</f>
        <v>14320003.395743482</v>
      </c>
      <c r="AJ115" s="78">
        <f>攻城效率!O112*X$7</f>
        <v>14320003.395743482</v>
      </c>
      <c r="AK115" s="12"/>
      <c r="AL115" s="77">
        <v>108</v>
      </c>
      <c r="AM115" s="78">
        <f t="shared" si="74"/>
        <v>957147.49585238576</v>
      </c>
      <c r="AN115" s="78">
        <f t="shared" si="75"/>
        <v>4296001.0187230445</v>
      </c>
      <c r="AO115" s="78">
        <f t="shared" si="76"/>
        <v>12888003.056169134</v>
      </c>
      <c r="AP115" s="78">
        <f t="shared" si="77"/>
        <v>14320003.395743482</v>
      </c>
      <c r="AQ115" s="78">
        <f t="shared" si="78"/>
        <v>14320003.395743482</v>
      </c>
      <c r="AS115" s="25"/>
      <c r="BB115" s="77">
        <v>108</v>
      </c>
      <c r="BC115" s="78">
        <f>攻打玩家效率!G172</f>
        <v>0</v>
      </c>
      <c r="BD115" s="78">
        <f>攻打玩家效率!H172</f>
        <v>0</v>
      </c>
      <c r="BE115" s="78">
        <f>攻打玩家效率!I172</f>
        <v>0</v>
      </c>
      <c r="BF115" s="78">
        <f>攻打玩家效率!J172</f>
        <v>0</v>
      </c>
      <c r="BG115" s="78">
        <f>攻打玩家效率!K172</f>
        <v>0</v>
      </c>
      <c r="BH115" s="78">
        <f>攻打玩家效率!L172</f>
        <v>0</v>
      </c>
      <c r="BI115" s="78">
        <f>攻打玩家效率!M172</f>
        <v>0</v>
      </c>
      <c r="BJ115" s="78">
        <f>攻打玩家效率!N172</f>
        <v>0</v>
      </c>
      <c r="BK115" s="78">
        <f>攻打玩家效率!O172</f>
        <v>0</v>
      </c>
      <c r="BL115" s="78">
        <f>攻打玩家效率!P172</f>
        <v>0</v>
      </c>
      <c r="BN115" s="77">
        <v>108</v>
      </c>
      <c r="BO115" s="78">
        <f t="shared" si="79"/>
        <v>0</v>
      </c>
      <c r="BP115" s="78">
        <f t="shared" si="80"/>
        <v>0</v>
      </c>
      <c r="BQ115" s="78">
        <f t="shared" si="81"/>
        <v>0</v>
      </c>
      <c r="BR115" s="78">
        <f t="shared" si="82"/>
        <v>0</v>
      </c>
      <c r="BS115" s="78">
        <f t="shared" si="83"/>
        <v>0</v>
      </c>
      <c r="BU115" s="25"/>
      <c r="CD115" s="77">
        <v>108</v>
      </c>
      <c r="CE115" s="78">
        <f>攻城效率!F112*BX$8</f>
        <v>0</v>
      </c>
      <c r="CF115" s="78">
        <f>攻城效率!G112*BY$8</f>
        <v>0</v>
      </c>
      <c r="CG115" s="78">
        <f>攻城效率!H112*BZ$8</f>
        <v>0</v>
      </c>
      <c r="CH115" s="78">
        <f>攻城效率!I112*CA$8</f>
        <v>0</v>
      </c>
      <c r="CI115" s="78">
        <f>攻城效率!J112*CB$8</f>
        <v>0</v>
      </c>
      <c r="CJ115" s="78">
        <f>攻城效率!K112*BX$7</f>
        <v>478573.74792619288</v>
      </c>
      <c r="CK115" s="78">
        <f>攻城效率!L112*BY$7</f>
        <v>2148000.5093615223</v>
      </c>
      <c r="CL115" s="78">
        <f>攻城效率!M112*BZ$7</f>
        <v>6444001.5280845668</v>
      </c>
      <c r="CM115" s="78">
        <f>攻城效率!N112*CA$7</f>
        <v>7160001.6978717409</v>
      </c>
      <c r="CN115" s="78">
        <f>攻城效率!O112*CB$7</f>
        <v>7160001.6978717409</v>
      </c>
      <c r="CO115" s="12"/>
      <c r="CP115" s="77">
        <v>108</v>
      </c>
      <c r="CQ115" s="78">
        <f t="shared" si="84"/>
        <v>478573.74792619288</v>
      </c>
      <c r="CR115" s="78">
        <f t="shared" si="85"/>
        <v>2148000.5093615223</v>
      </c>
      <c r="CS115" s="78">
        <f t="shared" si="86"/>
        <v>6444001.5280845668</v>
      </c>
      <c r="CT115" s="78">
        <f t="shared" si="87"/>
        <v>7160001.6978717409</v>
      </c>
      <c r="CU115" s="78">
        <f t="shared" si="88"/>
        <v>7160001.6978717409</v>
      </c>
    </row>
    <row r="116" spans="2:99" s="78" customFormat="1" x14ac:dyDescent="0.15">
      <c r="B116" s="77">
        <v>109</v>
      </c>
      <c r="C116" s="78">
        <f t="shared" si="66"/>
        <v>1435721.2437785787</v>
      </c>
      <c r="D116" s="78">
        <f t="shared" si="67"/>
        <v>6444001.5280845668</v>
      </c>
      <c r="E116" s="78">
        <f t="shared" si="68"/>
        <v>19332004.584253699</v>
      </c>
      <c r="F116" s="78">
        <f t="shared" si="69"/>
        <v>21480005.093615223</v>
      </c>
      <c r="G116" s="78">
        <f t="shared" si="70"/>
        <v>21480005.093615223</v>
      </c>
      <c r="H116" s="78">
        <f>C116*节奏总纲!W112</f>
        <v>183720651.95626414</v>
      </c>
      <c r="I116" s="78">
        <f>D116*节奏总纲!X112</f>
        <v>669336510.2924509</v>
      </c>
      <c r="J116" s="78">
        <f>E116*节奏总纲!Y112</f>
        <v>1613555641.7050869</v>
      </c>
      <c r="K116" s="78">
        <f>F116*节奏总纲!Z112</f>
        <v>1291317507.4823616</v>
      </c>
      <c r="L116" s="78">
        <f>G116*节奏总纲!AA112</f>
        <v>718543002.86849093</v>
      </c>
      <c r="N116" s="12">
        <f t="shared" si="71"/>
        <v>0.66666666666666663</v>
      </c>
      <c r="O116" s="12">
        <f t="shared" si="72"/>
        <v>0</v>
      </c>
      <c r="P116" s="12">
        <f t="shared" si="73"/>
        <v>0.33333333333333331</v>
      </c>
      <c r="Q116" s="25"/>
      <c r="Z116" s="77">
        <v>109</v>
      </c>
      <c r="AA116" s="78">
        <f>攻城效率!F113*T$8</f>
        <v>0</v>
      </c>
      <c r="AB116" s="78">
        <f>攻城效率!G113*U$8</f>
        <v>0</v>
      </c>
      <c r="AC116" s="78">
        <f>攻城效率!H113*V$8</f>
        <v>0</v>
      </c>
      <c r="AD116" s="78">
        <f>攻城效率!I113*W$8</f>
        <v>0</v>
      </c>
      <c r="AE116" s="78">
        <f>攻城效率!J113*X$8</f>
        <v>0</v>
      </c>
      <c r="AF116" s="78">
        <f>攻城效率!K113*T$7</f>
        <v>957147.49585238576</v>
      </c>
      <c r="AG116" s="78">
        <f>攻城效率!L113*U$7</f>
        <v>4296001.0187230445</v>
      </c>
      <c r="AH116" s="78">
        <f>攻城效率!M113*V$7</f>
        <v>12888003.056169134</v>
      </c>
      <c r="AI116" s="78">
        <f>攻城效率!N113*W$7</f>
        <v>14320003.395743482</v>
      </c>
      <c r="AJ116" s="78">
        <f>攻城效率!O113*X$7</f>
        <v>14320003.395743482</v>
      </c>
      <c r="AK116" s="12"/>
      <c r="AL116" s="77">
        <v>109</v>
      </c>
      <c r="AM116" s="78">
        <f t="shared" si="74"/>
        <v>957147.49585238576</v>
      </c>
      <c r="AN116" s="78">
        <f t="shared" si="75"/>
        <v>4296001.0187230445</v>
      </c>
      <c r="AO116" s="78">
        <f t="shared" si="76"/>
        <v>12888003.056169134</v>
      </c>
      <c r="AP116" s="78">
        <f t="shared" si="77"/>
        <v>14320003.395743482</v>
      </c>
      <c r="AQ116" s="78">
        <f t="shared" si="78"/>
        <v>14320003.395743482</v>
      </c>
      <c r="AS116" s="25"/>
      <c r="BB116" s="77">
        <v>109</v>
      </c>
      <c r="BC116" s="78">
        <f>攻打玩家效率!G173</f>
        <v>0</v>
      </c>
      <c r="BD116" s="78">
        <f>攻打玩家效率!H173</f>
        <v>0</v>
      </c>
      <c r="BE116" s="78">
        <f>攻打玩家效率!I173</f>
        <v>0</v>
      </c>
      <c r="BF116" s="78">
        <f>攻打玩家效率!J173</f>
        <v>0</v>
      </c>
      <c r="BG116" s="78">
        <f>攻打玩家效率!K173</f>
        <v>0</v>
      </c>
      <c r="BH116" s="78">
        <f>攻打玩家效率!L173</f>
        <v>0</v>
      </c>
      <c r="BI116" s="78">
        <f>攻打玩家效率!M173</f>
        <v>0</v>
      </c>
      <c r="BJ116" s="78">
        <f>攻打玩家效率!N173</f>
        <v>0</v>
      </c>
      <c r="BK116" s="78">
        <f>攻打玩家效率!O173</f>
        <v>0</v>
      </c>
      <c r="BL116" s="78">
        <f>攻打玩家效率!P173</f>
        <v>0</v>
      </c>
      <c r="BN116" s="77">
        <v>109</v>
      </c>
      <c r="BO116" s="78">
        <f t="shared" si="79"/>
        <v>0</v>
      </c>
      <c r="BP116" s="78">
        <f t="shared" si="80"/>
        <v>0</v>
      </c>
      <c r="BQ116" s="78">
        <f t="shared" si="81"/>
        <v>0</v>
      </c>
      <c r="BR116" s="78">
        <f t="shared" si="82"/>
        <v>0</v>
      </c>
      <c r="BS116" s="78">
        <f t="shared" si="83"/>
        <v>0</v>
      </c>
      <c r="BU116" s="25"/>
      <c r="CD116" s="77">
        <v>109</v>
      </c>
      <c r="CE116" s="78">
        <f>攻城效率!F113*BX$8</f>
        <v>0</v>
      </c>
      <c r="CF116" s="78">
        <f>攻城效率!G113*BY$8</f>
        <v>0</v>
      </c>
      <c r="CG116" s="78">
        <f>攻城效率!H113*BZ$8</f>
        <v>0</v>
      </c>
      <c r="CH116" s="78">
        <f>攻城效率!I113*CA$8</f>
        <v>0</v>
      </c>
      <c r="CI116" s="78">
        <f>攻城效率!J113*CB$8</f>
        <v>0</v>
      </c>
      <c r="CJ116" s="78">
        <f>攻城效率!K113*BX$7</f>
        <v>478573.74792619288</v>
      </c>
      <c r="CK116" s="78">
        <f>攻城效率!L113*BY$7</f>
        <v>2148000.5093615223</v>
      </c>
      <c r="CL116" s="78">
        <f>攻城效率!M113*BZ$7</f>
        <v>6444001.5280845668</v>
      </c>
      <c r="CM116" s="78">
        <f>攻城效率!N113*CA$7</f>
        <v>7160001.6978717409</v>
      </c>
      <c r="CN116" s="78">
        <f>攻城效率!O113*CB$7</f>
        <v>7160001.6978717409</v>
      </c>
      <c r="CO116" s="12"/>
      <c r="CP116" s="77">
        <v>109</v>
      </c>
      <c r="CQ116" s="78">
        <f t="shared" si="84"/>
        <v>478573.74792619288</v>
      </c>
      <c r="CR116" s="78">
        <f t="shared" si="85"/>
        <v>2148000.5093615223</v>
      </c>
      <c r="CS116" s="78">
        <f t="shared" si="86"/>
        <v>6444001.5280845668</v>
      </c>
      <c r="CT116" s="78">
        <f t="shared" si="87"/>
        <v>7160001.6978717409</v>
      </c>
      <c r="CU116" s="78">
        <f t="shared" si="88"/>
        <v>7160001.6978717409</v>
      </c>
    </row>
    <row r="117" spans="2:99" s="78" customFormat="1" x14ac:dyDescent="0.15">
      <c r="B117" s="77">
        <v>110</v>
      </c>
      <c r="C117" s="78">
        <f t="shared" si="66"/>
        <v>1435721.2437785787</v>
      </c>
      <c r="D117" s="78">
        <f t="shared" si="67"/>
        <v>6444001.5280845668</v>
      </c>
      <c r="E117" s="78">
        <f t="shared" si="68"/>
        <v>19332004.584253699</v>
      </c>
      <c r="F117" s="78">
        <f t="shared" si="69"/>
        <v>21480005.093615223</v>
      </c>
      <c r="G117" s="78">
        <f t="shared" si="70"/>
        <v>21480005.093615223</v>
      </c>
      <c r="H117" s="78">
        <f>C117*节奏总纲!W113</f>
        <v>196906919.28659007</v>
      </c>
      <c r="I117" s="78">
        <f>D117*节奏总纲!X113</f>
        <v>751835656.17410517</v>
      </c>
      <c r="J117" s="78">
        <f>E117*节奏总纲!Y113</f>
        <v>1850427722.43361</v>
      </c>
      <c r="K117" s="78">
        <f>F117*节奏总纲!Z113</f>
        <v>1494488981.3741651</v>
      </c>
      <c r="L117" s="78">
        <f>G117*节奏总纲!AA113</f>
        <v>804701480.358711</v>
      </c>
      <c r="N117" s="12">
        <f t="shared" si="71"/>
        <v>0.66666666666666663</v>
      </c>
      <c r="O117" s="12">
        <f t="shared" si="72"/>
        <v>0</v>
      </c>
      <c r="P117" s="12">
        <f t="shared" si="73"/>
        <v>0.33333333333333331</v>
      </c>
      <c r="Q117" s="25"/>
      <c r="Z117" s="77">
        <v>110</v>
      </c>
      <c r="AA117" s="78">
        <f>攻城效率!F114*T$8</f>
        <v>0</v>
      </c>
      <c r="AB117" s="78">
        <f>攻城效率!G114*U$8</f>
        <v>0</v>
      </c>
      <c r="AC117" s="78">
        <f>攻城效率!H114*V$8</f>
        <v>0</v>
      </c>
      <c r="AD117" s="78">
        <f>攻城效率!I114*W$8</f>
        <v>0</v>
      </c>
      <c r="AE117" s="78">
        <f>攻城效率!J114*X$8</f>
        <v>0</v>
      </c>
      <c r="AF117" s="78">
        <f>攻城效率!K114*T$7</f>
        <v>957147.49585238576</v>
      </c>
      <c r="AG117" s="78">
        <f>攻城效率!L114*U$7</f>
        <v>4296001.0187230445</v>
      </c>
      <c r="AH117" s="78">
        <f>攻城效率!M114*V$7</f>
        <v>12888003.056169134</v>
      </c>
      <c r="AI117" s="78">
        <f>攻城效率!N114*W$7</f>
        <v>14320003.395743482</v>
      </c>
      <c r="AJ117" s="78">
        <f>攻城效率!O114*X$7</f>
        <v>14320003.395743482</v>
      </c>
      <c r="AK117" s="12"/>
      <c r="AL117" s="77">
        <v>110</v>
      </c>
      <c r="AM117" s="78">
        <f t="shared" si="74"/>
        <v>957147.49585238576</v>
      </c>
      <c r="AN117" s="78">
        <f t="shared" si="75"/>
        <v>4296001.0187230445</v>
      </c>
      <c r="AO117" s="78">
        <f t="shared" si="76"/>
        <v>12888003.056169134</v>
      </c>
      <c r="AP117" s="78">
        <f t="shared" si="77"/>
        <v>14320003.395743482</v>
      </c>
      <c r="AQ117" s="78">
        <f t="shared" si="78"/>
        <v>14320003.395743482</v>
      </c>
      <c r="AS117" s="25"/>
      <c r="BB117" s="77">
        <v>110</v>
      </c>
      <c r="BC117" s="78">
        <f>攻打玩家效率!G174</f>
        <v>0</v>
      </c>
      <c r="BD117" s="78">
        <f>攻打玩家效率!H174</f>
        <v>0</v>
      </c>
      <c r="BE117" s="78">
        <f>攻打玩家效率!I174</f>
        <v>0</v>
      </c>
      <c r="BF117" s="78">
        <f>攻打玩家效率!J174</f>
        <v>0</v>
      </c>
      <c r="BG117" s="78">
        <f>攻打玩家效率!K174</f>
        <v>0</v>
      </c>
      <c r="BH117" s="78">
        <f>攻打玩家效率!L174</f>
        <v>0</v>
      </c>
      <c r="BI117" s="78">
        <f>攻打玩家效率!M174</f>
        <v>0</v>
      </c>
      <c r="BJ117" s="78">
        <f>攻打玩家效率!N174</f>
        <v>0</v>
      </c>
      <c r="BK117" s="78">
        <f>攻打玩家效率!O174</f>
        <v>0</v>
      </c>
      <c r="BL117" s="78">
        <f>攻打玩家效率!P174</f>
        <v>0</v>
      </c>
      <c r="BN117" s="77">
        <v>110</v>
      </c>
      <c r="BO117" s="78">
        <f t="shared" si="79"/>
        <v>0</v>
      </c>
      <c r="BP117" s="78">
        <f t="shared" si="80"/>
        <v>0</v>
      </c>
      <c r="BQ117" s="78">
        <f t="shared" si="81"/>
        <v>0</v>
      </c>
      <c r="BR117" s="78">
        <f t="shared" si="82"/>
        <v>0</v>
      </c>
      <c r="BS117" s="78">
        <f t="shared" si="83"/>
        <v>0</v>
      </c>
      <c r="BU117" s="25"/>
      <c r="CD117" s="77">
        <v>110</v>
      </c>
      <c r="CE117" s="78">
        <f>攻城效率!F114*BX$8</f>
        <v>0</v>
      </c>
      <c r="CF117" s="78">
        <f>攻城效率!G114*BY$8</f>
        <v>0</v>
      </c>
      <c r="CG117" s="78">
        <f>攻城效率!H114*BZ$8</f>
        <v>0</v>
      </c>
      <c r="CH117" s="78">
        <f>攻城效率!I114*CA$8</f>
        <v>0</v>
      </c>
      <c r="CI117" s="78">
        <f>攻城效率!J114*CB$8</f>
        <v>0</v>
      </c>
      <c r="CJ117" s="78">
        <f>攻城效率!K114*BX$7</f>
        <v>478573.74792619288</v>
      </c>
      <c r="CK117" s="78">
        <f>攻城效率!L114*BY$7</f>
        <v>2148000.5093615223</v>
      </c>
      <c r="CL117" s="78">
        <f>攻城效率!M114*BZ$7</f>
        <v>6444001.5280845668</v>
      </c>
      <c r="CM117" s="78">
        <f>攻城效率!N114*CA$7</f>
        <v>7160001.6978717409</v>
      </c>
      <c r="CN117" s="78">
        <f>攻城效率!O114*CB$7</f>
        <v>7160001.6978717409</v>
      </c>
      <c r="CO117" s="12"/>
      <c r="CP117" s="77">
        <v>110</v>
      </c>
      <c r="CQ117" s="78">
        <f t="shared" si="84"/>
        <v>478573.74792619288</v>
      </c>
      <c r="CR117" s="78">
        <f t="shared" si="85"/>
        <v>2148000.5093615223</v>
      </c>
      <c r="CS117" s="78">
        <f t="shared" si="86"/>
        <v>6444001.5280845668</v>
      </c>
      <c r="CT117" s="78">
        <f t="shared" si="87"/>
        <v>7160001.6978717409</v>
      </c>
      <c r="CU117" s="78">
        <f t="shared" si="88"/>
        <v>7160001.6978717409</v>
      </c>
    </row>
    <row r="118" spans="2:99" s="78" customFormat="1" x14ac:dyDescent="0.15">
      <c r="B118" s="77">
        <v>111</v>
      </c>
      <c r="C118" s="78">
        <f t="shared" si="66"/>
        <v>0</v>
      </c>
      <c r="D118" s="78">
        <f t="shared" si="67"/>
        <v>0</v>
      </c>
      <c r="E118" s="78">
        <f t="shared" si="68"/>
        <v>0</v>
      </c>
      <c r="F118" s="78">
        <f t="shared" si="69"/>
        <v>0</v>
      </c>
      <c r="G118" s="78">
        <f t="shared" si="70"/>
        <v>0</v>
      </c>
      <c r="H118" s="78">
        <f>C118*节奏总纲!W114</f>
        <v>0</v>
      </c>
      <c r="I118" s="78">
        <f>D118*节奏总纲!X114</f>
        <v>0</v>
      </c>
      <c r="J118" s="78">
        <f>E118*节奏总纲!Y114</f>
        <v>0</v>
      </c>
      <c r="K118" s="78">
        <f>F118*节奏总纲!Z114</f>
        <v>0</v>
      </c>
      <c r="L118" s="78">
        <f>G118*节奏总纲!AA114</f>
        <v>0</v>
      </c>
      <c r="N118" s="12" t="e">
        <f t="shared" si="71"/>
        <v>#DIV/0!</v>
      </c>
      <c r="O118" s="12" t="e">
        <f t="shared" si="72"/>
        <v>#DIV/0!</v>
      </c>
      <c r="P118" s="12" t="e">
        <f t="shared" si="73"/>
        <v>#DIV/0!</v>
      </c>
      <c r="Q118" s="25"/>
      <c r="Z118" s="77">
        <v>111</v>
      </c>
      <c r="AA118" s="78">
        <f>攻城效率!F115*T$8</f>
        <v>0</v>
      </c>
      <c r="AB118" s="78">
        <f>攻城效率!G115*U$8</f>
        <v>0</v>
      </c>
      <c r="AC118" s="78">
        <f>攻城效率!H115*V$8</f>
        <v>0</v>
      </c>
      <c r="AD118" s="78">
        <f>攻城效率!I115*W$8</f>
        <v>0</v>
      </c>
      <c r="AE118" s="78">
        <f>攻城效率!J115*X$8</f>
        <v>0</v>
      </c>
      <c r="AF118" s="78">
        <f>攻城效率!K115*T$7</f>
        <v>0</v>
      </c>
      <c r="AG118" s="78">
        <f>攻城效率!L115*U$7</f>
        <v>0</v>
      </c>
      <c r="AH118" s="78">
        <f>攻城效率!M115*V$7</f>
        <v>0</v>
      </c>
      <c r="AI118" s="78">
        <f>攻城效率!N115*W$7</f>
        <v>0</v>
      </c>
      <c r="AJ118" s="78">
        <f>攻城效率!O115*X$7</f>
        <v>0</v>
      </c>
      <c r="AK118" s="12"/>
      <c r="AL118" s="77">
        <v>111</v>
      </c>
      <c r="AM118" s="78">
        <f t="shared" si="74"/>
        <v>0</v>
      </c>
      <c r="AN118" s="78">
        <f t="shared" si="75"/>
        <v>0</v>
      </c>
      <c r="AO118" s="78">
        <f t="shared" si="76"/>
        <v>0</v>
      </c>
      <c r="AP118" s="78">
        <f t="shared" si="77"/>
        <v>0</v>
      </c>
      <c r="AQ118" s="78">
        <f t="shared" si="78"/>
        <v>0</v>
      </c>
      <c r="AS118" s="25"/>
      <c r="BB118" s="77">
        <v>111</v>
      </c>
      <c r="BC118" s="78">
        <f>攻打玩家效率!G175</f>
        <v>0</v>
      </c>
      <c r="BD118" s="78">
        <f>攻打玩家效率!H175</f>
        <v>0</v>
      </c>
      <c r="BE118" s="78">
        <f>攻打玩家效率!I175</f>
        <v>0</v>
      </c>
      <c r="BF118" s="78">
        <f>攻打玩家效率!J175</f>
        <v>0</v>
      </c>
      <c r="BG118" s="78">
        <f>攻打玩家效率!K175</f>
        <v>0</v>
      </c>
      <c r="BH118" s="78">
        <f>攻打玩家效率!L175</f>
        <v>0</v>
      </c>
      <c r="BI118" s="78">
        <f>攻打玩家效率!M175</f>
        <v>0</v>
      </c>
      <c r="BJ118" s="78">
        <f>攻打玩家效率!N175</f>
        <v>0</v>
      </c>
      <c r="BK118" s="78">
        <f>攻打玩家效率!O175</f>
        <v>0</v>
      </c>
      <c r="BL118" s="78">
        <f>攻打玩家效率!P175</f>
        <v>0</v>
      </c>
      <c r="BN118" s="77">
        <v>111</v>
      </c>
      <c r="BO118" s="78">
        <f t="shared" si="79"/>
        <v>0</v>
      </c>
      <c r="BP118" s="78">
        <f t="shared" si="80"/>
        <v>0</v>
      </c>
      <c r="BQ118" s="78">
        <f t="shared" si="81"/>
        <v>0</v>
      </c>
      <c r="BR118" s="78">
        <f t="shared" si="82"/>
        <v>0</v>
      </c>
      <c r="BS118" s="78">
        <f t="shared" si="83"/>
        <v>0</v>
      </c>
      <c r="BU118" s="25"/>
      <c r="CD118" s="77">
        <v>111</v>
      </c>
      <c r="CE118" s="78">
        <f>攻城效率!F115*BX$8</f>
        <v>0</v>
      </c>
      <c r="CF118" s="78">
        <f>攻城效率!G115*BY$8</f>
        <v>0</v>
      </c>
      <c r="CG118" s="78">
        <f>攻城效率!H115*BZ$8</f>
        <v>0</v>
      </c>
      <c r="CH118" s="78">
        <f>攻城效率!I115*CA$8</f>
        <v>0</v>
      </c>
      <c r="CI118" s="78">
        <f>攻城效率!J115*CB$8</f>
        <v>0</v>
      </c>
      <c r="CJ118" s="78">
        <f>攻城效率!K115*BX$7</f>
        <v>0</v>
      </c>
      <c r="CK118" s="78">
        <f>攻城效率!L115*BY$7</f>
        <v>0</v>
      </c>
      <c r="CL118" s="78">
        <f>攻城效率!M115*BZ$7</f>
        <v>0</v>
      </c>
      <c r="CM118" s="78">
        <f>攻城效率!N115*CA$7</f>
        <v>0</v>
      </c>
      <c r="CN118" s="78">
        <f>攻城效率!O115*CB$7</f>
        <v>0</v>
      </c>
      <c r="CO118" s="12"/>
      <c r="CP118" s="77">
        <v>111</v>
      </c>
      <c r="CQ118" s="78">
        <f t="shared" si="84"/>
        <v>0</v>
      </c>
      <c r="CR118" s="78">
        <f t="shared" si="85"/>
        <v>0</v>
      </c>
      <c r="CS118" s="78">
        <f t="shared" si="86"/>
        <v>0</v>
      </c>
      <c r="CT118" s="78">
        <f t="shared" si="87"/>
        <v>0</v>
      </c>
      <c r="CU118" s="78">
        <f t="shared" si="88"/>
        <v>0</v>
      </c>
    </row>
    <row r="119" spans="2:99" s="78" customFormat="1" x14ac:dyDescent="0.15">
      <c r="B119" s="77">
        <v>112</v>
      </c>
      <c r="C119" s="78">
        <f t="shared" si="66"/>
        <v>0</v>
      </c>
      <c r="D119" s="78">
        <f t="shared" si="67"/>
        <v>0</v>
      </c>
      <c r="E119" s="78">
        <f t="shared" si="68"/>
        <v>0</v>
      </c>
      <c r="F119" s="78">
        <f t="shared" si="69"/>
        <v>0</v>
      </c>
      <c r="G119" s="78">
        <f t="shared" si="70"/>
        <v>0</v>
      </c>
      <c r="H119" s="78">
        <f>C119*节奏总纲!W115</f>
        <v>0</v>
      </c>
      <c r="I119" s="78">
        <f>D119*节奏总纲!X115</f>
        <v>0</v>
      </c>
      <c r="J119" s="78">
        <f>E119*节奏总纲!Y115</f>
        <v>0</v>
      </c>
      <c r="K119" s="78">
        <f>F119*节奏总纲!Z115</f>
        <v>0</v>
      </c>
      <c r="L119" s="78">
        <f>G119*节奏总纲!AA115</f>
        <v>0</v>
      </c>
      <c r="N119" s="12" t="e">
        <f t="shared" si="71"/>
        <v>#DIV/0!</v>
      </c>
      <c r="O119" s="12" t="e">
        <f t="shared" si="72"/>
        <v>#DIV/0!</v>
      </c>
      <c r="P119" s="12" t="e">
        <f t="shared" si="73"/>
        <v>#DIV/0!</v>
      </c>
      <c r="Q119" s="25"/>
      <c r="Z119" s="77">
        <v>112</v>
      </c>
      <c r="AA119" s="78">
        <f>攻城效率!F116*T$8</f>
        <v>0</v>
      </c>
      <c r="AB119" s="78">
        <f>攻城效率!G116*U$8</f>
        <v>0</v>
      </c>
      <c r="AC119" s="78">
        <f>攻城效率!H116*V$8</f>
        <v>0</v>
      </c>
      <c r="AD119" s="78">
        <f>攻城效率!I116*W$8</f>
        <v>0</v>
      </c>
      <c r="AE119" s="78">
        <f>攻城效率!J116*X$8</f>
        <v>0</v>
      </c>
      <c r="AF119" s="78">
        <f>攻城效率!K116*T$7</f>
        <v>0</v>
      </c>
      <c r="AG119" s="78">
        <f>攻城效率!L116*U$7</f>
        <v>0</v>
      </c>
      <c r="AH119" s="78">
        <f>攻城效率!M116*V$7</f>
        <v>0</v>
      </c>
      <c r="AI119" s="78">
        <f>攻城效率!N116*W$7</f>
        <v>0</v>
      </c>
      <c r="AJ119" s="78">
        <f>攻城效率!O116*X$7</f>
        <v>0</v>
      </c>
      <c r="AK119" s="12"/>
      <c r="AL119" s="77">
        <v>112</v>
      </c>
      <c r="AM119" s="78">
        <f t="shared" si="74"/>
        <v>0</v>
      </c>
      <c r="AN119" s="78">
        <f t="shared" si="75"/>
        <v>0</v>
      </c>
      <c r="AO119" s="78">
        <f t="shared" si="76"/>
        <v>0</v>
      </c>
      <c r="AP119" s="78">
        <f t="shared" si="77"/>
        <v>0</v>
      </c>
      <c r="AQ119" s="78">
        <f t="shared" si="78"/>
        <v>0</v>
      </c>
      <c r="AS119" s="25"/>
      <c r="BB119" s="77">
        <v>112</v>
      </c>
      <c r="BC119" s="78">
        <f>攻打玩家效率!G176</f>
        <v>0</v>
      </c>
      <c r="BD119" s="78">
        <f>攻打玩家效率!H176</f>
        <v>0</v>
      </c>
      <c r="BE119" s="78">
        <f>攻打玩家效率!I176</f>
        <v>0</v>
      </c>
      <c r="BF119" s="78">
        <f>攻打玩家效率!J176</f>
        <v>0</v>
      </c>
      <c r="BG119" s="78">
        <f>攻打玩家效率!K176</f>
        <v>0</v>
      </c>
      <c r="BH119" s="78">
        <f>攻打玩家效率!L176</f>
        <v>0</v>
      </c>
      <c r="BI119" s="78">
        <f>攻打玩家效率!M176</f>
        <v>0</v>
      </c>
      <c r="BJ119" s="78">
        <f>攻打玩家效率!N176</f>
        <v>0</v>
      </c>
      <c r="BK119" s="78">
        <f>攻打玩家效率!O176</f>
        <v>0</v>
      </c>
      <c r="BL119" s="78">
        <f>攻打玩家效率!P176</f>
        <v>0</v>
      </c>
      <c r="BN119" s="77">
        <v>112</v>
      </c>
      <c r="BO119" s="78">
        <f t="shared" si="79"/>
        <v>0</v>
      </c>
      <c r="BP119" s="78">
        <f t="shared" si="80"/>
        <v>0</v>
      </c>
      <c r="BQ119" s="78">
        <f t="shared" si="81"/>
        <v>0</v>
      </c>
      <c r="BR119" s="78">
        <f t="shared" si="82"/>
        <v>0</v>
      </c>
      <c r="BS119" s="78">
        <f t="shared" si="83"/>
        <v>0</v>
      </c>
      <c r="BU119" s="25"/>
      <c r="CD119" s="77">
        <v>112</v>
      </c>
      <c r="CE119" s="78">
        <f>攻城效率!F116*BX$8</f>
        <v>0</v>
      </c>
      <c r="CF119" s="78">
        <f>攻城效率!G116*BY$8</f>
        <v>0</v>
      </c>
      <c r="CG119" s="78">
        <f>攻城效率!H116*BZ$8</f>
        <v>0</v>
      </c>
      <c r="CH119" s="78">
        <f>攻城效率!I116*CA$8</f>
        <v>0</v>
      </c>
      <c r="CI119" s="78">
        <f>攻城效率!J116*CB$8</f>
        <v>0</v>
      </c>
      <c r="CJ119" s="78">
        <f>攻城效率!K116*BX$7</f>
        <v>0</v>
      </c>
      <c r="CK119" s="78">
        <f>攻城效率!L116*BY$7</f>
        <v>0</v>
      </c>
      <c r="CL119" s="78">
        <f>攻城效率!M116*BZ$7</f>
        <v>0</v>
      </c>
      <c r="CM119" s="78">
        <f>攻城效率!N116*CA$7</f>
        <v>0</v>
      </c>
      <c r="CN119" s="78">
        <f>攻城效率!O116*CB$7</f>
        <v>0</v>
      </c>
      <c r="CO119" s="12"/>
      <c r="CP119" s="77">
        <v>112</v>
      </c>
      <c r="CQ119" s="78">
        <f t="shared" si="84"/>
        <v>0</v>
      </c>
      <c r="CR119" s="78">
        <f t="shared" si="85"/>
        <v>0</v>
      </c>
      <c r="CS119" s="78">
        <f t="shared" si="86"/>
        <v>0</v>
      </c>
      <c r="CT119" s="78">
        <f t="shared" si="87"/>
        <v>0</v>
      </c>
      <c r="CU119" s="78">
        <f t="shared" si="88"/>
        <v>0</v>
      </c>
    </row>
    <row r="120" spans="2:99" s="78" customFormat="1" x14ac:dyDescent="0.15">
      <c r="B120" s="77">
        <v>113</v>
      </c>
      <c r="C120" s="78">
        <f t="shared" si="66"/>
        <v>0</v>
      </c>
      <c r="D120" s="78">
        <f t="shared" si="67"/>
        <v>0</v>
      </c>
      <c r="E120" s="78">
        <f t="shared" si="68"/>
        <v>0</v>
      </c>
      <c r="F120" s="78">
        <f t="shared" si="69"/>
        <v>0</v>
      </c>
      <c r="G120" s="78">
        <f t="shared" si="70"/>
        <v>0</v>
      </c>
      <c r="H120" s="78">
        <f>C120*节奏总纲!W116</f>
        <v>0</v>
      </c>
      <c r="I120" s="78">
        <f>D120*节奏总纲!X116</f>
        <v>0</v>
      </c>
      <c r="J120" s="78">
        <f>E120*节奏总纲!Y116</f>
        <v>0</v>
      </c>
      <c r="K120" s="78">
        <f>F120*节奏总纲!Z116</f>
        <v>0</v>
      </c>
      <c r="L120" s="78">
        <f>G120*节奏总纲!AA116</f>
        <v>0</v>
      </c>
      <c r="N120" s="12" t="e">
        <f t="shared" si="71"/>
        <v>#DIV/0!</v>
      </c>
      <c r="O120" s="12" t="e">
        <f t="shared" si="72"/>
        <v>#DIV/0!</v>
      </c>
      <c r="P120" s="12" t="e">
        <f t="shared" si="73"/>
        <v>#DIV/0!</v>
      </c>
      <c r="Q120" s="25"/>
      <c r="Z120" s="77">
        <v>113</v>
      </c>
      <c r="AA120" s="78">
        <f>攻城效率!F117*T$8</f>
        <v>0</v>
      </c>
      <c r="AB120" s="78">
        <f>攻城效率!G117*U$8</f>
        <v>0</v>
      </c>
      <c r="AC120" s="78">
        <f>攻城效率!H117*V$8</f>
        <v>0</v>
      </c>
      <c r="AD120" s="78">
        <f>攻城效率!I117*W$8</f>
        <v>0</v>
      </c>
      <c r="AE120" s="78">
        <f>攻城效率!J117*X$8</f>
        <v>0</v>
      </c>
      <c r="AF120" s="78">
        <f>攻城效率!K117*T$7</f>
        <v>0</v>
      </c>
      <c r="AG120" s="78">
        <f>攻城效率!L117*U$7</f>
        <v>0</v>
      </c>
      <c r="AH120" s="78">
        <f>攻城效率!M117*V$7</f>
        <v>0</v>
      </c>
      <c r="AI120" s="78">
        <f>攻城效率!N117*W$7</f>
        <v>0</v>
      </c>
      <c r="AJ120" s="78">
        <f>攻城效率!O117*X$7</f>
        <v>0</v>
      </c>
      <c r="AK120" s="12"/>
      <c r="AL120" s="77">
        <v>113</v>
      </c>
      <c r="AM120" s="78">
        <f t="shared" si="74"/>
        <v>0</v>
      </c>
      <c r="AN120" s="78">
        <f t="shared" si="75"/>
        <v>0</v>
      </c>
      <c r="AO120" s="78">
        <f t="shared" si="76"/>
        <v>0</v>
      </c>
      <c r="AP120" s="78">
        <f t="shared" si="77"/>
        <v>0</v>
      </c>
      <c r="AQ120" s="78">
        <f t="shared" si="78"/>
        <v>0</v>
      </c>
      <c r="AS120" s="25"/>
      <c r="BB120" s="77">
        <v>113</v>
      </c>
      <c r="BC120" s="78">
        <f>攻打玩家效率!G177</f>
        <v>0</v>
      </c>
      <c r="BD120" s="78">
        <f>攻打玩家效率!H177</f>
        <v>0</v>
      </c>
      <c r="BE120" s="78">
        <f>攻打玩家效率!I177</f>
        <v>0</v>
      </c>
      <c r="BF120" s="78">
        <f>攻打玩家效率!J177</f>
        <v>0</v>
      </c>
      <c r="BG120" s="78">
        <f>攻打玩家效率!K177</f>
        <v>0</v>
      </c>
      <c r="BH120" s="78">
        <f>攻打玩家效率!L177</f>
        <v>0</v>
      </c>
      <c r="BI120" s="78">
        <f>攻打玩家效率!M177</f>
        <v>0</v>
      </c>
      <c r="BJ120" s="78">
        <f>攻打玩家效率!N177</f>
        <v>0</v>
      </c>
      <c r="BK120" s="78">
        <f>攻打玩家效率!O177</f>
        <v>0</v>
      </c>
      <c r="BL120" s="78">
        <f>攻打玩家效率!P177</f>
        <v>0</v>
      </c>
      <c r="BN120" s="77">
        <v>113</v>
      </c>
      <c r="BO120" s="78">
        <f t="shared" si="79"/>
        <v>0</v>
      </c>
      <c r="BP120" s="78">
        <f t="shared" si="80"/>
        <v>0</v>
      </c>
      <c r="BQ120" s="78">
        <f t="shared" si="81"/>
        <v>0</v>
      </c>
      <c r="BR120" s="78">
        <f t="shared" si="82"/>
        <v>0</v>
      </c>
      <c r="BS120" s="78">
        <f t="shared" si="83"/>
        <v>0</v>
      </c>
      <c r="BU120" s="25"/>
      <c r="CD120" s="77">
        <v>113</v>
      </c>
      <c r="CE120" s="78">
        <f>攻城效率!F117*BX$8</f>
        <v>0</v>
      </c>
      <c r="CF120" s="78">
        <f>攻城效率!G117*BY$8</f>
        <v>0</v>
      </c>
      <c r="CG120" s="78">
        <f>攻城效率!H117*BZ$8</f>
        <v>0</v>
      </c>
      <c r="CH120" s="78">
        <f>攻城效率!I117*CA$8</f>
        <v>0</v>
      </c>
      <c r="CI120" s="78">
        <f>攻城效率!J117*CB$8</f>
        <v>0</v>
      </c>
      <c r="CJ120" s="78">
        <f>攻城效率!K117*BX$7</f>
        <v>0</v>
      </c>
      <c r="CK120" s="78">
        <f>攻城效率!L117*BY$7</f>
        <v>0</v>
      </c>
      <c r="CL120" s="78">
        <f>攻城效率!M117*BZ$7</f>
        <v>0</v>
      </c>
      <c r="CM120" s="78">
        <f>攻城效率!N117*CA$7</f>
        <v>0</v>
      </c>
      <c r="CN120" s="78">
        <f>攻城效率!O117*CB$7</f>
        <v>0</v>
      </c>
      <c r="CO120" s="12"/>
      <c r="CP120" s="77">
        <v>113</v>
      </c>
      <c r="CQ120" s="78">
        <f t="shared" si="84"/>
        <v>0</v>
      </c>
      <c r="CR120" s="78">
        <f t="shared" si="85"/>
        <v>0</v>
      </c>
      <c r="CS120" s="78">
        <f t="shared" si="86"/>
        <v>0</v>
      </c>
      <c r="CT120" s="78">
        <f t="shared" si="87"/>
        <v>0</v>
      </c>
      <c r="CU120" s="78">
        <f t="shared" si="88"/>
        <v>0</v>
      </c>
    </row>
    <row r="121" spans="2:99" s="78" customFormat="1" x14ac:dyDescent="0.15">
      <c r="B121" s="77">
        <v>114</v>
      </c>
      <c r="C121" s="78">
        <f t="shared" si="66"/>
        <v>0</v>
      </c>
      <c r="D121" s="78">
        <f t="shared" si="67"/>
        <v>0</v>
      </c>
      <c r="E121" s="78">
        <f t="shared" si="68"/>
        <v>0</v>
      </c>
      <c r="F121" s="78">
        <f t="shared" si="69"/>
        <v>0</v>
      </c>
      <c r="G121" s="78">
        <f t="shared" si="70"/>
        <v>0</v>
      </c>
      <c r="H121" s="78">
        <f>C121*节奏总纲!W117</f>
        <v>0</v>
      </c>
      <c r="I121" s="78">
        <f>D121*节奏总纲!X117</f>
        <v>0</v>
      </c>
      <c r="J121" s="78">
        <f>E121*节奏总纲!Y117</f>
        <v>0</v>
      </c>
      <c r="K121" s="78">
        <f>F121*节奏总纲!Z117</f>
        <v>0</v>
      </c>
      <c r="L121" s="78">
        <f>G121*节奏总纲!AA117</f>
        <v>0</v>
      </c>
      <c r="N121" s="12" t="e">
        <f t="shared" si="71"/>
        <v>#DIV/0!</v>
      </c>
      <c r="O121" s="12" t="e">
        <f t="shared" si="72"/>
        <v>#DIV/0!</v>
      </c>
      <c r="P121" s="12" t="e">
        <f t="shared" si="73"/>
        <v>#DIV/0!</v>
      </c>
      <c r="Q121" s="25"/>
      <c r="Z121" s="77">
        <v>114</v>
      </c>
      <c r="AA121" s="78">
        <f>攻城效率!F118*T$8</f>
        <v>0</v>
      </c>
      <c r="AB121" s="78">
        <f>攻城效率!G118*U$8</f>
        <v>0</v>
      </c>
      <c r="AC121" s="78">
        <f>攻城效率!H118*V$8</f>
        <v>0</v>
      </c>
      <c r="AD121" s="78">
        <f>攻城效率!I118*W$8</f>
        <v>0</v>
      </c>
      <c r="AE121" s="78">
        <f>攻城效率!J118*X$8</f>
        <v>0</v>
      </c>
      <c r="AF121" s="78">
        <f>攻城效率!K118*T$7</f>
        <v>0</v>
      </c>
      <c r="AG121" s="78">
        <f>攻城效率!L118*U$7</f>
        <v>0</v>
      </c>
      <c r="AH121" s="78">
        <f>攻城效率!M118*V$7</f>
        <v>0</v>
      </c>
      <c r="AI121" s="78">
        <f>攻城效率!N118*W$7</f>
        <v>0</v>
      </c>
      <c r="AJ121" s="78">
        <f>攻城效率!O118*X$7</f>
        <v>0</v>
      </c>
      <c r="AK121" s="12"/>
      <c r="AL121" s="77">
        <v>114</v>
      </c>
      <c r="AM121" s="78">
        <f t="shared" si="74"/>
        <v>0</v>
      </c>
      <c r="AN121" s="78">
        <f t="shared" si="75"/>
        <v>0</v>
      </c>
      <c r="AO121" s="78">
        <f t="shared" si="76"/>
        <v>0</v>
      </c>
      <c r="AP121" s="78">
        <f t="shared" si="77"/>
        <v>0</v>
      </c>
      <c r="AQ121" s="78">
        <f t="shared" si="78"/>
        <v>0</v>
      </c>
      <c r="AS121" s="25"/>
      <c r="BB121" s="77">
        <v>114</v>
      </c>
      <c r="BC121" s="78">
        <f>攻打玩家效率!G178</f>
        <v>0</v>
      </c>
      <c r="BD121" s="78">
        <f>攻打玩家效率!H178</f>
        <v>0</v>
      </c>
      <c r="BE121" s="78">
        <f>攻打玩家效率!I178</f>
        <v>0</v>
      </c>
      <c r="BF121" s="78">
        <f>攻打玩家效率!J178</f>
        <v>0</v>
      </c>
      <c r="BG121" s="78">
        <f>攻打玩家效率!K178</f>
        <v>0</v>
      </c>
      <c r="BH121" s="78">
        <f>攻打玩家效率!L178</f>
        <v>0</v>
      </c>
      <c r="BI121" s="78">
        <f>攻打玩家效率!M178</f>
        <v>0</v>
      </c>
      <c r="BJ121" s="78">
        <f>攻打玩家效率!N178</f>
        <v>0</v>
      </c>
      <c r="BK121" s="78">
        <f>攻打玩家效率!O178</f>
        <v>0</v>
      </c>
      <c r="BL121" s="78">
        <f>攻打玩家效率!P178</f>
        <v>0</v>
      </c>
      <c r="BN121" s="77">
        <v>114</v>
      </c>
      <c r="BO121" s="78">
        <f t="shared" si="79"/>
        <v>0</v>
      </c>
      <c r="BP121" s="78">
        <f t="shared" si="80"/>
        <v>0</v>
      </c>
      <c r="BQ121" s="78">
        <f t="shared" si="81"/>
        <v>0</v>
      </c>
      <c r="BR121" s="78">
        <f t="shared" si="82"/>
        <v>0</v>
      </c>
      <c r="BS121" s="78">
        <f t="shared" si="83"/>
        <v>0</v>
      </c>
      <c r="BU121" s="25"/>
      <c r="CD121" s="77">
        <v>114</v>
      </c>
      <c r="CE121" s="78">
        <f>攻城效率!F118*BX$8</f>
        <v>0</v>
      </c>
      <c r="CF121" s="78">
        <f>攻城效率!G118*BY$8</f>
        <v>0</v>
      </c>
      <c r="CG121" s="78">
        <f>攻城效率!H118*BZ$8</f>
        <v>0</v>
      </c>
      <c r="CH121" s="78">
        <f>攻城效率!I118*CA$8</f>
        <v>0</v>
      </c>
      <c r="CI121" s="78">
        <f>攻城效率!J118*CB$8</f>
        <v>0</v>
      </c>
      <c r="CJ121" s="78">
        <f>攻城效率!K118*BX$7</f>
        <v>0</v>
      </c>
      <c r="CK121" s="78">
        <f>攻城效率!L118*BY$7</f>
        <v>0</v>
      </c>
      <c r="CL121" s="78">
        <f>攻城效率!M118*BZ$7</f>
        <v>0</v>
      </c>
      <c r="CM121" s="78">
        <f>攻城效率!N118*CA$7</f>
        <v>0</v>
      </c>
      <c r="CN121" s="78">
        <f>攻城效率!O118*CB$7</f>
        <v>0</v>
      </c>
      <c r="CO121" s="12"/>
      <c r="CP121" s="77">
        <v>114</v>
      </c>
      <c r="CQ121" s="78">
        <f t="shared" si="84"/>
        <v>0</v>
      </c>
      <c r="CR121" s="78">
        <f t="shared" si="85"/>
        <v>0</v>
      </c>
      <c r="CS121" s="78">
        <f t="shared" si="86"/>
        <v>0</v>
      </c>
      <c r="CT121" s="78">
        <f t="shared" si="87"/>
        <v>0</v>
      </c>
      <c r="CU121" s="78">
        <f t="shared" si="88"/>
        <v>0</v>
      </c>
    </row>
    <row r="122" spans="2:99" s="78" customFormat="1" x14ac:dyDescent="0.15">
      <c r="B122" s="77">
        <v>115</v>
      </c>
      <c r="C122" s="78">
        <f t="shared" si="66"/>
        <v>0</v>
      </c>
      <c r="D122" s="78">
        <f t="shared" si="67"/>
        <v>0</v>
      </c>
      <c r="E122" s="78">
        <f t="shared" si="68"/>
        <v>0</v>
      </c>
      <c r="F122" s="78">
        <f t="shared" si="69"/>
        <v>0</v>
      </c>
      <c r="G122" s="78">
        <f t="shared" si="70"/>
        <v>0</v>
      </c>
      <c r="H122" s="78">
        <f>C122*节奏总纲!W118</f>
        <v>0</v>
      </c>
      <c r="I122" s="78">
        <f>D122*节奏总纲!X118</f>
        <v>0</v>
      </c>
      <c r="J122" s="78">
        <f>E122*节奏总纲!Y118</f>
        <v>0</v>
      </c>
      <c r="K122" s="78">
        <f>F122*节奏总纲!Z118</f>
        <v>0</v>
      </c>
      <c r="L122" s="78">
        <f>G122*节奏总纲!AA118</f>
        <v>0</v>
      </c>
      <c r="N122" s="12" t="e">
        <f t="shared" si="71"/>
        <v>#DIV/0!</v>
      </c>
      <c r="O122" s="12" t="e">
        <f t="shared" si="72"/>
        <v>#DIV/0!</v>
      </c>
      <c r="P122" s="12" t="e">
        <f t="shared" si="73"/>
        <v>#DIV/0!</v>
      </c>
      <c r="Q122" s="25"/>
      <c r="Z122" s="77">
        <v>115</v>
      </c>
      <c r="AA122" s="78">
        <f>攻城效率!F119*T$8</f>
        <v>0</v>
      </c>
      <c r="AB122" s="78">
        <f>攻城效率!G119*U$8</f>
        <v>0</v>
      </c>
      <c r="AC122" s="78">
        <f>攻城效率!H119*V$8</f>
        <v>0</v>
      </c>
      <c r="AD122" s="78">
        <f>攻城效率!I119*W$8</f>
        <v>0</v>
      </c>
      <c r="AE122" s="78">
        <f>攻城效率!J119*X$8</f>
        <v>0</v>
      </c>
      <c r="AF122" s="78">
        <f>攻城效率!K119*T$7</f>
        <v>0</v>
      </c>
      <c r="AG122" s="78">
        <f>攻城效率!L119*U$7</f>
        <v>0</v>
      </c>
      <c r="AH122" s="78">
        <f>攻城效率!M119*V$7</f>
        <v>0</v>
      </c>
      <c r="AI122" s="78">
        <f>攻城效率!N119*W$7</f>
        <v>0</v>
      </c>
      <c r="AJ122" s="78">
        <f>攻城效率!O119*X$7</f>
        <v>0</v>
      </c>
      <c r="AK122" s="12"/>
      <c r="AL122" s="77">
        <v>115</v>
      </c>
      <c r="AM122" s="78">
        <f t="shared" si="74"/>
        <v>0</v>
      </c>
      <c r="AN122" s="78">
        <f t="shared" si="75"/>
        <v>0</v>
      </c>
      <c r="AO122" s="78">
        <f t="shared" si="76"/>
        <v>0</v>
      </c>
      <c r="AP122" s="78">
        <f t="shared" si="77"/>
        <v>0</v>
      </c>
      <c r="AQ122" s="78">
        <f t="shared" si="78"/>
        <v>0</v>
      </c>
      <c r="AS122" s="25"/>
      <c r="BB122" s="77">
        <v>115</v>
      </c>
      <c r="BC122" s="78">
        <f>攻打玩家效率!G179</f>
        <v>0</v>
      </c>
      <c r="BD122" s="78">
        <f>攻打玩家效率!H179</f>
        <v>0</v>
      </c>
      <c r="BE122" s="78">
        <f>攻打玩家效率!I179</f>
        <v>0</v>
      </c>
      <c r="BF122" s="78">
        <f>攻打玩家效率!J179</f>
        <v>0</v>
      </c>
      <c r="BG122" s="78">
        <f>攻打玩家效率!K179</f>
        <v>0</v>
      </c>
      <c r="BH122" s="78">
        <f>攻打玩家效率!L179</f>
        <v>0</v>
      </c>
      <c r="BI122" s="78">
        <f>攻打玩家效率!M179</f>
        <v>0</v>
      </c>
      <c r="BJ122" s="78">
        <f>攻打玩家效率!N179</f>
        <v>0</v>
      </c>
      <c r="BK122" s="78">
        <f>攻打玩家效率!O179</f>
        <v>0</v>
      </c>
      <c r="BL122" s="78">
        <f>攻打玩家效率!P179</f>
        <v>0</v>
      </c>
      <c r="BN122" s="77">
        <v>115</v>
      </c>
      <c r="BO122" s="78">
        <f t="shared" si="79"/>
        <v>0</v>
      </c>
      <c r="BP122" s="78">
        <f t="shared" si="80"/>
        <v>0</v>
      </c>
      <c r="BQ122" s="78">
        <f t="shared" si="81"/>
        <v>0</v>
      </c>
      <c r="BR122" s="78">
        <f t="shared" si="82"/>
        <v>0</v>
      </c>
      <c r="BS122" s="78">
        <f t="shared" si="83"/>
        <v>0</v>
      </c>
      <c r="BU122" s="25"/>
      <c r="CD122" s="77">
        <v>115</v>
      </c>
      <c r="CE122" s="78">
        <f>攻城效率!F119*BX$8</f>
        <v>0</v>
      </c>
      <c r="CF122" s="78">
        <f>攻城效率!G119*BY$8</f>
        <v>0</v>
      </c>
      <c r="CG122" s="78">
        <f>攻城效率!H119*BZ$8</f>
        <v>0</v>
      </c>
      <c r="CH122" s="78">
        <f>攻城效率!I119*CA$8</f>
        <v>0</v>
      </c>
      <c r="CI122" s="78">
        <f>攻城效率!J119*CB$8</f>
        <v>0</v>
      </c>
      <c r="CJ122" s="78">
        <f>攻城效率!K119*BX$7</f>
        <v>0</v>
      </c>
      <c r="CK122" s="78">
        <f>攻城效率!L119*BY$7</f>
        <v>0</v>
      </c>
      <c r="CL122" s="78">
        <f>攻城效率!M119*BZ$7</f>
        <v>0</v>
      </c>
      <c r="CM122" s="78">
        <f>攻城效率!N119*CA$7</f>
        <v>0</v>
      </c>
      <c r="CN122" s="78">
        <f>攻城效率!O119*CB$7</f>
        <v>0</v>
      </c>
      <c r="CO122" s="12"/>
      <c r="CP122" s="77">
        <v>115</v>
      </c>
      <c r="CQ122" s="78">
        <f t="shared" si="84"/>
        <v>0</v>
      </c>
      <c r="CR122" s="78">
        <f t="shared" si="85"/>
        <v>0</v>
      </c>
      <c r="CS122" s="78">
        <f t="shared" si="86"/>
        <v>0</v>
      </c>
      <c r="CT122" s="78">
        <f t="shared" si="87"/>
        <v>0</v>
      </c>
      <c r="CU122" s="78">
        <f t="shared" si="88"/>
        <v>0</v>
      </c>
    </row>
    <row r="123" spans="2:99" s="78" customFormat="1" x14ac:dyDescent="0.15">
      <c r="B123" s="77">
        <v>116</v>
      </c>
      <c r="C123" s="78">
        <f t="shared" si="66"/>
        <v>0</v>
      </c>
      <c r="D123" s="78">
        <f t="shared" si="67"/>
        <v>0</v>
      </c>
      <c r="E123" s="78">
        <f t="shared" si="68"/>
        <v>0</v>
      </c>
      <c r="F123" s="78">
        <f t="shared" si="69"/>
        <v>0</v>
      </c>
      <c r="G123" s="78">
        <f t="shared" si="70"/>
        <v>0</v>
      </c>
      <c r="H123" s="78">
        <f>C123*节奏总纲!W119</f>
        <v>0</v>
      </c>
      <c r="I123" s="78">
        <f>D123*节奏总纲!X119</f>
        <v>0</v>
      </c>
      <c r="J123" s="78">
        <f>E123*节奏总纲!Y119</f>
        <v>0</v>
      </c>
      <c r="K123" s="78">
        <f>F123*节奏总纲!Z119</f>
        <v>0</v>
      </c>
      <c r="L123" s="78">
        <f>G123*节奏总纲!AA119</f>
        <v>0</v>
      </c>
      <c r="N123" s="12" t="e">
        <f t="shared" si="71"/>
        <v>#DIV/0!</v>
      </c>
      <c r="O123" s="12" t="e">
        <f t="shared" si="72"/>
        <v>#DIV/0!</v>
      </c>
      <c r="P123" s="12" t="e">
        <f t="shared" si="73"/>
        <v>#DIV/0!</v>
      </c>
      <c r="Q123" s="25"/>
      <c r="Z123" s="77">
        <v>116</v>
      </c>
      <c r="AA123" s="78">
        <f>攻城效率!F120*T$8</f>
        <v>0</v>
      </c>
      <c r="AB123" s="78">
        <f>攻城效率!G120*U$8</f>
        <v>0</v>
      </c>
      <c r="AC123" s="78">
        <f>攻城效率!H120*V$8</f>
        <v>0</v>
      </c>
      <c r="AD123" s="78">
        <f>攻城效率!I120*W$8</f>
        <v>0</v>
      </c>
      <c r="AE123" s="78">
        <f>攻城效率!J120*X$8</f>
        <v>0</v>
      </c>
      <c r="AF123" s="78">
        <f>攻城效率!K120*T$7</f>
        <v>0</v>
      </c>
      <c r="AG123" s="78">
        <f>攻城效率!L120*U$7</f>
        <v>0</v>
      </c>
      <c r="AH123" s="78">
        <f>攻城效率!M120*V$7</f>
        <v>0</v>
      </c>
      <c r="AI123" s="78">
        <f>攻城效率!N120*W$7</f>
        <v>0</v>
      </c>
      <c r="AJ123" s="78">
        <f>攻城效率!O120*X$7</f>
        <v>0</v>
      </c>
      <c r="AK123" s="12"/>
      <c r="AL123" s="77">
        <v>116</v>
      </c>
      <c r="AM123" s="78">
        <f t="shared" si="74"/>
        <v>0</v>
      </c>
      <c r="AN123" s="78">
        <f t="shared" si="75"/>
        <v>0</v>
      </c>
      <c r="AO123" s="78">
        <f t="shared" si="76"/>
        <v>0</v>
      </c>
      <c r="AP123" s="78">
        <f t="shared" si="77"/>
        <v>0</v>
      </c>
      <c r="AQ123" s="78">
        <f t="shared" si="78"/>
        <v>0</v>
      </c>
      <c r="AS123" s="25"/>
      <c r="BB123" s="77">
        <v>116</v>
      </c>
      <c r="BC123" s="78">
        <f>攻打玩家效率!G180</f>
        <v>0</v>
      </c>
      <c r="BD123" s="78">
        <f>攻打玩家效率!H180</f>
        <v>0</v>
      </c>
      <c r="BE123" s="78">
        <f>攻打玩家效率!I180</f>
        <v>0</v>
      </c>
      <c r="BF123" s="78">
        <f>攻打玩家效率!J180</f>
        <v>0</v>
      </c>
      <c r="BG123" s="78">
        <f>攻打玩家效率!K180</f>
        <v>0</v>
      </c>
      <c r="BH123" s="78">
        <f>攻打玩家效率!L180</f>
        <v>0</v>
      </c>
      <c r="BI123" s="78">
        <f>攻打玩家效率!M180</f>
        <v>0</v>
      </c>
      <c r="BJ123" s="78">
        <f>攻打玩家效率!N180</f>
        <v>0</v>
      </c>
      <c r="BK123" s="78">
        <f>攻打玩家效率!O180</f>
        <v>0</v>
      </c>
      <c r="BL123" s="78">
        <f>攻打玩家效率!P180</f>
        <v>0</v>
      </c>
      <c r="BN123" s="77">
        <v>116</v>
      </c>
      <c r="BO123" s="78">
        <f t="shared" si="79"/>
        <v>0</v>
      </c>
      <c r="BP123" s="78">
        <f t="shared" si="80"/>
        <v>0</v>
      </c>
      <c r="BQ123" s="78">
        <f t="shared" si="81"/>
        <v>0</v>
      </c>
      <c r="BR123" s="78">
        <f t="shared" si="82"/>
        <v>0</v>
      </c>
      <c r="BS123" s="78">
        <f t="shared" si="83"/>
        <v>0</v>
      </c>
      <c r="BU123" s="25"/>
      <c r="CD123" s="77">
        <v>116</v>
      </c>
      <c r="CE123" s="78">
        <f>攻城效率!F120*BX$8</f>
        <v>0</v>
      </c>
      <c r="CF123" s="78">
        <f>攻城效率!G120*BY$8</f>
        <v>0</v>
      </c>
      <c r="CG123" s="78">
        <f>攻城效率!H120*BZ$8</f>
        <v>0</v>
      </c>
      <c r="CH123" s="78">
        <f>攻城效率!I120*CA$8</f>
        <v>0</v>
      </c>
      <c r="CI123" s="78">
        <f>攻城效率!J120*CB$8</f>
        <v>0</v>
      </c>
      <c r="CJ123" s="78">
        <f>攻城效率!K120*BX$7</f>
        <v>0</v>
      </c>
      <c r="CK123" s="78">
        <f>攻城效率!L120*BY$7</f>
        <v>0</v>
      </c>
      <c r="CL123" s="78">
        <f>攻城效率!M120*BZ$7</f>
        <v>0</v>
      </c>
      <c r="CM123" s="78">
        <f>攻城效率!N120*CA$7</f>
        <v>0</v>
      </c>
      <c r="CN123" s="78">
        <f>攻城效率!O120*CB$7</f>
        <v>0</v>
      </c>
      <c r="CO123" s="12"/>
      <c r="CP123" s="77">
        <v>116</v>
      </c>
      <c r="CQ123" s="78">
        <f t="shared" si="84"/>
        <v>0</v>
      </c>
      <c r="CR123" s="78">
        <f t="shared" si="85"/>
        <v>0</v>
      </c>
      <c r="CS123" s="78">
        <f t="shared" si="86"/>
        <v>0</v>
      </c>
      <c r="CT123" s="78">
        <f t="shared" si="87"/>
        <v>0</v>
      </c>
      <c r="CU123" s="78">
        <f t="shared" si="88"/>
        <v>0</v>
      </c>
    </row>
    <row r="124" spans="2:99" s="78" customFormat="1" x14ac:dyDescent="0.15">
      <c r="B124" s="77">
        <v>117</v>
      </c>
      <c r="C124" s="78">
        <f t="shared" si="66"/>
        <v>0</v>
      </c>
      <c r="D124" s="78">
        <f t="shared" si="67"/>
        <v>0</v>
      </c>
      <c r="E124" s="78">
        <f t="shared" si="68"/>
        <v>0</v>
      </c>
      <c r="F124" s="78">
        <f t="shared" si="69"/>
        <v>0</v>
      </c>
      <c r="G124" s="78">
        <f t="shared" si="70"/>
        <v>0</v>
      </c>
      <c r="H124" s="78">
        <f>C124*节奏总纲!W120</f>
        <v>0</v>
      </c>
      <c r="I124" s="78">
        <f>D124*节奏总纲!X120</f>
        <v>0</v>
      </c>
      <c r="J124" s="78">
        <f>E124*节奏总纲!Y120</f>
        <v>0</v>
      </c>
      <c r="K124" s="78">
        <f>F124*节奏总纲!Z120</f>
        <v>0</v>
      </c>
      <c r="L124" s="78">
        <f>G124*节奏总纲!AA120</f>
        <v>0</v>
      </c>
      <c r="N124" s="12" t="e">
        <f t="shared" si="71"/>
        <v>#DIV/0!</v>
      </c>
      <c r="O124" s="12" t="e">
        <f t="shared" si="72"/>
        <v>#DIV/0!</v>
      </c>
      <c r="P124" s="12" t="e">
        <f t="shared" si="73"/>
        <v>#DIV/0!</v>
      </c>
      <c r="Q124" s="25"/>
      <c r="Z124" s="77">
        <v>117</v>
      </c>
      <c r="AA124" s="78">
        <f>攻城效率!F121*T$8</f>
        <v>0</v>
      </c>
      <c r="AB124" s="78">
        <f>攻城效率!G121*U$8</f>
        <v>0</v>
      </c>
      <c r="AC124" s="78">
        <f>攻城效率!H121*V$8</f>
        <v>0</v>
      </c>
      <c r="AD124" s="78">
        <f>攻城效率!I121*W$8</f>
        <v>0</v>
      </c>
      <c r="AE124" s="78">
        <f>攻城效率!J121*X$8</f>
        <v>0</v>
      </c>
      <c r="AF124" s="78">
        <f>攻城效率!K121*T$7</f>
        <v>0</v>
      </c>
      <c r="AG124" s="78">
        <f>攻城效率!L121*U$7</f>
        <v>0</v>
      </c>
      <c r="AH124" s="78">
        <f>攻城效率!M121*V$7</f>
        <v>0</v>
      </c>
      <c r="AI124" s="78">
        <f>攻城效率!N121*W$7</f>
        <v>0</v>
      </c>
      <c r="AJ124" s="78">
        <f>攻城效率!O121*X$7</f>
        <v>0</v>
      </c>
      <c r="AK124" s="12"/>
      <c r="AL124" s="77">
        <v>117</v>
      </c>
      <c r="AM124" s="78">
        <f t="shared" si="74"/>
        <v>0</v>
      </c>
      <c r="AN124" s="78">
        <f t="shared" si="75"/>
        <v>0</v>
      </c>
      <c r="AO124" s="78">
        <f t="shared" si="76"/>
        <v>0</v>
      </c>
      <c r="AP124" s="78">
        <f t="shared" si="77"/>
        <v>0</v>
      </c>
      <c r="AQ124" s="78">
        <f t="shared" si="78"/>
        <v>0</v>
      </c>
      <c r="AS124" s="25"/>
      <c r="BB124" s="77">
        <v>117</v>
      </c>
      <c r="BC124" s="78">
        <f>攻打玩家效率!G181</f>
        <v>0</v>
      </c>
      <c r="BD124" s="78">
        <f>攻打玩家效率!H181</f>
        <v>0</v>
      </c>
      <c r="BE124" s="78">
        <f>攻打玩家效率!I181</f>
        <v>0</v>
      </c>
      <c r="BF124" s="78">
        <f>攻打玩家效率!J181</f>
        <v>0</v>
      </c>
      <c r="BG124" s="78">
        <f>攻打玩家效率!K181</f>
        <v>0</v>
      </c>
      <c r="BH124" s="78">
        <f>攻打玩家效率!L181</f>
        <v>0</v>
      </c>
      <c r="BI124" s="78">
        <f>攻打玩家效率!M181</f>
        <v>0</v>
      </c>
      <c r="BJ124" s="78">
        <f>攻打玩家效率!N181</f>
        <v>0</v>
      </c>
      <c r="BK124" s="78">
        <f>攻打玩家效率!O181</f>
        <v>0</v>
      </c>
      <c r="BL124" s="78">
        <f>攻打玩家效率!P181</f>
        <v>0</v>
      </c>
      <c r="BN124" s="77">
        <v>117</v>
      </c>
      <c r="BO124" s="78">
        <f t="shared" si="79"/>
        <v>0</v>
      </c>
      <c r="BP124" s="78">
        <f t="shared" si="80"/>
        <v>0</v>
      </c>
      <c r="BQ124" s="78">
        <f t="shared" si="81"/>
        <v>0</v>
      </c>
      <c r="BR124" s="78">
        <f t="shared" si="82"/>
        <v>0</v>
      </c>
      <c r="BS124" s="78">
        <f t="shared" si="83"/>
        <v>0</v>
      </c>
      <c r="BU124" s="25"/>
      <c r="CD124" s="77">
        <v>117</v>
      </c>
      <c r="CE124" s="78">
        <f>攻城效率!F121*BX$8</f>
        <v>0</v>
      </c>
      <c r="CF124" s="78">
        <f>攻城效率!G121*BY$8</f>
        <v>0</v>
      </c>
      <c r="CG124" s="78">
        <f>攻城效率!H121*BZ$8</f>
        <v>0</v>
      </c>
      <c r="CH124" s="78">
        <f>攻城效率!I121*CA$8</f>
        <v>0</v>
      </c>
      <c r="CI124" s="78">
        <f>攻城效率!J121*CB$8</f>
        <v>0</v>
      </c>
      <c r="CJ124" s="78">
        <f>攻城效率!K121*BX$7</f>
        <v>0</v>
      </c>
      <c r="CK124" s="78">
        <f>攻城效率!L121*BY$7</f>
        <v>0</v>
      </c>
      <c r="CL124" s="78">
        <f>攻城效率!M121*BZ$7</f>
        <v>0</v>
      </c>
      <c r="CM124" s="78">
        <f>攻城效率!N121*CA$7</f>
        <v>0</v>
      </c>
      <c r="CN124" s="78">
        <f>攻城效率!O121*CB$7</f>
        <v>0</v>
      </c>
      <c r="CO124" s="12"/>
      <c r="CP124" s="77">
        <v>117</v>
      </c>
      <c r="CQ124" s="78">
        <f t="shared" si="84"/>
        <v>0</v>
      </c>
      <c r="CR124" s="78">
        <f t="shared" si="85"/>
        <v>0</v>
      </c>
      <c r="CS124" s="78">
        <f t="shared" si="86"/>
        <v>0</v>
      </c>
      <c r="CT124" s="78">
        <f t="shared" si="87"/>
        <v>0</v>
      </c>
      <c r="CU124" s="78">
        <f t="shared" si="88"/>
        <v>0</v>
      </c>
    </row>
    <row r="125" spans="2:99" s="78" customFormat="1" x14ac:dyDescent="0.15">
      <c r="B125" s="77">
        <v>118</v>
      </c>
      <c r="C125" s="78">
        <f t="shared" si="66"/>
        <v>0</v>
      </c>
      <c r="D125" s="78">
        <f t="shared" si="67"/>
        <v>0</v>
      </c>
      <c r="E125" s="78">
        <f t="shared" si="68"/>
        <v>0</v>
      </c>
      <c r="F125" s="78">
        <f t="shared" si="69"/>
        <v>0</v>
      </c>
      <c r="G125" s="78">
        <f t="shared" si="70"/>
        <v>0</v>
      </c>
      <c r="H125" s="78">
        <f>C125*节奏总纲!W121</f>
        <v>0</v>
      </c>
      <c r="I125" s="78">
        <f>D125*节奏总纲!X121</f>
        <v>0</v>
      </c>
      <c r="J125" s="78">
        <f>E125*节奏总纲!Y121</f>
        <v>0</v>
      </c>
      <c r="K125" s="78">
        <f>F125*节奏总纲!Z121</f>
        <v>0</v>
      </c>
      <c r="L125" s="78">
        <f>G125*节奏总纲!AA121</f>
        <v>0</v>
      </c>
      <c r="N125" s="12" t="e">
        <f t="shared" si="71"/>
        <v>#DIV/0!</v>
      </c>
      <c r="O125" s="12" t="e">
        <f t="shared" si="72"/>
        <v>#DIV/0!</v>
      </c>
      <c r="P125" s="12" t="e">
        <f t="shared" si="73"/>
        <v>#DIV/0!</v>
      </c>
      <c r="Q125" s="25"/>
      <c r="Z125" s="77">
        <v>118</v>
      </c>
      <c r="AA125" s="78">
        <f>攻城效率!F122*T$8</f>
        <v>0</v>
      </c>
      <c r="AB125" s="78">
        <f>攻城效率!G122*U$8</f>
        <v>0</v>
      </c>
      <c r="AC125" s="78">
        <f>攻城效率!H122*V$8</f>
        <v>0</v>
      </c>
      <c r="AD125" s="78">
        <f>攻城效率!I122*W$8</f>
        <v>0</v>
      </c>
      <c r="AE125" s="78">
        <f>攻城效率!J122*X$8</f>
        <v>0</v>
      </c>
      <c r="AF125" s="78">
        <f>攻城效率!K122*T$7</f>
        <v>0</v>
      </c>
      <c r="AG125" s="78">
        <f>攻城效率!L122*U$7</f>
        <v>0</v>
      </c>
      <c r="AH125" s="78">
        <f>攻城效率!M122*V$7</f>
        <v>0</v>
      </c>
      <c r="AI125" s="78">
        <f>攻城效率!N122*W$7</f>
        <v>0</v>
      </c>
      <c r="AJ125" s="78">
        <f>攻城效率!O122*X$7</f>
        <v>0</v>
      </c>
      <c r="AK125" s="12"/>
      <c r="AL125" s="77">
        <v>118</v>
      </c>
      <c r="AM125" s="78">
        <f t="shared" si="74"/>
        <v>0</v>
      </c>
      <c r="AN125" s="78">
        <f t="shared" si="75"/>
        <v>0</v>
      </c>
      <c r="AO125" s="78">
        <f t="shared" si="76"/>
        <v>0</v>
      </c>
      <c r="AP125" s="78">
        <f t="shared" si="77"/>
        <v>0</v>
      </c>
      <c r="AQ125" s="78">
        <f t="shared" si="78"/>
        <v>0</v>
      </c>
      <c r="AS125" s="25"/>
      <c r="BB125" s="77">
        <v>118</v>
      </c>
      <c r="BC125" s="78">
        <f>攻打玩家效率!G182</f>
        <v>0</v>
      </c>
      <c r="BD125" s="78">
        <f>攻打玩家效率!H182</f>
        <v>0</v>
      </c>
      <c r="BE125" s="78">
        <f>攻打玩家效率!I182</f>
        <v>0</v>
      </c>
      <c r="BF125" s="78">
        <f>攻打玩家效率!J182</f>
        <v>0</v>
      </c>
      <c r="BG125" s="78">
        <f>攻打玩家效率!K182</f>
        <v>0</v>
      </c>
      <c r="BH125" s="78">
        <f>攻打玩家效率!L182</f>
        <v>0</v>
      </c>
      <c r="BI125" s="78">
        <f>攻打玩家效率!M182</f>
        <v>0</v>
      </c>
      <c r="BJ125" s="78">
        <f>攻打玩家效率!N182</f>
        <v>0</v>
      </c>
      <c r="BK125" s="78">
        <f>攻打玩家效率!O182</f>
        <v>0</v>
      </c>
      <c r="BL125" s="78">
        <f>攻打玩家效率!P182</f>
        <v>0</v>
      </c>
      <c r="BN125" s="77">
        <v>118</v>
      </c>
      <c r="BO125" s="78">
        <f t="shared" si="79"/>
        <v>0</v>
      </c>
      <c r="BP125" s="78">
        <f t="shared" si="80"/>
        <v>0</v>
      </c>
      <c r="BQ125" s="78">
        <f t="shared" si="81"/>
        <v>0</v>
      </c>
      <c r="BR125" s="78">
        <f t="shared" si="82"/>
        <v>0</v>
      </c>
      <c r="BS125" s="78">
        <f t="shared" si="83"/>
        <v>0</v>
      </c>
      <c r="BU125" s="25"/>
      <c r="CD125" s="77">
        <v>118</v>
      </c>
      <c r="CE125" s="78">
        <f>攻城效率!F122*BX$8</f>
        <v>0</v>
      </c>
      <c r="CF125" s="78">
        <f>攻城效率!G122*BY$8</f>
        <v>0</v>
      </c>
      <c r="CG125" s="78">
        <f>攻城效率!H122*BZ$8</f>
        <v>0</v>
      </c>
      <c r="CH125" s="78">
        <f>攻城效率!I122*CA$8</f>
        <v>0</v>
      </c>
      <c r="CI125" s="78">
        <f>攻城效率!J122*CB$8</f>
        <v>0</v>
      </c>
      <c r="CJ125" s="78">
        <f>攻城效率!K122*BX$7</f>
        <v>0</v>
      </c>
      <c r="CK125" s="78">
        <f>攻城效率!L122*BY$7</f>
        <v>0</v>
      </c>
      <c r="CL125" s="78">
        <f>攻城效率!M122*BZ$7</f>
        <v>0</v>
      </c>
      <c r="CM125" s="78">
        <f>攻城效率!N122*CA$7</f>
        <v>0</v>
      </c>
      <c r="CN125" s="78">
        <f>攻城效率!O122*CB$7</f>
        <v>0</v>
      </c>
      <c r="CO125" s="12"/>
      <c r="CP125" s="77">
        <v>118</v>
      </c>
      <c r="CQ125" s="78">
        <f t="shared" si="84"/>
        <v>0</v>
      </c>
      <c r="CR125" s="78">
        <f t="shared" si="85"/>
        <v>0</v>
      </c>
      <c r="CS125" s="78">
        <f t="shared" si="86"/>
        <v>0</v>
      </c>
      <c r="CT125" s="78">
        <f t="shared" si="87"/>
        <v>0</v>
      </c>
      <c r="CU125" s="78">
        <f t="shared" si="88"/>
        <v>0</v>
      </c>
    </row>
    <row r="126" spans="2:99" s="78" customFormat="1" x14ac:dyDescent="0.15">
      <c r="B126" s="77">
        <v>119</v>
      </c>
      <c r="C126" s="78">
        <f t="shared" si="66"/>
        <v>0</v>
      </c>
      <c r="D126" s="78">
        <f t="shared" si="67"/>
        <v>0</v>
      </c>
      <c r="E126" s="78">
        <f t="shared" si="68"/>
        <v>0</v>
      </c>
      <c r="F126" s="78">
        <f t="shared" si="69"/>
        <v>0</v>
      </c>
      <c r="G126" s="78">
        <f t="shared" si="70"/>
        <v>0</v>
      </c>
      <c r="H126" s="78">
        <f>C126*节奏总纲!W122</f>
        <v>0</v>
      </c>
      <c r="I126" s="78">
        <f>D126*节奏总纲!X122</f>
        <v>0</v>
      </c>
      <c r="J126" s="78">
        <f>E126*节奏总纲!Y122</f>
        <v>0</v>
      </c>
      <c r="K126" s="78">
        <f>F126*节奏总纲!Z122</f>
        <v>0</v>
      </c>
      <c r="L126" s="78">
        <f>G126*节奏总纲!AA122</f>
        <v>0</v>
      </c>
      <c r="N126" s="12" t="e">
        <f t="shared" si="71"/>
        <v>#DIV/0!</v>
      </c>
      <c r="O126" s="12" t="e">
        <f t="shared" si="72"/>
        <v>#DIV/0!</v>
      </c>
      <c r="P126" s="12" t="e">
        <f t="shared" si="73"/>
        <v>#DIV/0!</v>
      </c>
      <c r="Q126" s="25"/>
      <c r="Z126" s="77">
        <v>119</v>
      </c>
      <c r="AA126" s="78">
        <f>攻城效率!F123*T$8</f>
        <v>0</v>
      </c>
      <c r="AB126" s="78">
        <f>攻城效率!G123*U$8</f>
        <v>0</v>
      </c>
      <c r="AC126" s="78">
        <f>攻城效率!H123*V$8</f>
        <v>0</v>
      </c>
      <c r="AD126" s="78">
        <f>攻城效率!I123*W$8</f>
        <v>0</v>
      </c>
      <c r="AE126" s="78">
        <f>攻城效率!J123*X$8</f>
        <v>0</v>
      </c>
      <c r="AF126" s="78">
        <f>攻城效率!K123*T$7</f>
        <v>0</v>
      </c>
      <c r="AG126" s="78">
        <f>攻城效率!L123*U$7</f>
        <v>0</v>
      </c>
      <c r="AH126" s="78">
        <f>攻城效率!M123*V$7</f>
        <v>0</v>
      </c>
      <c r="AI126" s="78">
        <f>攻城效率!N123*W$7</f>
        <v>0</v>
      </c>
      <c r="AJ126" s="78">
        <f>攻城效率!O123*X$7</f>
        <v>0</v>
      </c>
      <c r="AK126" s="12"/>
      <c r="AL126" s="77">
        <v>119</v>
      </c>
      <c r="AM126" s="78">
        <f t="shared" si="74"/>
        <v>0</v>
      </c>
      <c r="AN126" s="78">
        <f t="shared" si="75"/>
        <v>0</v>
      </c>
      <c r="AO126" s="78">
        <f t="shared" si="76"/>
        <v>0</v>
      </c>
      <c r="AP126" s="78">
        <f t="shared" si="77"/>
        <v>0</v>
      </c>
      <c r="AQ126" s="78">
        <f t="shared" si="78"/>
        <v>0</v>
      </c>
      <c r="AS126" s="25"/>
      <c r="BB126" s="77">
        <v>119</v>
      </c>
      <c r="BC126" s="78">
        <f>攻打玩家效率!G183</f>
        <v>0</v>
      </c>
      <c r="BD126" s="78">
        <f>攻打玩家效率!H183</f>
        <v>0</v>
      </c>
      <c r="BE126" s="78">
        <f>攻打玩家效率!I183</f>
        <v>0</v>
      </c>
      <c r="BF126" s="78">
        <f>攻打玩家效率!J183</f>
        <v>0</v>
      </c>
      <c r="BG126" s="78">
        <f>攻打玩家效率!K183</f>
        <v>0</v>
      </c>
      <c r="BH126" s="78">
        <f>攻打玩家效率!L183</f>
        <v>0</v>
      </c>
      <c r="BI126" s="78">
        <f>攻打玩家效率!M183</f>
        <v>0</v>
      </c>
      <c r="BJ126" s="78">
        <f>攻打玩家效率!N183</f>
        <v>0</v>
      </c>
      <c r="BK126" s="78">
        <f>攻打玩家效率!O183</f>
        <v>0</v>
      </c>
      <c r="BL126" s="78">
        <f>攻打玩家效率!P183</f>
        <v>0</v>
      </c>
      <c r="BN126" s="77">
        <v>119</v>
      </c>
      <c r="BO126" s="78">
        <f t="shared" si="79"/>
        <v>0</v>
      </c>
      <c r="BP126" s="78">
        <f t="shared" si="80"/>
        <v>0</v>
      </c>
      <c r="BQ126" s="78">
        <f t="shared" si="81"/>
        <v>0</v>
      </c>
      <c r="BR126" s="78">
        <f t="shared" si="82"/>
        <v>0</v>
      </c>
      <c r="BS126" s="78">
        <f t="shared" si="83"/>
        <v>0</v>
      </c>
      <c r="BU126" s="25"/>
      <c r="CD126" s="77">
        <v>119</v>
      </c>
      <c r="CE126" s="78">
        <f>攻城效率!F123*BX$8</f>
        <v>0</v>
      </c>
      <c r="CF126" s="78">
        <f>攻城效率!G123*BY$8</f>
        <v>0</v>
      </c>
      <c r="CG126" s="78">
        <f>攻城效率!H123*BZ$8</f>
        <v>0</v>
      </c>
      <c r="CH126" s="78">
        <f>攻城效率!I123*CA$8</f>
        <v>0</v>
      </c>
      <c r="CI126" s="78">
        <f>攻城效率!J123*CB$8</f>
        <v>0</v>
      </c>
      <c r="CJ126" s="78">
        <f>攻城效率!K123*BX$7</f>
        <v>0</v>
      </c>
      <c r="CK126" s="78">
        <f>攻城效率!L123*BY$7</f>
        <v>0</v>
      </c>
      <c r="CL126" s="78">
        <f>攻城效率!M123*BZ$7</f>
        <v>0</v>
      </c>
      <c r="CM126" s="78">
        <f>攻城效率!N123*CA$7</f>
        <v>0</v>
      </c>
      <c r="CN126" s="78">
        <f>攻城效率!O123*CB$7</f>
        <v>0</v>
      </c>
      <c r="CO126" s="12"/>
      <c r="CP126" s="77">
        <v>119</v>
      </c>
      <c r="CQ126" s="78">
        <f t="shared" si="84"/>
        <v>0</v>
      </c>
      <c r="CR126" s="78">
        <f t="shared" si="85"/>
        <v>0</v>
      </c>
      <c r="CS126" s="78">
        <f t="shared" si="86"/>
        <v>0</v>
      </c>
      <c r="CT126" s="78">
        <f t="shared" si="87"/>
        <v>0</v>
      </c>
      <c r="CU126" s="78">
        <f t="shared" si="88"/>
        <v>0</v>
      </c>
    </row>
    <row r="127" spans="2:99" s="78" customFormat="1" x14ac:dyDescent="0.15">
      <c r="B127" s="77">
        <v>120</v>
      </c>
      <c r="C127" s="78">
        <f t="shared" si="66"/>
        <v>0</v>
      </c>
      <c r="D127" s="78">
        <f t="shared" si="67"/>
        <v>0</v>
      </c>
      <c r="E127" s="78">
        <f t="shared" si="68"/>
        <v>0</v>
      </c>
      <c r="F127" s="78">
        <f t="shared" si="69"/>
        <v>0</v>
      </c>
      <c r="G127" s="78">
        <f t="shared" si="70"/>
        <v>0</v>
      </c>
      <c r="H127" s="78">
        <f>C127*节奏总纲!W123</f>
        <v>0</v>
      </c>
      <c r="I127" s="78">
        <f>D127*节奏总纲!X123</f>
        <v>0</v>
      </c>
      <c r="J127" s="78">
        <f>E127*节奏总纲!Y123</f>
        <v>0</v>
      </c>
      <c r="K127" s="78">
        <f>F127*节奏总纲!Z123</f>
        <v>0</v>
      </c>
      <c r="L127" s="78">
        <f>G127*节奏总纲!AA123</f>
        <v>0</v>
      </c>
      <c r="N127" s="12" t="e">
        <f t="shared" si="71"/>
        <v>#DIV/0!</v>
      </c>
      <c r="O127" s="12" t="e">
        <f t="shared" si="72"/>
        <v>#DIV/0!</v>
      </c>
      <c r="P127" s="12" t="e">
        <f t="shared" si="73"/>
        <v>#DIV/0!</v>
      </c>
      <c r="Q127" s="25"/>
      <c r="Z127" s="77">
        <v>120</v>
      </c>
      <c r="AA127" s="78">
        <f>攻城效率!F124*T$8</f>
        <v>0</v>
      </c>
      <c r="AB127" s="78">
        <f>攻城效率!G124*U$8</f>
        <v>0</v>
      </c>
      <c r="AC127" s="78">
        <f>攻城效率!H124*V$8</f>
        <v>0</v>
      </c>
      <c r="AD127" s="78">
        <f>攻城效率!I124*W$8</f>
        <v>0</v>
      </c>
      <c r="AE127" s="78">
        <f>攻城效率!J124*X$8</f>
        <v>0</v>
      </c>
      <c r="AF127" s="78">
        <f>攻城效率!K124*T$7</f>
        <v>0</v>
      </c>
      <c r="AG127" s="78">
        <f>攻城效率!L124*U$7</f>
        <v>0</v>
      </c>
      <c r="AH127" s="78">
        <f>攻城效率!M124*V$7</f>
        <v>0</v>
      </c>
      <c r="AI127" s="78">
        <f>攻城效率!N124*W$7</f>
        <v>0</v>
      </c>
      <c r="AJ127" s="78">
        <f>攻城效率!O124*X$7</f>
        <v>0</v>
      </c>
      <c r="AK127" s="12"/>
      <c r="AL127" s="77">
        <v>120</v>
      </c>
      <c r="AM127" s="78">
        <f t="shared" si="74"/>
        <v>0</v>
      </c>
      <c r="AN127" s="78">
        <f t="shared" si="75"/>
        <v>0</v>
      </c>
      <c r="AO127" s="78">
        <f t="shared" si="76"/>
        <v>0</v>
      </c>
      <c r="AP127" s="78">
        <f t="shared" si="77"/>
        <v>0</v>
      </c>
      <c r="AQ127" s="78">
        <f t="shared" si="78"/>
        <v>0</v>
      </c>
      <c r="AS127" s="25"/>
      <c r="BB127" s="77">
        <v>120</v>
      </c>
      <c r="BC127" s="78">
        <f>攻打玩家效率!G184</f>
        <v>0</v>
      </c>
      <c r="BD127" s="78">
        <f>攻打玩家效率!H184</f>
        <v>0</v>
      </c>
      <c r="BE127" s="78">
        <f>攻打玩家效率!I184</f>
        <v>0</v>
      </c>
      <c r="BF127" s="78">
        <f>攻打玩家效率!J184</f>
        <v>0</v>
      </c>
      <c r="BG127" s="78">
        <f>攻打玩家效率!K184</f>
        <v>0</v>
      </c>
      <c r="BH127" s="78">
        <f>攻打玩家效率!L184</f>
        <v>0</v>
      </c>
      <c r="BI127" s="78">
        <f>攻打玩家效率!M184</f>
        <v>0</v>
      </c>
      <c r="BJ127" s="78">
        <f>攻打玩家效率!N184</f>
        <v>0</v>
      </c>
      <c r="BK127" s="78">
        <f>攻打玩家效率!O184</f>
        <v>0</v>
      </c>
      <c r="BL127" s="78">
        <f>攻打玩家效率!P184</f>
        <v>0</v>
      </c>
      <c r="BN127" s="77">
        <v>120</v>
      </c>
      <c r="BO127" s="78">
        <f t="shared" si="79"/>
        <v>0</v>
      </c>
      <c r="BP127" s="78">
        <f t="shared" si="80"/>
        <v>0</v>
      </c>
      <c r="BQ127" s="78">
        <f t="shared" si="81"/>
        <v>0</v>
      </c>
      <c r="BR127" s="78">
        <f t="shared" si="82"/>
        <v>0</v>
      </c>
      <c r="BS127" s="78">
        <f t="shared" si="83"/>
        <v>0</v>
      </c>
      <c r="BU127" s="25"/>
      <c r="CD127" s="77">
        <v>120</v>
      </c>
      <c r="CE127" s="78">
        <f>攻城效率!F124*BX$8</f>
        <v>0</v>
      </c>
      <c r="CF127" s="78">
        <f>攻城效率!G124*BY$8</f>
        <v>0</v>
      </c>
      <c r="CG127" s="78">
        <f>攻城效率!H124*BZ$8</f>
        <v>0</v>
      </c>
      <c r="CH127" s="78">
        <f>攻城效率!I124*CA$8</f>
        <v>0</v>
      </c>
      <c r="CI127" s="78">
        <f>攻城效率!J124*CB$8</f>
        <v>0</v>
      </c>
      <c r="CJ127" s="78">
        <f>攻城效率!K124*BX$7</f>
        <v>0</v>
      </c>
      <c r="CK127" s="78">
        <f>攻城效率!L124*BY$7</f>
        <v>0</v>
      </c>
      <c r="CL127" s="78">
        <f>攻城效率!M124*BZ$7</f>
        <v>0</v>
      </c>
      <c r="CM127" s="78">
        <f>攻城效率!N124*CA$7</f>
        <v>0</v>
      </c>
      <c r="CN127" s="78">
        <f>攻城效率!O124*CB$7</f>
        <v>0</v>
      </c>
      <c r="CO127" s="12"/>
      <c r="CP127" s="77">
        <v>120</v>
      </c>
      <c r="CQ127" s="78">
        <f t="shared" si="84"/>
        <v>0</v>
      </c>
      <c r="CR127" s="78">
        <f t="shared" si="85"/>
        <v>0</v>
      </c>
      <c r="CS127" s="78">
        <f t="shared" si="86"/>
        <v>0</v>
      </c>
      <c r="CT127" s="78">
        <f t="shared" si="87"/>
        <v>0</v>
      </c>
      <c r="CU127" s="78">
        <f t="shared" si="88"/>
        <v>0</v>
      </c>
    </row>
    <row r="128" spans="2:99" s="78" customFormat="1" x14ac:dyDescent="0.15">
      <c r="B128" s="77">
        <v>121</v>
      </c>
      <c r="C128" s="78">
        <f t="shared" si="66"/>
        <v>0</v>
      </c>
      <c r="D128" s="78">
        <f t="shared" si="67"/>
        <v>0</v>
      </c>
      <c r="E128" s="78">
        <f t="shared" si="68"/>
        <v>0</v>
      </c>
      <c r="F128" s="78">
        <f t="shared" si="69"/>
        <v>0</v>
      </c>
      <c r="G128" s="78">
        <f t="shared" si="70"/>
        <v>0</v>
      </c>
      <c r="H128" s="78">
        <f>C128*节奏总纲!W124</f>
        <v>0</v>
      </c>
      <c r="I128" s="78">
        <f>D128*节奏总纲!X124</f>
        <v>0</v>
      </c>
      <c r="J128" s="78">
        <f>E128*节奏总纲!Y124</f>
        <v>0</v>
      </c>
      <c r="K128" s="78">
        <f>F128*节奏总纲!Z124</f>
        <v>0</v>
      </c>
      <c r="L128" s="78">
        <f>G128*节奏总纲!AA124</f>
        <v>0</v>
      </c>
      <c r="N128" s="12" t="e">
        <f t="shared" si="71"/>
        <v>#DIV/0!</v>
      </c>
      <c r="O128" s="12" t="e">
        <f t="shared" si="72"/>
        <v>#DIV/0!</v>
      </c>
      <c r="P128" s="12" t="e">
        <f t="shared" si="73"/>
        <v>#DIV/0!</v>
      </c>
      <c r="Q128" s="25"/>
      <c r="Z128" s="77">
        <v>121</v>
      </c>
      <c r="AA128" s="78">
        <f>攻城效率!F125*T$8</f>
        <v>0</v>
      </c>
      <c r="AB128" s="78">
        <f>攻城效率!G125*U$8</f>
        <v>0</v>
      </c>
      <c r="AC128" s="78">
        <f>攻城效率!H125*V$8</f>
        <v>0</v>
      </c>
      <c r="AD128" s="78">
        <f>攻城效率!I125*W$8</f>
        <v>0</v>
      </c>
      <c r="AE128" s="78">
        <f>攻城效率!J125*X$8</f>
        <v>0</v>
      </c>
      <c r="AF128" s="78">
        <f>攻城效率!K125*T$7</f>
        <v>0</v>
      </c>
      <c r="AG128" s="78">
        <f>攻城效率!L125*U$7</f>
        <v>0</v>
      </c>
      <c r="AH128" s="78">
        <f>攻城效率!M125*V$7</f>
        <v>0</v>
      </c>
      <c r="AI128" s="78">
        <f>攻城效率!N125*W$7</f>
        <v>0</v>
      </c>
      <c r="AJ128" s="78">
        <f>攻城效率!O125*X$7</f>
        <v>0</v>
      </c>
      <c r="AK128" s="12"/>
      <c r="AL128" s="77">
        <v>121</v>
      </c>
      <c r="AM128" s="78">
        <f t="shared" si="74"/>
        <v>0</v>
      </c>
      <c r="AN128" s="78">
        <f t="shared" si="75"/>
        <v>0</v>
      </c>
      <c r="AO128" s="78">
        <f t="shared" si="76"/>
        <v>0</v>
      </c>
      <c r="AP128" s="78">
        <f t="shared" si="77"/>
        <v>0</v>
      </c>
      <c r="AQ128" s="78">
        <f t="shared" si="78"/>
        <v>0</v>
      </c>
      <c r="AS128" s="25"/>
      <c r="BB128" s="77">
        <v>121</v>
      </c>
      <c r="BC128" s="78">
        <f>攻打玩家效率!G185</f>
        <v>0</v>
      </c>
      <c r="BD128" s="78">
        <f>攻打玩家效率!H185</f>
        <v>0</v>
      </c>
      <c r="BE128" s="78">
        <f>攻打玩家效率!I185</f>
        <v>0</v>
      </c>
      <c r="BF128" s="78">
        <f>攻打玩家效率!J185</f>
        <v>0</v>
      </c>
      <c r="BG128" s="78">
        <f>攻打玩家效率!K185</f>
        <v>0</v>
      </c>
      <c r="BH128" s="78">
        <f>攻打玩家效率!L185</f>
        <v>0</v>
      </c>
      <c r="BI128" s="78">
        <f>攻打玩家效率!M185</f>
        <v>0</v>
      </c>
      <c r="BJ128" s="78">
        <f>攻打玩家效率!N185</f>
        <v>0</v>
      </c>
      <c r="BK128" s="78">
        <f>攻打玩家效率!O185</f>
        <v>0</v>
      </c>
      <c r="BL128" s="78">
        <f>攻打玩家效率!P185</f>
        <v>0</v>
      </c>
      <c r="BN128" s="77">
        <v>121</v>
      </c>
      <c r="BO128" s="78">
        <f t="shared" si="79"/>
        <v>0</v>
      </c>
      <c r="BP128" s="78">
        <f t="shared" si="80"/>
        <v>0</v>
      </c>
      <c r="BQ128" s="78">
        <f t="shared" si="81"/>
        <v>0</v>
      </c>
      <c r="BR128" s="78">
        <f t="shared" si="82"/>
        <v>0</v>
      </c>
      <c r="BS128" s="78">
        <f t="shared" si="83"/>
        <v>0</v>
      </c>
      <c r="BU128" s="25"/>
      <c r="CD128" s="77">
        <v>121</v>
      </c>
      <c r="CE128" s="78">
        <f>攻城效率!F125*BX$8</f>
        <v>0</v>
      </c>
      <c r="CF128" s="78">
        <f>攻城效率!G125*BY$8</f>
        <v>0</v>
      </c>
      <c r="CG128" s="78">
        <f>攻城效率!H125*BZ$8</f>
        <v>0</v>
      </c>
      <c r="CH128" s="78">
        <f>攻城效率!I125*CA$8</f>
        <v>0</v>
      </c>
      <c r="CI128" s="78">
        <f>攻城效率!J125*CB$8</f>
        <v>0</v>
      </c>
      <c r="CJ128" s="78">
        <f>攻城效率!K125*BX$7</f>
        <v>0</v>
      </c>
      <c r="CK128" s="78">
        <f>攻城效率!L125*BY$7</f>
        <v>0</v>
      </c>
      <c r="CL128" s="78">
        <f>攻城效率!M125*BZ$7</f>
        <v>0</v>
      </c>
      <c r="CM128" s="78">
        <f>攻城效率!N125*CA$7</f>
        <v>0</v>
      </c>
      <c r="CN128" s="78">
        <f>攻城效率!O125*CB$7</f>
        <v>0</v>
      </c>
      <c r="CO128" s="12"/>
      <c r="CP128" s="77">
        <v>121</v>
      </c>
      <c r="CQ128" s="78">
        <f t="shared" si="84"/>
        <v>0</v>
      </c>
      <c r="CR128" s="78">
        <f t="shared" si="85"/>
        <v>0</v>
      </c>
      <c r="CS128" s="78">
        <f t="shared" si="86"/>
        <v>0</v>
      </c>
      <c r="CT128" s="78">
        <f t="shared" si="87"/>
        <v>0</v>
      </c>
      <c r="CU128" s="78">
        <f t="shared" si="88"/>
        <v>0</v>
      </c>
    </row>
    <row r="129" spans="2:99" s="78" customFormat="1" x14ac:dyDescent="0.15">
      <c r="B129" s="77">
        <v>122</v>
      </c>
      <c r="C129" s="78">
        <f t="shared" si="66"/>
        <v>0</v>
      </c>
      <c r="D129" s="78">
        <f t="shared" si="67"/>
        <v>0</v>
      </c>
      <c r="E129" s="78">
        <f t="shared" si="68"/>
        <v>0</v>
      </c>
      <c r="F129" s="78">
        <f t="shared" si="69"/>
        <v>0</v>
      </c>
      <c r="G129" s="78">
        <f t="shared" si="70"/>
        <v>0</v>
      </c>
      <c r="H129" s="78">
        <f>C129*节奏总纲!W125</f>
        <v>0</v>
      </c>
      <c r="I129" s="78">
        <f>D129*节奏总纲!X125</f>
        <v>0</v>
      </c>
      <c r="J129" s="78">
        <f>E129*节奏总纲!Y125</f>
        <v>0</v>
      </c>
      <c r="K129" s="78">
        <f>F129*节奏总纲!Z125</f>
        <v>0</v>
      </c>
      <c r="L129" s="78">
        <f>G129*节奏总纲!AA125</f>
        <v>0</v>
      </c>
      <c r="N129" s="12" t="e">
        <f t="shared" si="71"/>
        <v>#DIV/0!</v>
      </c>
      <c r="O129" s="12" t="e">
        <f t="shared" si="72"/>
        <v>#DIV/0!</v>
      </c>
      <c r="P129" s="12" t="e">
        <f t="shared" si="73"/>
        <v>#DIV/0!</v>
      </c>
      <c r="Q129" s="25"/>
      <c r="Z129" s="77">
        <v>122</v>
      </c>
      <c r="AA129" s="78">
        <f>攻城效率!F126*T$8</f>
        <v>0</v>
      </c>
      <c r="AB129" s="78">
        <f>攻城效率!G126*U$8</f>
        <v>0</v>
      </c>
      <c r="AC129" s="78">
        <f>攻城效率!H126*V$8</f>
        <v>0</v>
      </c>
      <c r="AD129" s="78">
        <f>攻城效率!I126*W$8</f>
        <v>0</v>
      </c>
      <c r="AE129" s="78">
        <f>攻城效率!J126*X$8</f>
        <v>0</v>
      </c>
      <c r="AF129" s="78">
        <f>攻城效率!K126*T$7</f>
        <v>0</v>
      </c>
      <c r="AG129" s="78">
        <f>攻城效率!L126*U$7</f>
        <v>0</v>
      </c>
      <c r="AH129" s="78">
        <f>攻城效率!M126*V$7</f>
        <v>0</v>
      </c>
      <c r="AI129" s="78">
        <f>攻城效率!N126*W$7</f>
        <v>0</v>
      </c>
      <c r="AJ129" s="78">
        <f>攻城效率!O126*X$7</f>
        <v>0</v>
      </c>
      <c r="AK129" s="12"/>
      <c r="AL129" s="77">
        <v>122</v>
      </c>
      <c r="AM129" s="78">
        <f t="shared" si="74"/>
        <v>0</v>
      </c>
      <c r="AN129" s="78">
        <f t="shared" si="75"/>
        <v>0</v>
      </c>
      <c r="AO129" s="78">
        <f t="shared" si="76"/>
        <v>0</v>
      </c>
      <c r="AP129" s="78">
        <f t="shared" si="77"/>
        <v>0</v>
      </c>
      <c r="AQ129" s="78">
        <f t="shared" si="78"/>
        <v>0</v>
      </c>
      <c r="AS129" s="25"/>
      <c r="BB129" s="77">
        <v>122</v>
      </c>
      <c r="BC129" s="78">
        <f>攻打玩家效率!G186</f>
        <v>0</v>
      </c>
      <c r="BD129" s="78">
        <f>攻打玩家效率!H186</f>
        <v>0</v>
      </c>
      <c r="BE129" s="78">
        <f>攻打玩家效率!I186</f>
        <v>0</v>
      </c>
      <c r="BF129" s="78">
        <f>攻打玩家效率!J186</f>
        <v>0</v>
      </c>
      <c r="BG129" s="78">
        <f>攻打玩家效率!K186</f>
        <v>0</v>
      </c>
      <c r="BH129" s="78">
        <f>攻打玩家效率!L186</f>
        <v>0</v>
      </c>
      <c r="BI129" s="78">
        <f>攻打玩家效率!M186</f>
        <v>0</v>
      </c>
      <c r="BJ129" s="78">
        <f>攻打玩家效率!N186</f>
        <v>0</v>
      </c>
      <c r="BK129" s="78">
        <f>攻打玩家效率!O186</f>
        <v>0</v>
      </c>
      <c r="BL129" s="78">
        <f>攻打玩家效率!P186</f>
        <v>0</v>
      </c>
      <c r="BN129" s="77">
        <v>122</v>
      </c>
      <c r="BO129" s="78">
        <f t="shared" si="79"/>
        <v>0</v>
      </c>
      <c r="BP129" s="78">
        <f t="shared" si="80"/>
        <v>0</v>
      </c>
      <c r="BQ129" s="78">
        <f t="shared" si="81"/>
        <v>0</v>
      </c>
      <c r="BR129" s="78">
        <f t="shared" si="82"/>
        <v>0</v>
      </c>
      <c r="BS129" s="78">
        <f t="shared" si="83"/>
        <v>0</v>
      </c>
      <c r="BU129" s="25"/>
      <c r="CD129" s="77">
        <v>122</v>
      </c>
      <c r="CE129" s="78">
        <f>攻城效率!F126*BX$8</f>
        <v>0</v>
      </c>
      <c r="CF129" s="78">
        <f>攻城效率!G126*BY$8</f>
        <v>0</v>
      </c>
      <c r="CG129" s="78">
        <f>攻城效率!H126*BZ$8</f>
        <v>0</v>
      </c>
      <c r="CH129" s="78">
        <f>攻城效率!I126*CA$8</f>
        <v>0</v>
      </c>
      <c r="CI129" s="78">
        <f>攻城效率!J126*CB$8</f>
        <v>0</v>
      </c>
      <c r="CJ129" s="78">
        <f>攻城效率!K126*BX$7</f>
        <v>0</v>
      </c>
      <c r="CK129" s="78">
        <f>攻城效率!L126*BY$7</f>
        <v>0</v>
      </c>
      <c r="CL129" s="78">
        <f>攻城效率!M126*BZ$7</f>
        <v>0</v>
      </c>
      <c r="CM129" s="78">
        <f>攻城效率!N126*CA$7</f>
        <v>0</v>
      </c>
      <c r="CN129" s="78">
        <f>攻城效率!O126*CB$7</f>
        <v>0</v>
      </c>
      <c r="CO129" s="12"/>
      <c r="CP129" s="77">
        <v>122</v>
      </c>
      <c r="CQ129" s="78">
        <f t="shared" si="84"/>
        <v>0</v>
      </c>
      <c r="CR129" s="78">
        <f t="shared" si="85"/>
        <v>0</v>
      </c>
      <c r="CS129" s="78">
        <f t="shared" si="86"/>
        <v>0</v>
      </c>
      <c r="CT129" s="78">
        <f t="shared" si="87"/>
        <v>0</v>
      </c>
      <c r="CU129" s="78">
        <f t="shared" si="88"/>
        <v>0</v>
      </c>
    </row>
    <row r="130" spans="2:99" s="78" customFormat="1" x14ac:dyDescent="0.15">
      <c r="B130" s="77">
        <v>123</v>
      </c>
      <c r="C130" s="78">
        <f t="shared" si="66"/>
        <v>0</v>
      </c>
      <c r="D130" s="78">
        <f t="shared" si="67"/>
        <v>0</v>
      </c>
      <c r="E130" s="78">
        <f t="shared" si="68"/>
        <v>0</v>
      </c>
      <c r="F130" s="78">
        <f t="shared" si="69"/>
        <v>0</v>
      </c>
      <c r="G130" s="78">
        <f t="shared" si="70"/>
        <v>0</v>
      </c>
      <c r="H130" s="78">
        <f>C130*节奏总纲!W126</f>
        <v>0</v>
      </c>
      <c r="I130" s="78">
        <f>D130*节奏总纲!X126</f>
        <v>0</v>
      </c>
      <c r="J130" s="78">
        <f>E130*节奏总纲!Y126</f>
        <v>0</v>
      </c>
      <c r="K130" s="78">
        <f>F130*节奏总纲!Z126</f>
        <v>0</v>
      </c>
      <c r="L130" s="78">
        <f>G130*节奏总纲!AA126</f>
        <v>0</v>
      </c>
      <c r="N130" s="12" t="e">
        <f t="shared" si="71"/>
        <v>#DIV/0!</v>
      </c>
      <c r="O130" s="12" t="e">
        <f t="shared" si="72"/>
        <v>#DIV/0!</v>
      </c>
      <c r="P130" s="12" t="e">
        <f t="shared" si="73"/>
        <v>#DIV/0!</v>
      </c>
      <c r="Q130" s="25"/>
      <c r="Z130" s="77">
        <v>123</v>
      </c>
      <c r="AA130" s="78">
        <f>攻城效率!F127*T$8</f>
        <v>0</v>
      </c>
      <c r="AB130" s="78">
        <f>攻城效率!G127*U$8</f>
        <v>0</v>
      </c>
      <c r="AC130" s="78">
        <f>攻城效率!H127*V$8</f>
        <v>0</v>
      </c>
      <c r="AD130" s="78">
        <f>攻城效率!I127*W$8</f>
        <v>0</v>
      </c>
      <c r="AE130" s="78">
        <f>攻城效率!J127*X$8</f>
        <v>0</v>
      </c>
      <c r="AF130" s="78">
        <f>攻城效率!K127*T$7</f>
        <v>0</v>
      </c>
      <c r="AG130" s="78">
        <f>攻城效率!L127*U$7</f>
        <v>0</v>
      </c>
      <c r="AH130" s="78">
        <f>攻城效率!M127*V$7</f>
        <v>0</v>
      </c>
      <c r="AI130" s="78">
        <f>攻城效率!N127*W$7</f>
        <v>0</v>
      </c>
      <c r="AJ130" s="78">
        <f>攻城效率!O127*X$7</f>
        <v>0</v>
      </c>
      <c r="AK130" s="12"/>
      <c r="AL130" s="77">
        <v>123</v>
      </c>
      <c r="AM130" s="78">
        <f t="shared" si="74"/>
        <v>0</v>
      </c>
      <c r="AN130" s="78">
        <f t="shared" si="75"/>
        <v>0</v>
      </c>
      <c r="AO130" s="78">
        <f t="shared" si="76"/>
        <v>0</v>
      </c>
      <c r="AP130" s="78">
        <f t="shared" si="77"/>
        <v>0</v>
      </c>
      <c r="AQ130" s="78">
        <f t="shared" si="78"/>
        <v>0</v>
      </c>
      <c r="AS130" s="25"/>
      <c r="BB130" s="77">
        <v>123</v>
      </c>
      <c r="BC130" s="78">
        <f>攻打玩家效率!G187</f>
        <v>0</v>
      </c>
      <c r="BD130" s="78">
        <f>攻打玩家效率!H187</f>
        <v>0</v>
      </c>
      <c r="BE130" s="78">
        <f>攻打玩家效率!I187</f>
        <v>0</v>
      </c>
      <c r="BF130" s="78">
        <f>攻打玩家效率!J187</f>
        <v>0</v>
      </c>
      <c r="BG130" s="78">
        <f>攻打玩家效率!K187</f>
        <v>0</v>
      </c>
      <c r="BH130" s="78">
        <f>攻打玩家效率!L187</f>
        <v>0</v>
      </c>
      <c r="BI130" s="78">
        <f>攻打玩家效率!M187</f>
        <v>0</v>
      </c>
      <c r="BJ130" s="78">
        <f>攻打玩家效率!N187</f>
        <v>0</v>
      </c>
      <c r="BK130" s="78">
        <f>攻打玩家效率!O187</f>
        <v>0</v>
      </c>
      <c r="BL130" s="78">
        <f>攻打玩家效率!P187</f>
        <v>0</v>
      </c>
      <c r="BN130" s="77">
        <v>123</v>
      </c>
      <c r="BO130" s="78">
        <f t="shared" si="79"/>
        <v>0</v>
      </c>
      <c r="BP130" s="78">
        <f t="shared" si="80"/>
        <v>0</v>
      </c>
      <c r="BQ130" s="78">
        <f t="shared" si="81"/>
        <v>0</v>
      </c>
      <c r="BR130" s="78">
        <f t="shared" si="82"/>
        <v>0</v>
      </c>
      <c r="BS130" s="78">
        <f t="shared" si="83"/>
        <v>0</v>
      </c>
      <c r="BU130" s="25"/>
      <c r="CD130" s="77">
        <v>123</v>
      </c>
      <c r="CE130" s="78">
        <f>攻城效率!F127*BX$8</f>
        <v>0</v>
      </c>
      <c r="CF130" s="78">
        <f>攻城效率!G127*BY$8</f>
        <v>0</v>
      </c>
      <c r="CG130" s="78">
        <f>攻城效率!H127*BZ$8</f>
        <v>0</v>
      </c>
      <c r="CH130" s="78">
        <f>攻城效率!I127*CA$8</f>
        <v>0</v>
      </c>
      <c r="CI130" s="78">
        <f>攻城效率!J127*CB$8</f>
        <v>0</v>
      </c>
      <c r="CJ130" s="78">
        <f>攻城效率!K127*BX$7</f>
        <v>0</v>
      </c>
      <c r="CK130" s="78">
        <f>攻城效率!L127*BY$7</f>
        <v>0</v>
      </c>
      <c r="CL130" s="78">
        <f>攻城效率!M127*BZ$7</f>
        <v>0</v>
      </c>
      <c r="CM130" s="78">
        <f>攻城效率!N127*CA$7</f>
        <v>0</v>
      </c>
      <c r="CN130" s="78">
        <f>攻城效率!O127*CB$7</f>
        <v>0</v>
      </c>
      <c r="CO130" s="12"/>
      <c r="CP130" s="77">
        <v>123</v>
      </c>
      <c r="CQ130" s="78">
        <f t="shared" si="84"/>
        <v>0</v>
      </c>
      <c r="CR130" s="78">
        <f t="shared" si="85"/>
        <v>0</v>
      </c>
      <c r="CS130" s="78">
        <f t="shared" si="86"/>
        <v>0</v>
      </c>
      <c r="CT130" s="78">
        <f t="shared" si="87"/>
        <v>0</v>
      </c>
      <c r="CU130" s="78">
        <f t="shared" si="88"/>
        <v>0</v>
      </c>
    </row>
    <row r="131" spans="2:99" s="78" customFormat="1" x14ac:dyDescent="0.15">
      <c r="B131" s="77">
        <v>124</v>
      </c>
      <c r="C131" s="78">
        <f t="shared" si="66"/>
        <v>0</v>
      </c>
      <c r="D131" s="78">
        <f t="shared" si="67"/>
        <v>0</v>
      </c>
      <c r="E131" s="78">
        <f t="shared" si="68"/>
        <v>0</v>
      </c>
      <c r="F131" s="78">
        <f t="shared" si="69"/>
        <v>0</v>
      </c>
      <c r="G131" s="78">
        <f t="shared" si="70"/>
        <v>0</v>
      </c>
      <c r="H131" s="78">
        <f>C131*节奏总纲!W127</f>
        <v>0</v>
      </c>
      <c r="I131" s="78">
        <f>D131*节奏总纲!X127</f>
        <v>0</v>
      </c>
      <c r="J131" s="78">
        <f>E131*节奏总纲!Y127</f>
        <v>0</v>
      </c>
      <c r="K131" s="78">
        <f>F131*节奏总纲!Z127</f>
        <v>0</v>
      </c>
      <c r="L131" s="78">
        <f>G131*节奏总纲!AA127</f>
        <v>0</v>
      </c>
      <c r="N131" s="12" t="e">
        <f t="shared" si="71"/>
        <v>#DIV/0!</v>
      </c>
      <c r="O131" s="12" t="e">
        <f t="shared" si="72"/>
        <v>#DIV/0!</v>
      </c>
      <c r="P131" s="12" t="e">
        <f t="shared" si="73"/>
        <v>#DIV/0!</v>
      </c>
      <c r="Q131" s="25"/>
      <c r="Z131" s="77">
        <v>124</v>
      </c>
      <c r="AA131" s="78">
        <f>攻城效率!F128*T$8</f>
        <v>0</v>
      </c>
      <c r="AB131" s="78">
        <f>攻城效率!G128*U$8</f>
        <v>0</v>
      </c>
      <c r="AC131" s="78">
        <f>攻城效率!H128*V$8</f>
        <v>0</v>
      </c>
      <c r="AD131" s="78">
        <f>攻城效率!I128*W$8</f>
        <v>0</v>
      </c>
      <c r="AE131" s="78">
        <f>攻城效率!J128*X$8</f>
        <v>0</v>
      </c>
      <c r="AF131" s="78">
        <f>攻城效率!K128*T$7</f>
        <v>0</v>
      </c>
      <c r="AG131" s="78">
        <f>攻城效率!L128*U$7</f>
        <v>0</v>
      </c>
      <c r="AH131" s="78">
        <f>攻城效率!M128*V$7</f>
        <v>0</v>
      </c>
      <c r="AI131" s="78">
        <f>攻城效率!N128*W$7</f>
        <v>0</v>
      </c>
      <c r="AJ131" s="78">
        <f>攻城效率!O128*X$7</f>
        <v>0</v>
      </c>
      <c r="AK131" s="12"/>
      <c r="AL131" s="77">
        <v>124</v>
      </c>
      <c r="AM131" s="78">
        <f t="shared" si="74"/>
        <v>0</v>
      </c>
      <c r="AN131" s="78">
        <f t="shared" si="75"/>
        <v>0</v>
      </c>
      <c r="AO131" s="78">
        <f t="shared" si="76"/>
        <v>0</v>
      </c>
      <c r="AP131" s="78">
        <f t="shared" si="77"/>
        <v>0</v>
      </c>
      <c r="AQ131" s="78">
        <f t="shared" si="78"/>
        <v>0</v>
      </c>
      <c r="AS131" s="25"/>
      <c r="BB131" s="77">
        <v>124</v>
      </c>
      <c r="BC131" s="78">
        <f>攻打玩家效率!G188</f>
        <v>0</v>
      </c>
      <c r="BD131" s="78">
        <f>攻打玩家效率!H188</f>
        <v>0</v>
      </c>
      <c r="BE131" s="78">
        <f>攻打玩家效率!I188</f>
        <v>0</v>
      </c>
      <c r="BF131" s="78">
        <f>攻打玩家效率!J188</f>
        <v>0</v>
      </c>
      <c r="BG131" s="78">
        <f>攻打玩家效率!K188</f>
        <v>0</v>
      </c>
      <c r="BH131" s="78">
        <f>攻打玩家效率!L188</f>
        <v>0</v>
      </c>
      <c r="BI131" s="78">
        <f>攻打玩家效率!M188</f>
        <v>0</v>
      </c>
      <c r="BJ131" s="78">
        <f>攻打玩家效率!N188</f>
        <v>0</v>
      </c>
      <c r="BK131" s="78">
        <f>攻打玩家效率!O188</f>
        <v>0</v>
      </c>
      <c r="BL131" s="78">
        <f>攻打玩家效率!P188</f>
        <v>0</v>
      </c>
      <c r="BN131" s="77">
        <v>124</v>
      </c>
      <c r="BO131" s="78">
        <f t="shared" si="79"/>
        <v>0</v>
      </c>
      <c r="BP131" s="78">
        <f t="shared" si="80"/>
        <v>0</v>
      </c>
      <c r="BQ131" s="78">
        <f t="shared" si="81"/>
        <v>0</v>
      </c>
      <c r="BR131" s="78">
        <f t="shared" si="82"/>
        <v>0</v>
      </c>
      <c r="BS131" s="78">
        <f t="shared" si="83"/>
        <v>0</v>
      </c>
      <c r="BU131" s="25"/>
      <c r="CD131" s="77">
        <v>124</v>
      </c>
      <c r="CE131" s="78">
        <f>攻城效率!F128*BX$8</f>
        <v>0</v>
      </c>
      <c r="CF131" s="78">
        <f>攻城效率!G128*BY$8</f>
        <v>0</v>
      </c>
      <c r="CG131" s="78">
        <f>攻城效率!H128*BZ$8</f>
        <v>0</v>
      </c>
      <c r="CH131" s="78">
        <f>攻城效率!I128*CA$8</f>
        <v>0</v>
      </c>
      <c r="CI131" s="78">
        <f>攻城效率!J128*CB$8</f>
        <v>0</v>
      </c>
      <c r="CJ131" s="78">
        <f>攻城效率!K128*BX$7</f>
        <v>0</v>
      </c>
      <c r="CK131" s="78">
        <f>攻城效率!L128*BY$7</f>
        <v>0</v>
      </c>
      <c r="CL131" s="78">
        <f>攻城效率!M128*BZ$7</f>
        <v>0</v>
      </c>
      <c r="CM131" s="78">
        <f>攻城效率!N128*CA$7</f>
        <v>0</v>
      </c>
      <c r="CN131" s="78">
        <f>攻城效率!O128*CB$7</f>
        <v>0</v>
      </c>
      <c r="CO131" s="12"/>
      <c r="CP131" s="77">
        <v>124</v>
      </c>
      <c r="CQ131" s="78">
        <f t="shared" si="84"/>
        <v>0</v>
      </c>
      <c r="CR131" s="78">
        <f t="shared" si="85"/>
        <v>0</v>
      </c>
      <c r="CS131" s="78">
        <f t="shared" si="86"/>
        <v>0</v>
      </c>
      <c r="CT131" s="78">
        <f t="shared" si="87"/>
        <v>0</v>
      </c>
      <c r="CU131" s="78">
        <f t="shared" si="88"/>
        <v>0</v>
      </c>
    </row>
    <row r="132" spans="2:99" s="78" customFormat="1" x14ac:dyDescent="0.15">
      <c r="B132" s="77">
        <v>125</v>
      </c>
      <c r="C132" s="78">
        <f t="shared" si="66"/>
        <v>0</v>
      </c>
      <c r="D132" s="78">
        <f t="shared" si="67"/>
        <v>0</v>
      </c>
      <c r="E132" s="78">
        <f t="shared" si="68"/>
        <v>0</v>
      </c>
      <c r="F132" s="78">
        <f t="shared" si="69"/>
        <v>0</v>
      </c>
      <c r="G132" s="78">
        <f t="shared" si="70"/>
        <v>0</v>
      </c>
      <c r="H132" s="78">
        <f>C132*节奏总纲!W128</f>
        <v>0</v>
      </c>
      <c r="I132" s="78">
        <f>D132*节奏总纲!X128</f>
        <v>0</v>
      </c>
      <c r="J132" s="78">
        <f>E132*节奏总纲!Y128</f>
        <v>0</v>
      </c>
      <c r="K132" s="78">
        <f>F132*节奏总纲!Z128</f>
        <v>0</v>
      </c>
      <c r="L132" s="78">
        <f>G132*节奏总纲!AA128</f>
        <v>0</v>
      </c>
      <c r="N132" s="12" t="e">
        <f t="shared" si="71"/>
        <v>#DIV/0!</v>
      </c>
      <c r="O132" s="12" t="e">
        <f t="shared" si="72"/>
        <v>#DIV/0!</v>
      </c>
      <c r="P132" s="12" t="e">
        <f t="shared" si="73"/>
        <v>#DIV/0!</v>
      </c>
      <c r="Q132" s="25"/>
      <c r="Z132" s="77">
        <v>125</v>
      </c>
      <c r="AA132" s="78">
        <f>攻城效率!F129*T$8</f>
        <v>0</v>
      </c>
      <c r="AB132" s="78">
        <f>攻城效率!G129*U$8</f>
        <v>0</v>
      </c>
      <c r="AC132" s="78">
        <f>攻城效率!H129*V$8</f>
        <v>0</v>
      </c>
      <c r="AD132" s="78">
        <f>攻城效率!I129*W$8</f>
        <v>0</v>
      </c>
      <c r="AE132" s="78">
        <f>攻城效率!J129*X$8</f>
        <v>0</v>
      </c>
      <c r="AF132" s="78">
        <f>攻城效率!K129*T$7</f>
        <v>0</v>
      </c>
      <c r="AG132" s="78">
        <f>攻城效率!L129*U$7</f>
        <v>0</v>
      </c>
      <c r="AH132" s="78">
        <f>攻城效率!M129*V$7</f>
        <v>0</v>
      </c>
      <c r="AI132" s="78">
        <f>攻城效率!N129*W$7</f>
        <v>0</v>
      </c>
      <c r="AJ132" s="78">
        <f>攻城效率!O129*X$7</f>
        <v>0</v>
      </c>
      <c r="AK132" s="12"/>
      <c r="AL132" s="77">
        <v>125</v>
      </c>
      <c r="AM132" s="78">
        <f t="shared" si="74"/>
        <v>0</v>
      </c>
      <c r="AN132" s="78">
        <f t="shared" si="75"/>
        <v>0</v>
      </c>
      <c r="AO132" s="78">
        <f t="shared" si="76"/>
        <v>0</v>
      </c>
      <c r="AP132" s="78">
        <f t="shared" si="77"/>
        <v>0</v>
      </c>
      <c r="AQ132" s="78">
        <f t="shared" si="78"/>
        <v>0</v>
      </c>
      <c r="AS132" s="25"/>
      <c r="BB132" s="77">
        <v>125</v>
      </c>
      <c r="BC132" s="78">
        <f>攻打玩家效率!G189</f>
        <v>0</v>
      </c>
      <c r="BD132" s="78">
        <f>攻打玩家效率!H189</f>
        <v>0</v>
      </c>
      <c r="BE132" s="78">
        <f>攻打玩家效率!I189</f>
        <v>0</v>
      </c>
      <c r="BF132" s="78">
        <f>攻打玩家效率!J189</f>
        <v>0</v>
      </c>
      <c r="BG132" s="78">
        <f>攻打玩家效率!K189</f>
        <v>0</v>
      </c>
      <c r="BH132" s="78">
        <f>攻打玩家效率!L189</f>
        <v>0</v>
      </c>
      <c r="BI132" s="78">
        <f>攻打玩家效率!M189</f>
        <v>0</v>
      </c>
      <c r="BJ132" s="78">
        <f>攻打玩家效率!N189</f>
        <v>0</v>
      </c>
      <c r="BK132" s="78">
        <f>攻打玩家效率!O189</f>
        <v>0</v>
      </c>
      <c r="BL132" s="78">
        <f>攻打玩家效率!P189</f>
        <v>0</v>
      </c>
      <c r="BN132" s="77">
        <v>125</v>
      </c>
      <c r="BO132" s="78">
        <f t="shared" si="79"/>
        <v>0</v>
      </c>
      <c r="BP132" s="78">
        <f t="shared" si="80"/>
        <v>0</v>
      </c>
      <c r="BQ132" s="78">
        <f t="shared" si="81"/>
        <v>0</v>
      </c>
      <c r="BR132" s="78">
        <f t="shared" si="82"/>
        <v>0</v>
      </c>
      <c r="BS132" s="78">
        <f t="shared" si="83"/>
        <v>0</v>
      </c>
      <c r="BU132" s="25"/>
      <c r="CD132" s="77">
        <v>125</v>
      </c>
      <c r="CE132" s="78">
        <f>攻城效率!F129*BX$8</f>
        <v>0</v>
      </c>
      <c r="CF132" s="78">
        <f>攻城效率!G129*BY$8</f>
        <v>0</v>
      </c>
      <c r="CG132" s="78">
        <f>攻城效率!H129*BZ$8</f>
        <v>0</v>
      </c>
      <c r="CH132" s="78">
        <f>攻城效率!I129*CA$8</f>
        <v>0</v>
      </c>
      <c r="CI132" s="78">
        <f>攻城效率!J129*CB$8</f>
        <v>0</v>
      </c>
      <c r="CJ132" s="78">
        <f>攻城效率!K129*BX$7</f>
        <v>0</v>
      </c>
      <c r="CK132" s="78">
        <f>攻城效率!L129*BY$7</f>
        <v>0</v>
      </c>
      <c r="CL132" s="78">
        <f>攻城效率!M129*BZ$7</f>
        <v>0</v>
      </c>
      <c r="CM132" s="78">
        <f>攻城效率!N129*CA$7</f>
        <v>0</v>
      </c>
      <c r="CN132" s="78">
        <f>攻城效率!O129*CB$7</f>
        <v>0</v>
      </c>
      <c r="CO132" s="12"/>
      <c r="CP132" s="77">
        <v>125</v>
      </c>
      <c r="CQ132" s="78">
        <f t="shared" si="84"/>
        <v>0</v>
      </c>
      <c r="CR132" s="78">
        <f t="shared" si="85"/>
        <v>0</v>
      </c>
      <c r="CS132" s="78">
        <f t="shared" si="86"/>
        <v>0</v>
      </c>
      <c r="CT132" s="78">
        <f t="shared" si="87"/>
        <v>0</v>
      </c>
      <c r="CU132" s="78">
        <f t="shared" si="88"/>
        <v>0</v>
      </c>
    </row>
    <row r="133" spans="2:99" s="78" customFormat="1" x14ac:dyDescent="0.15">
      <c r="B133" s="77">
        <v>126</v>
      </c>
      <c r="C133" s="78">
        <f t="shared" si="66"/>
        <v>0</v>
      </c>
      <c r="D133" s="78">
        <f t="shared" si="67"/>
        <v>0</v>
      </c>
      <c r="E133" s="78">
        <f t="shared" si="68"/>
        <v>0</v>
      </c>
      <c r="F133" s="78">
        <f t="shared" si="69"/>
        <v>0</v>
      </c>
      <c r="G133" s="78">
        <f t="shared" si="70"/>
        <v>0</v>
      </c>
      <c r="H133" s="78">
        <f>C133*节奏总纲!W129</f>
        <v>0</v>
      </c>
      <c r="I133" s="78">
        <f>D133*节奏总纲!X129</f>
        <v>0</v>
      </c>
      <c r="J133" s="78">
        <f>E133*节奏总纲!Y129</f>
        <v>0</v>
      </c>
      <c r="K133" s="78">
        <f>F133*节奏总纲!Z129</f>
        <v>0</v>
      </c>
      <c r="L133" s="78">
        <f>G133*节奏总纲!AA129</f>
        <v>0</v>
      </c>
      <c r="N133" s="12" t="e">
        <f t="shared" si="71"/>
        <v>#DIV/0!</v>
      </c>
      <c r="O133" s="12" t="e">
        <f t="shared" si="72"/>
        <v>#DIV/0!</v>
      </c>
      <c r="P133" s="12" t="e">
        <f t="shared" si="73"/>
        <v>#DIV/0!</v>
      </c>
      <c r="Q133" s="25"/>
      <c r="Z133" s="77">
        <v>126</v>
      </c>
      <c r="AA133" s="78">
        <f>攻城效率!F130*T$8</f>
        <v>0</v>
      </c>
      <c r="AB133" s="78">
        <f>攻城效率!G130*U$8</f>
        <v>0</v>
      </c>
      <c r="AC133" s="78">
        <f>攻城效率!H130*V$8</f>
        <v>0</v>
      </c>
      <c r="AD133" s="78">
        <f>攻城效率!I130*W$8</f>
        <v>0</v>
      </c>
      <c r="AE133" s="78">
        <f>攻城效率!J130*X$8</f>
        <v>0</v>
      </c>
      <c r="AF133" s="78">
        <f>攻城效率!K130*T$7</f>
        <v>0</v>
      </c>
      <c r="AG133" s="78">
        <f>攻城效率!L130*U$7</f>
        <v>0</v>
      </c>
      <c r="AH133" s="78">
        <f>攻城效率!M130*V$7</f>
        <v>0</v>
      </c>
      <c r="AI133" s="78">
        <f>攻城效率!N130*W$7</f>
        <v>0</v>
      </c>
      <c r="AJ133" s="78">
        <f>攻城效率!O130*X$7</f>
        <v>0</v>
      </c>
      <c r="AK133" s="12"/>
      <c r="AL133" s="77">
        <v>126</v>
      </c>
      <c r="AM133" s="78">
        <f t="shared" si="74"/>
        <v>0</v>
      </c>
      <c r="AN133" s="78">
        <f t="shared" si="75"/>
        <v>0</v>
      </c>
      <c r="AO133" s="78">
        <f t="shared" si="76"/>
        <v>0</v>
      </c>
      <c r="AP133" s="78">
        <f t="shared" si="77"/>
        <v>0</v>
      </c>
      <c r="AQ133" s="78">
        <f t="shared" si="78"/>
        <v>0</v>
      </c>
      <c r="AS133" s="25"/>
      <c r="BB133" s="77">
        <v>126</v>
      </c>
      <c r="BC133" s="78">
        <f>攻打玩家效率!G190</f>
        <v>0</v>
      </c>
      <c r="BD133" s="78">
        <f>攻打玩家效率!H190</f>
        <v>0</v>
      </c>
      <c r="BE133" s="78">
        <f>攻打玩家效率!I190</f>
        <v>0</v>
      </c>
      <c r="BF133" s="78">
        <f>攻打玩家效率!J190</f>
        <v>0</v>
      </c>
      <c r="BG133" s="78">
        <f>攻打玩家效率!K190</f>
        <v>0</v>
      </c>
      <c r="BH133" s="78">
        <f>攻打玩家效率!L190</f>
        <v>0</v>
      </c>
      <c r="BI133" s="78">
        <f>攻打玩家效率!M190</f>
        <v>0</v>
      </c>
      <c r="BJ133" s="78">
        <f>攻打玩家效率!N190</f>
        <v>0</v>
      </c>
      <c r="BK133" s="78">
        <f>攻打玩家效率!O190</f>
        <v>0</v>
      </c>
      <c r="BL133" s="78">
        <f>攻打玩家效率!P190</f>
        <v>0</v>
      </c>
      <c r="BN133" s="77">
        <v>126</v>
      </c>
      <c r="BO133" s="78">
        <f t="shared" si="79"/>
        <v>0</v>
      </c>
      <c r="BP133" s="78">
        <f t="shared" si="80"/>
        <v>0</v>
      </c>
      <c r="BQ133" s="78">
        <f t="shared" si="81"/>
        <v>0</v>
      </c>
      <c r="BR133" s="78">
        <f t="shared" si="82"/>
        <v>0</v>
      </c>
      <c r="BS133" s="78">
        <f t="shared" si="83"/>
        <v>0</v>
      </c>
      <c r="BU133" s="25"/>
      <c r="CD133" s="77">
        <v>126</v>
      </c>
      <c r="CE133" s="78">
        <f>攻城效率!F130*BX$8</f>
        <v>0</v>
      </c>
      <c r="CF133" s="78">
        <f>攻城效率!G130*BY$8</f>
        <v>0</v>
      </c>
      <c r="CG133" s="78">
        <f>攻城效率!H130*BZ$8</f>
        <v>0</v>
      </c>
      <c r="CH133" s="78">
        <f>攻城效率!I130*CA$8</f>
        <v>0</v>
      </c>
      <c r="CI133" s="78">
        <f>攻城效率!J130*CB$8</f>
        <v>0</v>
      </c>
      <c r="CJ133" s="78">
        <f>攻城效率!K130*BX$7</f>
        <v>0</v>
      </c>
      <c r="CK133" s="78">
        <f>攻城效率!L130*BY$7</f>
        <v>0</v>
      </c>
      <c r="CL133" s="78">
        <f>攻城效率!M130*BZ$7</f>
        <v>0</v>
      </c>
      <c r="CM133" s="78">
        <f>攻城效率!N130*CA$7</f>
        <v>0</v>
      </c>
      <c r="CN133" s="78">
        <f>攻城效率!O130*CB$7</f>
        <v>0</v>
      </c>
      <c r="CO133" s="12"/>
      <c r="CP133" s="77">
        <v>126</v>
      </c>
      <c r="CQ133" s="78">
        <f t="shared" si="84"/>
        <v>0</v>
      </c>
      <c r="CR133" s="78">
        <f t="shared" si="85"/>
        <v>0</v>
      </c>
      <c r="CS133" s="78">
        <f t="shared" si="86"/>
        <v>0</v>
      </c>
      <c r="CT133" s="78">
        <f t="shared" si="87"/>
        <v>0</v>
      </c>
      <c r="CU133" s="78">
        <f t="shared" si="88"/>
        <v>0</v>
      </c>
    </row>
    <row r="134" spans="2:99" s="78" customFormat="1" x14ac:dyDescent="0.15">
      <c r="B134" s="77">
        <v>127</v>
      </c>
      <c r="C134" s="78">
        <f t="shared" si="66"/>
        <v>0</v>
      </c>
      <c r="D134" s="78">
        <f t="shared" si="67"/>
        <v>0</v>
      </c>
      <c r="E134" s="78">
        <f t="shared" si="68"/>
        <v>0</v>
      </c>
      <c r="F134" s="78">
        <f t="shared" si="69"/>
        <v>0</v>
      </c>
      <c r="G134" s="78">
        <f t="shared" si="70"/>
        <v>0</v>
      </c>
      <c r="H134" s="78">
        <f>C134*节奏总纲!W130</f>
        <v>0</v>
      </c>
      <c r="I134" s="78">
        <f>D134*节奏总纲!X130</f>
        <v>0</v>
      </c>
      <c r="J134" s="78">
        <f>E134*节奏总纲!Y130</f>
        <v>0</v>
      </c>
      <c r="K134" s="78">
        <f>F134*节奏总纲!Z130</f>
        <v>0</v>
      </c>
      <c r="L134" s="78">
        <f>G134*节奏总纲!AA130</f>
        <v>0</v>
      </c>
      <c r="N134" s="12" t="e">
        <f t="shared" si="71"/>
        <v>#DIV/0!</v>
      </c>
      <c r="O134" s="12" t="e">
        <f t="shared" si="72"/>
        <v>#DIV/0!</v>
      </c>
      <c r="P134" s="12" t="e">
        <f t="shared" si="73"/>
        <v>#DIV/0!</v>
      </c>
      <c r="Q134" s="25"/>
      <c r="Z134" s="77">
        <v>127</v>
      </c>
      <c r="AA134" s="78">
        <f>攻城效率!F131*T$8</f>
        <v>0</v>
      </c>
      <c r="AB134" s="78">
        <f>攻城效率!G131*U$8</f>
        <v>0</v>
      </c>
      <c r="AC134" s="78">
        <f>攻城效率!H131*V$8</f>
        <v>0</v>
      </c>
      <c r="AD134" s="78">
        <f>攻城效率!I131*W$8</f>
        <v>0</v>
      </c>
      <c r="AE134" s="78">
        <f>攻城效率!J131*X$8</f>
        <v>0</v>
      </c>
      <c r="AF134" s="78">
        <f>攻城效率!K131*T$7</f>
        <v>0</v>
      </c>
      <c r="AG134" s="78">
        <f>攻城效率!L131*U$7</f>
        <v>0</v>
      </c>
      <c r="AH134" s="78">
        <f>攻城效率!M131*V$7</f>
        <v>0</v>
      </c>
      <c r="AI134" s="78">
        <f>攻城效率!N131*W$7</f>
        <v>0</v>
      </c>
      <c r="AJ134" s="78">
        <f>攻城效率!O131*X$7</f>
        <v>0</v>
      </c>
      <c r="AK134" s="12"/>
      <c r="AL134" s="77">
        <v>127</v>
      </c>
      <c r="AM134" s="78">
        <f t="shared" si="74"/>
        <v>0</v>
      </c>
      <c r="AN134" s="78">
        <f t="shared" si="75"/>
        <v>0</v>
      </c>
      <c r="AO134" s="78">
        <f t="shared" si="76"/>
        <v>0</v>
      </c>
      <c r="AP134" s="78">
        <f t="shared" si="77"/>
        <v>0</v>
      </c>
      <c r="AQ134" s="78">
        <f t="shared" si="78"/>
        <v>0</v>
      </c>
      <c r="AS134" s="25"/>
      <c r="BB134" s="77">
        <v>127</v>
      </c>
      <c r="BC134" s="78">
        <f>攻打玩家效率!G191</f>
        <v>0</v>
      </c>
      <c r="BD134" s="78">
        <f>攻打玩家效率!H191</f>
        <v>0</v>
      </c>
      <c r="BE134" s="78">
        <f>攻打玩家效率!I191</f>
        <v>0</v>
      </c>
      <c r="BF134" s="78">
        <f>攻打玩家效率!J191</f>
        <v>0</v>
      </c>
      <c r="BG134" s="78">
        <f>攻打玩家效率!K191</f>
        <v>0</v>
      </c>
      <c r="BH134" s="78">
        <f>攻打玩家效率!L191</f>
        <v>0</v>
      </c>
      <c r="BI134" s="78">
        <f>攻打玩家效率!M191</f>
        <v>0</v>
      </c>
      <c r="BJ134" s="78">
        <f>攻打玩家效率!N191</f>
        <v>0</v>
      </c>
      <c r="BK134" s="78">
        <f>攻打玩家效率!O191</f>
        <v>0</v>
      </c>
      <c r="BL134" s="78">
        <f>攻打玩家效率!P191</f>
        <v>0</v>
      </c>
      <c r="BN134" s="77">
        <v>127</v>
      </c>
      <c r="BO134" s="78">
        <f t="shared" si="79"/>
        <v>0</v>
      </c>
      <c r="BP134" s="78">
        <f t="shared" si="80"/>
        <v>0</v>
      </c>
      <c r="BQ134" s="78">
        <f t="shared" si="81"/>
        <v>0</v>
      </c>
      <c r="BR134" s="78">
        <f t="shared" si="82"/>
        <v>0</v>
      </c>
      <c r="BS134" s="78">
        <f t="shared" si="83"/>
        <v>0</v>
      </c>
      <c r="BU134" s="25"/>
      <c r="CD134" s="77">
        <v>127</v>
      </c>
      <c r="CE134" s="78">
        <f>攻城效率!F131*BX$8</f>
        <v>0</v>
      </c>
      <c r="CF134" s="78">
        <f>攻城效率!G131*BY$8</f>
        <v>0</v>
      </c>
      <c r="CG134" s="78">
        <f>攻城效率!H131*BZ$8</f>
        <v>0</v>
      </c>
      <c r="CH134" s="78">
        <f>攻城效率!I131*CA$8</f>
        <v>0</v>
      </c>
      <c r="CI134" s="78">
        <f>攻城效率!J131*CB$8</f>
        <v>0</v>
      </c>
      <c r="CJ134" s="78">
        <f>攻城效率!K131*BX$7</f>
        <v>0</v>
      </c>
      <c r="CK134" s="78">
        <f>攻城效率!L131*BY$7</f>
        <v>0</v>
      </c>
      <c r="CL134" s="78">
        <f>攻城效率!M131*BZ$7</f>
        <v>0</v>
      </c>
      <c r="CM134" s="78">
        <f>攻城效率!N131*CA$7</f>
        <v>0</v>
      </c>
      <c r="CN134" s="78">
        <f>攻城效率!O131*CB$7</f>
        <v>0</v>
      </c>
      <c r="CO134" s="12"/>
      <c r="CP134" s="77">
        <v>127</v>
      </c>
      <c r="CQ134" s="78">
        <f t="shared" si="84"/>
        <v>0</v>
      </c>
      <c r="CR134" s="78">
        <f t="shared" si="85"/>
        <v>0</v>
      </c>
      <c r="CS134" s="78">
        <f t="shared" si="86"/>
        <v>0</v>
      </c>
      <c r="CT134" s="78">
        <f t="shared" si="87"/>
        <v>0</v>
      </c>
      <c r="CU134" s="78">
        <f t="shared" si="88"/>
        <v>0</v>
      </c>
    </row>
    <row r="135" spans="2:99" s="78" customFormat="1" x14ac:dyDescent="0.15">
      <c r="B135" s="77">
        <v>128</v>
      </c>
      <c r="C135" s="78">
        <f t="shared" si="66"/>
        <v>0</v>
      </c>
      <c r="D135" s="78">
        <f t="shared" si="67"/>
        <v>0</v>
      </c>
      <c r="E135" s="78">
        <f t="shared" si="68"/>
        <v>0</v>
      </c>
      <c r="F135" s="78">
        <f t="shared" si="69"/>
        <v>0</v>
      </c>
      <c r="G135" s="78">
        <f t="shared" si="70"/>
        <v>0</v>
      </c>
      <c r="H135" s="78">
        <f>C135*节奏总纲!W131</f>
        <v>0</v>
      </c>
      <c r="I135" s="78">
        <f>D135*节奏总纲!X131</f>
        <v>0</v>
      </c>
      <c r="J135" s="78">
        <f>E135*节奏总纲!Y131</f>
        <v>0</v>
      </c>
      <c r="K135" s="78">
        <f>F135*节奏总纲!Z131</f>
        <v>0</v>
      </c>
      <c r="L135" s="78">
        <f>G135*节奏总纲!AA131</f>
        <v>0</v>
      </c>
      <c r="N135" s="12" t="e">
        <f t="shared" si="71"/>
        <v>#DIV/0!</v>
      </c>
      <c r="O135" s="12" t="e">
        <f t="shared" si="72"/>
        <v>#DIV/0!</v>
      </c>
      <c r="P135" s="12" t="e">
        <f t="shared" si="73"/>
        <v>#DIV/0!</v>
      </c>
      <c r="Q135" s="25"/>
      <c r="Z135" s="77">
        <v>128</v>
      </c>
      <c r="AA135" s="78">
        <f>攻城效率!F132*T$8</f>
        <v>0</v>
      </c>
      <c r="AB135" s="78">
        <f>攻城效率!G132*U$8</f>
        <v>0</v>
      </c>
      <c r="AC135" s="78">
        <f>攻城效率!H132*V$8</f>
        <v>0</v>
      </c>
      <c r="AD135" s="78">
        <f>攻城效率!I132*W$8</f>
        <v>0</v>
      </c>
      <c r="AE135" s="78">
        <f>攻城效率!J132*X$8</f>
        <v>0</v>
      </c>
      <c r="AF135" s="78">
        <f>攻城效率!K132*T$7</f>
        <v>0</v>
      </c>
      <c r="AG135" s="78">
        <f>攻城效率!L132*U$7</f>
        <v>0</v>
      </c>
      <c r="AH135" s="78">
        <f>攻城效率!M132*V$7</f>
        <v>0</v>
      </c>
      <c r="AI135" s="78">
        <f>攻城效率!N132*W$7</f>
        <v>0</v>
      </c>
      <c r="AJ135" s="78">
        <f>攻城效率!O132*X$7</f>
        <v>0</v>
      </c>
      <c r="AK135" s="12"/>
      <c r="AL135" s="77">
        <v>128</v>
      </c>
      <c r="AM135" s="78">
        <f t="shared" si="74"/>
        <v>0</v>
      </c>
      <c r="AN135" s="78">
        <f t="shared" si="75"/>
        <v>0</v>
      </c>
      <c r="AO135" s="78">
        <f t="shared" si="76"/>
        <v>0</v>
      </c>
      <c r="AP135" s="78">
        <f t="shared" si="77"/>
        <v>0</v>
      </c>
      <c r="AQ135" s="78">
        <f t="shared" si="78"/>
        <v>0</v>
      </c>
      <c r="AS135" s="25"/>
      <c r="BB135" s="77">
        <v>128</v>
      </c>
      <c r="BC135" s="78">
        <f>攻打玩家效率!G192</f>
        <v>0</v>
      </c>
      <c r="BD135" s="78">
        <f>攻打玩家效率!H192</f>
        <v>0</v>
      </c>
      <c r="BE135" s="78">
        <f>攻打玩家效率!I192</f>
        <v>0</v>
      </c>
      <c r="BF135" s="78">
        <f>攻打玩家效率!J192</f>
        <v>0</v>
      </c>
      <c r="BG135" s="78">
        <f>攻打玩家效率!K192</f>
        <v>0</v>
      </c>
      <c r="BH135" s="78">
        <f>攻打玩家效率!L192</f>
        <v>0</v>
      </c>
      <c r="BI135" s="78">
        <f>攻打玩家效率!M192</f>
        <v>0</v>
      </c>
      <c r="BJ135" s="78">
        <f>攻打玩家效率!N192</f>
        <v>0</v>
      </c>
      <c r="BK135" s="78">
        <f>攻打玩家效率!O192</f>
        <v>0</v>
      </c>
      <c r="BL135" s="78">
        <f>攻打玩家效率!P192</f>
        <v>0</v>
      </c>
      <c r="BN135" s="77">
        <v>128</v>
      </c>
      <c r="BO135" s="78">
        <f t="shared" si="79"/>
        <v>0</v>
      </c>
      <c r="BP135" s="78">
        <f t="shared" si="80"/>
        <v>0</v>
      </c>
      <c r="BQ135" s="78">
        <f t="shared" si="81"/>
        <v>0</v>
      </c>
      <c r="BR135" s="78">
        <f t="shared" si="82"/>
        <v>0</v>
      </c>
      <c r="BS135" s="78">
        <f t="shared" si="83"/>
        <v>0</v>
      </c>
      <c r="BU135" s="25"/>
      <c r="CD135" s="77">
        <v>128</v>
      </c>
      <c r="CE135" s="78">
        <f>攻城效率!F132*BX$8</f>
        <v>0</v>
      </c>
      <c r="CF135" s="78">
        <f>攻城效率!G132*BY$8</f>
        <v>0</v>
      </c>
      <c r="CG135" s="78">
        <f>攻城效率!H132*BZ$8</f>
        <v>0</v>
      </c>
      <c r="CH135" s="78">
        <f>攻城效率!I132*CA$8</f>
        <v>0</v>
      </c>
      <c r="CI135" s="78">
        <f>攻城效率!J132*CB$8</f>
        <v>0</v>
      </c>
      <c r="CJ135" s="78">
        <f>攻城效率!K132*BX$7</f>
        <v>0</v>
      </c>
      <c r="CK135" s="78">
        <f>攻城效率!L132*BY$7</f>
        <v>0</v>
      </c>
      <c r="CL135" s="78">
        <f>攻城效率!M132*BZ$7</f>
        <v>0</v>
      </c>
      <c r="CM135" s="78">
        <f>攻城效率!N132*CA$7</f>
        <v>0</v>
      </c>
      <c r="CN135" s="78">
        <f>攻城效率!O132*CB$7</f>
        <v>0</v>
      </c>
      <c r="CO135" s="12"/>
      <c r="CP135" s="77">
        <v>128</v>
      </c>
      <c r="CQ135" s="78">
        <f t="shared" si="84"/>
        <v>0</v>
      </c>
      <c r="CR135" s="78">
        <f t="shared" si="85"/>
        <v>0</v>
      </c>
      <c r="CS135" s="78">
        <f t="shared" si="86"/>
        <v>0</v>
      </c>
      <c r="CT135" s="78">
        <f t="shared" si="87"/>
        <v>0</v>
      </c>
      <c r="CU135" s="78">
        <f t="shared" si="88"/>
        <v>0</v>
      </c>
    </row>
    <row r="136" spans="2:99" s="78" customFormat="1" x14ac:dyDescent="0.15">
      <c r="B136" s="77">
        <v>129</v>
      </c>
      <c r="C136" s="78">
        <f t="shared" si="66"/>
        <v>0</v>
      </c>
      <c r="D136" s="78">
        <f t="shared" si="67"/>
        <v>0</v>
      </c>
      <c r="E136" s="78">
        <f t="shared" si="68"/>
        <v>0</v>
      </c>
      <c r="F136" s="78">
        <f t="shared" si="69"/>
        <v>0</v>
      </c>
      <c r="G136" s="78">
        <f t="shared" si="70"/>
        <v>0</v>
      </c>
      <c r="H136" s="78">
        <f>C136*节奏总纲!W132</f>
        <v>0</v>
      </c>
      <c r="I136" s="78">
        <f>D136*节奏总纲!X132</f>
        <v>0</v>
      </c>
      <c r="J136" s="78">
        <f>E136*节奏总纲!Y132</f>
        <v>0</v>
      </c>
      <c r="K136" s="78">
        <f>F136*节奏总纲!Z132</f>
        <v>0</v>
      </c>
      <c r="L136" s="78">
        <f>G136*节奏总纲!AA132</f>
        <v>0</v>
      </c>
      <c r="N136" s="12" t="e">
        <f t="shared" si="71"/>
        <v>#DIV/0!</v>
      </c>
      <c r="O136" s="12" t="e">
        <f t="shared" si="72"/>
        <v>#DIV/0!</v>
      </c>
      <c r="P136" s="12" t="e">
        <f t="shared" si="73"/>
        <v>#DIV/0!</v>
      </c>
      <c r="Q136" s="25"/>
      <c r="Z136" s="77">
        <v>129</v>
      </c>
      <c r="AA136" s="78">
        <f>攻城效率!F133*T$8</f>
        <v>0</v>
      </c>
      <c r="AB136" s="78">
        <f>攻城效率!G133*U$8</f>
        <v>0</v>
      </c>
      <c r="AC136" s="78">
        <f>攻城效率!H133*V$8</f>
        <v>0</v>
      </c>
      <c r="AD136" s="78">
        <f>攻城效率!I133*W$8</f>
        <v>0</v>
      </c>
      <c r="AE136" s="78">
        <f>攻城效率!J133*X$8</f>
        <v>0</v>
      </c>
      <c r="AF136" s="78">
        <f>攻城效率!K133*T$7</f>
        <v>0</v>
      </c>
      <c r="AG136" s="78">
        <f>攻城效率!L133*U$7</f>
        <v>0</v>
      </c>
      <c r="AH136" s="78">
        <f>攻城效率!M133*V$7</f>
        <v>0</v>
      </c>
      <c r="AI136" s="78">
        <f>攻城效率!N133*W$7</f>
        <v>0</v>
      </c>
      <c r="AJ136" s="78">
        <f>攻城效率!O133*X$7</f>
        <v>0</v>
      </c>
      <c r="AK136" s="12"/>
      <c r="AL136" s="77">
        <v>129</v>
      </c>
      <c r="AM136" s="78">
        <f t="shared" si="74"/>
        <v>0</v>
      </c>
      <c r="AN136" s="78">
        <f t="shared" si="75"/>
        <v>0</v>
      </c>
      <c r="AO136" s="78">
        <f t="shared" si="76"/>
        <v>0</v>
      </c>
      <c r="AP136" s="78">
        <f t="shared" si="77"/>
        <v>0</v>
      </c>
      <c r="AQ136" s="78">
        <f t="shared" si="78"/>
        <v>0</v>
      </c>
      <c r="AS136" s="25"/>
      <c r="BB136" s="77">
        <v>129</v>
      </c>
      <c r="BC136" s="78">
        <f>攻打玩家效率!G193</f>
        <v>0</v>
      </c>
      <c r="BD136" s="78">
        <f>攻打玩家效率!H193</f>
        <v>0</v>
      </c>
      <c r="BE136" s="78">
        <f>攻打玩家效率!I193</f>
        <v>0</v>
      </c>
      <c r="BF136" s="78">
        <f>攻打玩家效率!J193</f>
        <v>0</v>
      </c>
      <c r="BG136" s="78">
        <f>攻打玩家效率!K193</f>
        <v>0</v>
      </c>
      <c r="BH136" s="78">
        <f>攻打玩家效率!L193</f>
        <v>0</v>
      </c>
      <c r="BI136" s="78">
        <f>攻打玩家效率!M193</f>
        <v>0</v>
      </c>
      <c r="BJ136" s="78">
        <f>攻打玩家效率!N193</f>
        <v>0</v>
      </c>
      <c r="BK136" s="78">
        <f>攻打玩家效率!O193</f>
        <v>0</v>
      </c>
      <c r="BL136" s="78">
        <f>攻打玩家效率!P193</f>
        <v>0</v>
      </c>
      <c r="BN136" s="77">
        <v>129</v>
      </c>
      <c r="BO136" s="78">
        <f t="shared" si="79"/>
        <v>0</v>
      </c>
      <c r="BP136" s="78">
        <f t="shared" si="80"/>
        <v>0</v>
      </c>
      <c r="BQ136" s="78">
        <f t="shared" si="81"/>
        <v>0</v>
      </c>
      <c r="BR136" s="78">
        <f t="shared" si="82"/>
        <v>0</v>
      </c>
      <c r="BS136" s="78">
        <f t="shared" si="83"/>
        <v>0</v>
      </c>
      <c r="BU136" s="25"/>
      <c r="CD136" s="77">
        <v>129</v>
      </c>
      <c r="CE136" s="78">
        <f>攻城效率!F133*BX$8</f>
        <v>0</v>
      </c>
      <c r="CF136" s="78">
        <f>攻城效率!G133*BY$8</f>
        <v>0</v>
      </c>
      <c r="CG136" s="78">
        <f>攻城效率!H133*BZ$8</f>
        <v>0</v>
      </c>
      <c r="CH136" s="78">
        <f>攻城效率!I133*CA$8</f>
        <v>0</v>
      </c>
      <c r="CI136" s="78">
        <f>攻城效率!J133*CB$8</f>
        <v>0</v>
      </c>
      <c r="CJ136" s="78">
        <f>攻城效率!K133*BX$7</f>
        <v>0</v>
      </c>
      <c r="CK136" s="78">
        <f>攻城效率!L133*BY$7</f>
        <v>0</v>
      </c>
      <c r="CL136" s="78">
        <f>攻城效率!M133*BZ$7</f>
        <v>0</v>
      </c>
      <c r="CM136" s="78">
        <f>攻城效率!N133*CA$7</f>
        <v>0</v>
      </c>
      <c r="CN136" s="78">
        <f>攻城效率!O133*CB$7</f>
        <v>0</v>
      </c>
      <c r="CO136" s="12"/>
      <c r="CP136" s="77">
        <v>129</v>
      </c>
      <c r="CQ136" s="78">
        <f t="shared" si="84"/>
        <v>0</v>
      </c>
      <c r="CR136" s="78">
        <f t="shared" si="85"/>
        <v>0</v>
      </c>
      <c r="CS136" s="78">
        <f t="shared" si="86"/>
        <v>0</v>
      </c>
      <c r="CT136" s="78">
        <f t="shared" si="87"/>
        <v>0</v>
      </c>
      <c r="CU136" s="78">
        <f t="shared" si="88"/>
        <v>0</v>
      </c>
    </row>
    <row r="137" spans="2:99" s="78" customFormat="1" x14ac:dyDescent="0.15">
      <c r="B137" s="77">
        <v>130</v>
      </c>
      <c r="C137" s="78">
        <f t="shared" si="66"/>
        <v>0</v>
      </c>
      <c r="D137" s="78">
        <f t="shared" si="67"/>
        <v>0</v>
      </c>
      <c r="E137" s="78">
        <f t="shared" si="68"/>
        <v>0</v>
      </c>
      <c r="F137" s="78">
        <f t="shared" si="69"/>
        <v>0</v>
      </c>
      <c r="G137" s="78">
        <f t="shared" si="70"/>
        <v>0</v>
      </c>
      <c r="H137" s="78">
        <f>C137*节奏总纲!W133</f>
        <v>0</v>
      </c>
      <c r="I137" s="78">
        <f>D137*节奏总纲!X133</f>
        <v>0</v>
      </c>
      <c r="J137" s="78">
        <f>E137*节奏总纲!Y133</f>
        <v>0</v>
      </c>
      <c r="K137" s="78">
        <f>F137*节奏总纲!Z133</f>
        <v>0</v>
      </c>
      <c r="L137" s="78">
        <f>G137*节奏总纲!AA133</f>
        <v>0</v>
      </c>
      <c r="N137" s="12" t="e">
        <f t="shared" si="71"/>
        <v>#DIV/0!</v>
      </c>
      <c r="O137" s="12" t="e">
        <f t="shared" si="72"/>
        <v>#DIV/0!</v>
      </c>
      <c r="P137" s="12" t="e">
        <f t="shared" si="73"/>
        <v>#DIV/0!</v>
      </c>
      <c r="Q137" s="25"/>
      <c r="Z137" s="77">
        <v>130</v>
      </c>
      <c r="AA137" s="78">
        <f>攻城效率!F134*T$8</f>
        <v>0</v>
      </c>
      <c r="AB137" s="78">
        <f>攻城效率!G134*U$8</f>
        <v>0</v>
      </c>
      <c r="AC137" s="78">
        <f>攻城效率!H134*V$8</f>
        <v>0</v>
      </c>
      <c r="AD137" s="78">
        <f>攻城效率!I134*W$8</f>
        <v>0</v>
      </c>
      <c r="AE137" s="78">
        <f>攻城效率!J134*X$8</f>
        <v>0</v>
      </c>
      <c r="AF137" s="78">
        <f>攻城效率!K134*T$7</f>
        <v>0</v>
      </c>
      <c r="AG137" s="78">
        <f>攻城效率!L134*U$7</f>
        <v>0</v>
      </c>
      <c r="AH137" s="78">
        <f>攻城效率!M134*V$7</f>
        <v>0</v>
      </c>
      <c r="AI137" s="78">
        <f>攻城效率!N134*W$7</f>
        <v>0</v>
      </c>
      <c r="AJ137" s="78">
        <f>攻城效率!O134*X$7</f>
        <v>0</v>
      </c>
      <c r="AK137" s="12"/>
      <c r="AL137" s="77">
        <v>130</v>
      </c>
      <c r="AM137" s="78">
        <f t="shared" si="74"/>
        <v>0</v>
      </c>
      <c r="AN137" s="78">
        <f t="shared" si="75"/>
        <v>0</v>
      </c>
      <c r="AO137" s="78">
        <f t="shared" si="76"/>
        <v>0</v>
      </c>
      <c r="AP137" s="78">
        <f t="shared" si="77"/>
        <v>0</v>
      </c>
      <c r="AQ137" s="78">
        <f t="shared" si="78"/>
        <v>0</v>
      </c>
      <c r="AS137" s="25"/>
      <c r="BB137" s="77">
        <v>130</v>
      </c>
      <c r="BC137" s="78">
        <f>攻打玩家效率!G194</f>
        <v>0</v>
      </c>
      <c r="BD137" s="78">
        <f>攻打玩家效率!H194</f>
        <v>0</v>
      </c>
      <c r="BE137" s="78">
        <f>攻打玩家效率!I194</f>
        <v>0</v>
      </c>
      <c r="BF137" s="78">
        <f>攻打玩家效率!J194</f>
        <v>0</v>
      </c>
      <c r="BG137" s="78">
        <f>攻打玩家效率!K194</f>
        <v>0</v>
      </c>
      <c r="BH137" s="78">
        <f>攻打玩家效率!L194</f>
        <v>0</v>
      </c>
      <c r="BI137" s="78">
        <f>攻打玩家效率!M194</f>
        <v>0</v>
      </c>
      <c r="BJ137" s="78">
        <f>攻打玩家效率!N194</f>
        <v>0</v>
      </c>
      <c r="BK137" s="78">
        <f>攻打玩家效率!O194</f>
        <v>0</v>
      </c>
      <c r="BL137" s="78">
        <f>攻打玩家效率!P194</f>
        <v>0</v>
      </c>
      <c r="BN137" s="77">
        <v>130</v>
      </c>
      <c r="BO137" s="78">
        <f t="shared" si="79"/>
        <v>0</v>
      </c>
      <c r="BP137" s="78">
        <f t="shared" si="80"/>
        <v>0</v>
      </c>
      <c r="BQ137" s="78">
        <f t="shared" si="81"/>
        <v>0</v>
      </c>
      <c r="BR137" s="78">
        <f t="shared" si="82"/>
        <v>0</v>
      </c>
      <c r="BS137" s="78">
        <f t="shared" si="83"/>
        <v>0</v>
      </c>
      <c r="BU137" s="25"/>
      <c r="CD137" s="77">
        <v>130</v>
      </c>
      <c r="CE137" s="78">
        <f>攻城效率!F134*BX$8</f>
        <v>0</v>
      </c>
      <c r="CF137" s="78">
        <f>攻城效率!G134*BY$8</f>
        <v>0</v>
      </c>
      <c r="CG137" s="78">
        <f>攻城效率!H134*BZ$8</f>
        <v>0</v>
      </c>
      <c r="CH137" s="78">
        <f>攻城效率!I134*CA$8</f>
        <v>0</v>
      </c>
      <c r="CI137" s="78">
        <f>攻城效率!J134*CB$8</f>
        <v>0</v>
      </c>
      <c r="CJ137" s="78">
        <f>攻城效率!K134*BX$7</f>
        <v>0</v>
      </c>
      <c r="CK137" s="78">
        <f>攻城效率!L134*BY$7</f>
        <v>0</v>
      </c>
      <c r="CL137" s="78">
        <f>攻城效率!M134*BZ$7</f>
        <v>0</v>
      </c>
      <c r="CM137" s="78">
        <f>攻城效率!N134*CA$7</f>
        <v>0</v>
      </c>
      <c r="CN137" s="78">
        <f>攻城效率!O134*CB$7</f>
        <v>0</v>
      </c>
      <c r="CO137" s="12"/>
      <c r="CP137" s="77">
        <v>130</v>
      </c>
      <c r="CQ137" s="78">
        <f t="shared" si="84"/>
        <v>0</v>
      </c>
      <c r="CR137" s="78">
        <f t="shared" si="85"/>
        <v>0</v>
      </c>
      <c r="CS137" s="78">
        <f t="shared" si="86"/>
        <v>0</v>
      </c>
      <c r="CT137" s="78">
        <f t="shared" si="87"/>
        <v>0</v>
      </c>
      <c r="CU137" s="78">
        <f t="shared" si="88"/>
        <v>0</v>
      </c>
    </row>
    <row r="138" spans="2:99" s="78" customFormat="1" x14ac:dyDescent="0.15">
      <c r="B138" s="77">
        <v>131</v>
      </c>
      <c r="C138" s="78">
        <f t="shared" si="66"/>
        <v>0</v>
      </c>
      <c r="D138" s="78">
        <f t="shared" si="67"/>
        <v>0</v>
      </c>
      <c r="E138" s="78">
        <f t="shared" si="68"/>
        <v>0</v>
      </c>
      <c r="F138" s="78">
        <f t="shared" si="69"/>
        <v>0</v>
      </c>
      <c r="G138" s="78">
        <f t="shared" si="70"/>
        <v>0</v>
      </c>
      <c r="H138" s="78">
        <f>C138*节奏总纲!W134</f>
        <v>0</v>
      </c>
      <c r="I138" s="78">
        <f>D138*节奏总纲!X134</f>
        <v>0</v>
      </c>
      <c r="J138" s="78">
        <f>E138*节奏总纲!Y134</f>
        <v>0</v>
      </c>
      <c r="K138" s="78">
        <f>F138*节奏总纲!Z134</f>
        <v>0</v>
      </c>
      <c r="L138" s="78">
        <f>G138*节奏总纲!AA134</f>
        <v>0</v>
      </c>
      <c r="N138" s="12" t="e">
        <f t="shared" si="71"/>
        <v>#DIV/0!</v>
      </c>
      <c r="O138" s="12" t="e">
        <f t="shared" si="72"/>
        <v>#DIV/0!</v>
      </c>
      <c r="P138" s="12" t="e">
        <f t="shared" si="73"/>
        <v>#DIV/0!</v>
      </c>
      <c r="Q138" s="25"/>
      <c r="Z138" s="77">
        <v>131</v>
      </c>
      <c r="AA138" s="78">
        <f>攻城效率!F135*T$8</f>
        <v>0</v>
      </c>
      <c r="AB138" s="78">
        <f>攻城效率!G135*U$8</f>
        <v>0</v>
      </c>
      <c r="AC138" s="78">
        <f>攻城效率!H135*V$8</f>
        <v>0</v>
      </c>
      <c r="AD138" s="78">
        <f>攻城效率!I135*W$8</f>
        <v>0</v>
      </c>
      <c r="AE138" s="78">
        <f>攻城效率!J135*X$8</f>
        <v>0</v>
      </c>
      <c r="AF138" s="78">
        <f>攻城效率!K135*T$7</f>
        <v>0</v>
      </c>
      <c r="AG138" s="78">
        <f>攻城效率!L135*U$7</f>
        <v>0</v>
      </c>
      <c r="AH138" s="78">
        <f>攻城效率!M135*V$7</f>
        <v>0</v>
      </c>
      <c r="AI138" s="78">
        <f>攻城效率!N135*W$7</f>
        <v>0</v>
      </c>
      <c r="AJ138" s="78">
        <f>攻城效率!O135*X$7</f>
        <v>0</v>
      </c>
      <c r="AK138" s="12"/>
      <c r="AL138" s="77">
        <v>131</v>
      </c>
      <c r="AM138" s="78">
        <f t="shared" si="74"/>
        <v>0</v>
      </c>
      <c r="AN138" s="78">
        <f t="shared" si="75"/>
        <v>0</v>
      </c>
      <c r="AO138" s="78">
        <f t="shared" si="76"/>
        <v>0</v>
      </c>
      <c r="AP138" s="78">
        <f t="shared" si="77"/>
        <v>0</v>
      </c>
      <c r="AQ138" s="78">
        <f t="shared" si="78"/>
        <v>0</v>
      </c>
      <c r="AS138" s="25"/>
      <c r="BB138" s="77">
        <v>131</v>
      </c>
      <c r="BC138" s="78">
        <f>攻打玩家效率!G195</f>
        <v>0</v>
      </c>
      <c r="BD138" s="78">
        <f>攻打玩家效率!H195</f>
        <v>0</v>
      </c>
      <c r="BE138" s="78">
        <f>攻打玩家效率!I195</f>
        <v>0</v>
      </c>
      <c r="BF138" s="78">
        <f>攻打玩家效率!J195</f>
        <v>0</v>
      </c>
      <c r="BG138" s="78">
        <f>攻打玩家效率!K195</f>
        <v>0</v>
      </c>
      <c r="BH138" s="78">
        <f>攻打玩家效率!L195</f>
        <v>0</v>
      </c>
      <c r="BI138" s="78">
        <f>攻打玩家效率!M195</f>
        <v>0</v>
      </c>
      <c r="BJ138" s="78">
        <f>攻打玩家效率!N195</f>
        <v>0</v>
      </c>
      <c r="BK138" s="78">
        <f>攻打玩家效率!O195</f>
        <v>0</v>
      </c>
      <c r="BL138" s="78">
        <f>攻打玩家效率!P195</f>
        <v>0</v>
      </c>
      <c r="BN138" s="77">
        <v>131</v>
      </c>
      <c r="BO138" s="78">
        <f t="shared" si="79"/>
        <v>0</v>
      </c>
      <c r="BP138" s="78">
        <f t="shared" si="80"/>
        <v>0</v>
      </c>
      <c r="BQ138" s="78">
        <f t="shared" si="81"/>
        <v>0</v>
      </c>
      <c r="BR138" s="78">
        <f t="shared" si="82"/>
        <v>0</v>
      </c>
      <c r="BS138" s="78">
        <f t="shared" si="83"/>
        <v>0</v>
      </c>
      <c r="BU138" s="25"/>
      <c r="CD138" s="77">
        <v>131</v>
      </c>
      <c r="CE138" s="78">
        <f>攻城效率!F135*BX$8</f>
        <v>0</v>
      </c>
      <c r="CF138" s="78">
        <f>攻城效率!G135*BY$8</f>
        <v>0</v>
      </c>
      <c r="CG138" s="78">
        <f>攻城效率!H135*BZ$8</f>
        <v>0</v>
      </c>
      <c r="CH138" s="78">
        <f>攻城效率!I135*CA$8</f>
        <v>0</v>
      </c>
      <c r="CI138" s="78">
        <f>攻城效率!J135*CB$8</f>
        <v>0</v>
      </c>
      <c r="CJ138" s="78">
        <f>攻城效率!K135*BX$7</f>
        <v>0</v>
      </c>
      <c r="CK138" s="78">
        <f>攻城效率!L135*BY$7</f>
        <v>0</v>
      </c>
      <c r="CL138" s="78">
        <f>攻城效率!M135*BZ$7</f>
        <v>0</v>
      </c>
      <c r="CM138" s="78">
        <f>攻城效率!N135*CA$7</f>
        <v>0</v>
      </c>
      <c r="CN138" s="78">
        <f>攻城效率!O135*CB$7</f>
        <v>0</v>
      </c>
      <c r="CO138" s="12"/>
      <c r="CP138" s="77">
        <v>131</v>
      </c>
      <c r="CQ138" s="78">
        <f t="shared" si="84"/>
        <v>0</v>
      </c>
      <c r="CR138" s="78">
        <f t="shared" si="85"/>
        <v>0</v>
      </c>
      <c r="CS138" s="78">
        <f t="shared" si="86"/>
        <v>0</v>
      </c>
      <c r="CT138" s="78">
        <f t="shared" si="87"/>
        <v>0</v>
      </c>
      <c r="CU138" s="78">
        <f t="shared" si="88"/>
        <v>0</v>
      </c>
    </row>
    <row r="139" spans="2:99" s="78" customFormat="1" x14ac:dyDescent="0.15">
      <c r="B139" s="77">
        <v>132</v>
      </c>
      <c r="C139" s="78">
        <f t="shared" si="66"/>
        <v>0</v>
      </c>
      <c r="D139" s="78">
        <f t="shared" si="67"/>
        <v>0</v>
      </c>
      <c r="E139" s="78">
        <f t="shared" si="68"/>
        <v>0</v>
      </c>
      <c r="F139" s="78">
        <f t="shared" si="69"/>
        <v>0</v>
      </c>
      <c r="G139" s="78">
        <f t="shared" si="70"/>
        <v>0</v>
      </c>
      <c r="H139" s="78">
        <f>C139*节奏总纲!W135</f>
        <v>0</v>
      </c>
      <c r="I139" s="78">
        <f>D139*节奏总纲!X135</f>
        <v>0</v>
      </c>
      <c r="J139" s="78">
        <f>E139*节奏总纲!Y135</f>
        <v>0</v>
      </c>
      <c r="K139" s="78">
        <f>F139*节奏总纲!Z135</f>
        <v>0</v>
      </c>
      <c r="L139" s="78">
        <f>G139*节奏总纲!AA135</f>
        <v>0</v>
      </c>
      <c r="N139" s="12" t="e">
        <f t="shared" si="71"/>
        <v>#DIV/0!</v>
      </c>
      <c r="O139" s="12" t="e">
        <f t="shared" si="72"/>
        <v>#DIV/0!</v>
      </c>
      <c r="P139" s="12" t="e">
        <f t="shared" si="73"/>
        <v>#DIV/0!</v>
      </c>
      <c r="Q139" s="25"/>
      <c r="Z139" s="77">
        <v>132</v>
      </c>
      <c r="AA139" s="78">
        <f>攻城效率!F136*T$8</f>
        <v>0</v>
      </c>
      <c r="AB139" s="78">
        <f>攻城效率!G136*U$8</f>
        <v>0</v>
      </c>
      <c r="AC139" s="78">
        <f>攻城效率!H136*V$8</f>
        <v>0</v>
      </c>
      <c r="AD139" s="78">
        <f>攻城效率!I136*W$8</f>
        <v>0</v>
      </c>
      <c r="AE139" s="78">
        <f>攻城效率!J136*X$8</f>
        <v>0</v>
      </c>
      <c r="AF139" s="78">
        <f>攻城效率!K136*T$7</f>
        <v>0</v>
      </c>
      <c r="AG139" s="78">
        <f>攻城效率!L136*U$7</f>
        <v>0</v>
      </c>
      <c r="AH139" s="78">
        <f>攻城效率!M136*V$7</f>
        <v>0</v>
      </c>
      <c r="AI139" s="78">
        <f>攻城效率!N136*W$7</f>
        <v>0</v>
      </c>
      <c r="AJ139" s="78">
        <f>攻城效率!O136*X$7</f>
        <v>0</v>
      </c>
      <c r="AK139" s="12"/>
      <c r="AL139" s="77">
        <v>132</v>
      </c>
      <c r="AM139" s="78">
        <f t="shared" si="74"/>
        <v>0</v>
      </c>
      <c r="AN139" s="78">
        <f t="shared" si="75"/>
        <v>0</v>
      </c>
      <c r="AO139" s="78">
        <f t="shared" si="76"/>
        <v>0</v>
      </c>
      <c r="AP139" s="78">
        <f t="shared" si="77"/>
        <v>0</v>
      </c>
      <c r="AQ139" s="78">
        <f t="shared" si="78"/>
        <v>0</v>
      </c>
      <c r="AS139" s="25"/>
      <c r="BB139" s="77">
        <v>132</v>
      </c>
      <c r="BC139" s="78">
        <f>攻打玩家效率!G196</f>
        <v>0</v>
      </c>
      <c r="BD139" s="78">
        <f>攻打玩家效率!H196</f>
        <v>0</v>
      </c>
      <c r="BE139" s="78">
        <f>攻打玩家效率!I196</f>
        <v>0</v>
      </c>
      <c r="BF139" s="78">
        <f>攻打玩家效率!J196</f>
        <v>0</v>
      </c>
      <c r="BG139" s="78">
        <f>攻打玩家效率!K196</f>
        <v>0</v>
      </c>
      <c r="BH139" s="78">
        <f>攻打玩家效率!L196</f>
        <v>0</v>
      </c>
      <c r="BI139" s="78">
        <f>攻打玩家效率!M196</f>
        <v>0</v>
      </c>
      <c r="BJ139" s="78">
        <f>攻打玩家效率!N196</f>
        <v>0</v>
      </c>
      <c r="BK139" s="78">
        <f>攻打玩家效率!O196</f>
        <v>0</v>
      </c>
      <c r="BL139" s="78">
        <f>攻打玩家效率!P196</f>
        <v>0</v>
      </c>
      <c r="BN139" s="77">
        <v>132</v>
      </c>
      <c r="BO139" s="78">
        <f t="shared" si="79"/>
        <v>0</v>
      </c>
      <c r="BP139" s="78">
        <f t="shared" si="80"/>
        <v>0</v>
      </c>
      <c r="BQ139" s="78">
        <f t="shared" si="81"/>
        <v>0</v>
      </c>
      <c r="BR139" s="78">
        <f t="shared" si="82"/>
        <v>0</v>
      </c>
      <c r="BS139" s="78">
        <f t="shared" si="83"/>
        <v>0</v>
      </c>
      <c r="BU139" s="25"/>
      <c r="CD139" s="77">
        <v>132</v>
      </c>
      <c r="CE139" s="78">
        <f>攻城效率!F136*BX$8</f>
        <v>0</v>
      </c>
      <c r="CF139" s="78">
        <f>攻城效率!G136*BY$8</f>
        <v>0</v>
      </c>
      <c r="CG139" s="78">
        <f>攻城效率!H136*BZ$8</f>
        <v>0</v>
      </c>
      <c r="CH139" s="78">
        <f>攻城效率!I136*CA$8</f>
        <v>0</v>
      </c>
      <c r="CI139" s="78">
        <f>攻城效率!J136*CB$8</f>
        <v>0</v>
      </c>
      <c r="CJ139" s="78">
        <f>攻城效率!K136*BX$7</f>
        <v>0</v>
      </c>
      <c r="CK139" s="78">
        <f>攻城效率!L136*BY$7</f>
        <v>0</v>
      </c>
      <c r="CL139" s="78">
        <f>攻城效率!M136*BZ$7</f>
        <v>0</v>
      </c>
      <c r="CM139" s="78">
        <f>攻城效率!N136*CA$7</f>
        <v>0</v>
      </c>
      <c r="CN139" s="78">
        <f>攻城效率!O136*CB$7</f>
        <v>0</v>
      </c>
      <c r="CO139" s="12"/>
      <c r="CP139" s="77">
        <v>132</v>
      </c>
      <c r="CQ139" s="78">
        <f t="shared" si="84"/>
        <v>0</v>
      </c>
      <c r="CR139" s="78">
        <f t="shared" si="85"/>
        <v>0</v>
      </c>
      <c r="CS139" s="78">
        <f t="shared" si="86"/>
        <v>0</v>
      </c>
      <c r="CT139" s="78">
        <f t="shared" si="87"/>
        <v>0</v>
      </c>
      <c r="CU139" s="78">
        <f t="shared" si="88"/>
        <v>0</v>
      </c>
    </row>
    <row r="140" spans="2:99" s="78" customFormat="1" x14ac:dyDescent="0.15">
      <c r="B140" s="77">
        <v>133</v>
      </c>
      <c r="C140" s="78">
        <f t="shared" si="66"/>
        <v>0</v>
      </c>
      <c r="D140" s="78">
        <f t="shared" si="67"/>
        <v>0</v>
      </c>
      <c r="E140" s="78">
        <f t="shared" si="68"/>
        <v>0</v>
      </c>
      <c r="F140" s="78">
        <f t="shared" si="69"/>
        <v>0</v>
      </c>
      <c r="G140" s="78">
        <f t="shared" si="70"/>
        <v>0</v>
      </c>
      <c r="H140" s="78">
        <f>C140*节奏总纲!W136</f>
        <v>0</v>
      </c>
      <c r="I140" s="78">
        <f>D140*节奏总纲!X136</f>
        <v>0</v>
      </c>
      <c r="J140" s="78">
        <f>E140*节奏总纲!Y136</f>
        <v>0</v>
      </c>
      <c r="K140" s="78">
        <f>F140*节奏总纲!Z136</f>
        <v>0</v>
      </c>
      <c r="L140" s="78">
        <f>G140*节奏总纲!AA136</f>
        <v>0</v>
      </c>
      <c r="N140" s="12" t="e">
        <f t="shared" si="71"/>
        <v>#DIV/0!</v>
      </c>
      <c r="O140" s="12" t="e">
        <f t="shared" si="72"/>
        <v>#DIV/0!</v>
      </c>
      <c r="P140" s="12" t="e">
        <f t="shared" si="73"/>
        <v>#DIV/0!</v>
      </c>
      <c r="Q140" s="25"/>
      <c r="Z140" s="77">
        <v>133</v>
      </c>
      <c r="AA140" s="78">
        <f>攻城效率!F137*T$8</f>
        <v>0</v>
      </c>
      <c r="AB140" s="78">
        <f>攻城效率!G137*U$8</f>
        <v>0</v>
      </c>
      <c r="AC140" s="78">
        <f>攻城效率!H137*V$8</f>
        <v>0</v>
      </c>
      <c r="AD140" s="78">
        <f>攻城效率!I137*W$8</f>
        <v>0</v>
      </c>
      <c r="AE140" s="78">
        <f>攻城效率!J137*X$8</f>
        <v>0</v>
      </c>
      <c r="AF140" s="78">
        <f>攻城效率!K137*T$7</f>
        <v>0</v>
      </c>
      <c r="AG140" s="78">
        <f>攻城效率!L137*U$7</f>
        <v>0</v>
      </c>
      <c r="AH140" s="78">
        <f>攻城效率!M137*V$7</f>
        <v>0</v>
      </c>
      <c r="AI140" s="78">
        <f>攻城效率!N137*W$7</f>
        <v>0</v>
      </c>
      <c r="AJ140" s="78">
        <f>攻城效率!O137*X$7</f>
        <v>0</v>
      </c>
      <c r="AK140" s="12"/>
      <c r="AL140" s="77">
        <v>133</v>
      </c>
      <c r="AM140" s="78">
        <f t="shared" si="74"/>
        <v>0</v>
      </c>
      <c r="AN140" s="78">
        <f t="shared" si="75"/>
        <v>0</v>
      </c>
      <c r="AO140" s="78">
        <f t="shared" si="76"/>
        <v>0</v>
      </c>
      <c r="AP140" s="78">
        <f t="shared" si="77"/>
        <v>0</v>
      </c>
      <c r="AQ140" s="78">
        <f t="shared" si="78"/>
        <v>0</v>
      </c>
      <c r="AS140" s="25"/>
      <c r="BB140" s="77">
        <v>133</v>
      </c>
      <c r="BC140" s="78">
        <f>攻打玩家效率!G197</f>
        <v>0</v>
      </c>
      <c r="BD140" s="78">
        <f>攻打玩家效率!H197</f>
        <v>0</v>
      </c>
      <c r="BE140" s="78">
        <f>攻打玩家效率!I197</f>
        <v>0</v>
      </c>
      <c r="BF140" s="78">
        <f>攻打玩家效率!J197</f>
        <v>0</v>
      </c>
      <c r="BG140" s="78">
        <f>攻打玩家效率!K197</f>
        <v>0</v>
      </c>
      <c r="BH140" s="78">
        <f>攻打玩家效率!L197</f>
        <v>0</v>
      </c>
      <c r="BI140" s="78">
        <f>攻打玩家效率!M197</f>
        <v>0</v>
      </c>
      <c r="BJ140" s="78">
        <f>攻打玩家效率!N197</f>
        <v>0</v>
      </c>
      <c r="BK140" s="78">
        <f>攻打玩家效率!O197</f>
        <v>0</v>
      </c>
      <c r="BL140" s="78">
        <f>攻打玩家效率!P197</f>
        <v>0</v>
      </c>
      <c r="BN140" s="77">
        <v>133</v>
      </c>
      <c r="BO140" s="78">
        <f t="shared" si="79"/>
        <v>0</v>
      </c>
      <c r="BP140" s="78">
        <f t="shared" si="80"/>
        <v>0</v>
      </c>
      <c r="BQ140" s="78">
        <f t="shared" si="81"/>
        <v>0</v>
      </c>
      <c r="BR140" s="78">
        <f t="shared" si="82"/>
        <v>0</v>
      </c>
      <c r="BS140" s="78">
        <f t="shared" si="83"/>
        <v>0</v>
      </c>
      <c r="BU140" s="25"/>
      <c r="CD140" s="77">
        <v>133</v>
      </c>
      <c r="CE140" s="78">
        <f>攻城效率!F137*BX$8</f>
        <v>0</v>
      </c>
      <c r="CF140" s="78">
        <f>攻城效率!G137*BY$8</f>
        <v>0</v>
      </c>
      <c r="CG140" s="78">
        <f>攻城效率!H137*BZ$8</f>
        <v>0</v>
      </c>
      <c r="CH140" s="78">
        <f>攻城效率!I137*CA$8</f>
        <v>0</v>
      </c>
      <c r="CI140" s="78">
        <f>攻城效率!J137*CB$8</f>
        <v>0</v>
      </c>
      <c r="CJ140" s="78">
        <f>攻城效率!K137*BX$7</f>
        <v>0</v>
      </c>
      <c r="CK140" s="78">
        <f>攻城效率!L137*BY$7</f>
        <v>0</v>
      </c>
      <c r="CL140" s="78">
        <f>攻城效率!M137*BZ$7</f>
        <v>0</v>
      </c>
      <c r="CM140" s="78">
        <f>攻城效率!N137*CA$7</f>
        <v>0</v>
      </c>
      <c r="CN140" s="78">
        <f>攻城效率!O137*CB$7</f>
        <v>0</v>
      </c>
      <c r="CO140" s="12"/>
      <c r="CP140" s="77">
        <v>133</v>
      </c>
      <c r="CQ140" s="78">
        <f t="shared" si="84"/>
        <v>0</v>
      </c>
      <c r="CR140" s="78">
        <f t="shared" si="85"/>
        <v>0</v>
      </c>
      <c r="CS140" s="78">
        <f t="shared" si="86"/>
        <v>0</v>
      </c>
      <c r="CT140" s="78">
        <f t="shared" si="87"/>
        <v>0</v>
      </c>
      <c r="CU140" s="78">
        <f t="shared" si="88"/>
        <v>0</v>
      </c>
    </row>
    <row r="141" spans="2:99" s="78" customFormat="1" x14ac:dyDescent="0.15">
      <c r="B141" s="77">
        <v>134</v>
      </c>
      <c r="C141" s="78">
        <f t="shared" si="66"/>
        <v>0</v>
      </c>
      <c r="D141" s="78">
        <f t="shared" si="67"/>
        <v>0</v>
      </c>
      <c r="E141" s="78">
        <f t="shared" si="68"/>
        <v>0</v>
      </c>
      <c r="F141" s="78">
        <f t="shared" si="69"/>
        <v>0</v>
      </c>
      <c r="G141" s="78">
        <f t="shared" si="70"/>
        <v>0</v>
      </c>
      <c r="H141" s="78">
        <f>C141*节奏总纲!W137</f>
        <v>0</v>
      </c>
      <c r="I141" s="78">
        <f>D141*节奏总纲!X137</f>
        <v>0</v>
      </c>
      <c r="J141" s="78">
        <f>E141*节奏总纲!Y137</f>
        <v>0</v>
      </c>
      <c r="K141" s="78">
        <f>F141*节奏总纲!Z137</f>
        <v>0</v>
      </c>
      <c r="L141" s="78">
        <f>G141*节奏总纲!AA137</f>
        <v>0</v>
      </c>
      <c r="N141" s="12" t="e">
        <f t="shared" si="71"/>
        <v>#DIV/0!</v>
      </c>
      <c r="O141" s="12" t="e">
        <f t="shared" si="72"/>
        <v>#DIV/0!</v>
      </c>
      <c r="P141" s="12" t="e">
        <f t="shared" si="73"/>
        <v>#DIV/0!</v>
      </c>
      <c r="Q141" s="25"/>
      <c r="Z141" s="77">
        <v>134</v>
      </c>
      <c r="AA141" s="78">
        <f>攻城效率!F138*T$8</f>
        <v>0</v>
      </c>
      <c r="AB141" s="78">
        <f>攻城效率!G138*U$8</f>
        <v>0</v>
      </c>
      <c r="AC141" s="78">
        <f>攻城效率!H138*V$8</f>
        <v>0</v>
      </c>
      <c r="AD141" s="78">
        <f>攻城效率!I138*W$8</f>
        <v>0</v>
      </c>
      <c r="AE141" s="78">
        <f>攻城效率!J138*X$8</f>
        <v>0</v>
      </c>
      <c r="AF141" s="78">
        <f>攻城效率!K138*T$7</f>
        <v>0</v>
      </c>
      <c r="AG141" s="78">
        <f>攻城效率!L138*U$7</f>
        <v>0</v>
      </c>
      <c r="AH141" s="78">
        <f>攻城效率!M138*V$7</f>
        <v>0</v>
      </c>
      <c r="AI141" s="78">
        <f>攻城效率!N138*W$7</f>
        <v>0</v>
      </c>
      <c r="AJ141" s="78">
        <f>攻城效率!O138*X$7</f>
        <v>0</v>
      </c>
      <c r="AK141" s="12"/>
      <c r="AL141" s="77">
        <v>134</v>
      </c>
      <c r="AM141" s="78">
        <f t="shared" si="74"/>
        <v>0</v>
      </c>
      <c r="AN141" s="78">
        <f t="shared" si="75"/>
        <v>0</v>
      </c>
      <c r="AO141" s="78">
        <f t="shared" si="76"/>
        <v>0</v>
      </c>
      <c r="AP141" s="78">
        <f t="shared" si="77"/>
        <v>0</v>
      </c>
      <c r="AQ141" s="78">
        <f t="shared" si="78"/>
        <v>0</v>
      </c>
      <c r="AS141" s="25"/>
      <c r="BB141" s="77">
        <v>134</v>
      </c>
      <c r="BC141" s="78">
        <f>攻打玩家效率!G198</f>
        <v>0</v>
      </c>
      <c r="BD141" s="78">
        <f>攻打玩家效率!H198</f>
        <v>0</v>
      </c>
      <c r="BE141" s="78">
        <f>攻打玩家效率!I198</f>
        <v>0</v>
      </c>
      <c r="BF141" s="78">
        <f>攻打玩家效率!J198</f>
        <v>0</v>
      </c>
      <c r="BG141" s="78">
        <f>攻打玩家效率!K198</f>
        <v>0</v>
      </c>
      <c r="BH141" s="78">
        <f>攻打玩家效率!L198</f>
        <v>0</v>
      </c>
      <c r="BI141" s="78">
        <f>攻打玩家效率!M198</f>
        <v>0</v>
      </c>
      <c r="BJ141" s="78">
        <f>攻打玩家效率!N198</f>
        <v>0</v>
      </c>
      <c r="BK141" s="78">
        <f>攻打玩家效率!O198</f>
        <v>0</v>
      </c>
      <c r="BL141" s="78">
        <f>攻打玩家效率!P198</f>
        <v>0</v>
      </c>
      <c r="BN141" s="77">
        <v>134</v>
      </c>
      <c r="BO141" s="78">
        <f t="shared" si="79"/>
        <v>0</v>
      </c>
      <c r="BP141" s="78">
        <f t="shared" si="80"/>
        <v>0</v>
      </c>
      <c r="BQ141" s="78">
        <f t="shared" si="81"/>
        <v>0</v>
      </c>
      <c r="BR141" s="78">
        <f t="shared" si="82"/>
        <v>0</v>
      </c>
      <c r="BS141" s="78">
        <f t="shared" si="83"/>
        <v>0</v>
      </c>
      <c r="BU141" s="25"/>
      <c r="CD141" s="77">
        <v>134</v>
      </c>
      <c r="CE141" s="78">
        <f>攻城效率!F138*BX$8</f>
        <v>0</v>
      </c>
      <c r="CF141" s="78">
        <f>攻城效率!G138*BY$8</f>
        <v>0</v>
      </c>
      <c r="CG141" s="78">
        <f>攻城效率!H138*BZ$8</f>
        <v>0</v>
      </c>
      <c r="CH141" s="78">
        <f>攻城效率!I138*CA$8</f>
        <v>0</v>
      </c>
      <c r="CI141" s="78">
        <f>攻城效率!J138*CB$8</f>
        <v>0</v>
      </c>
      <c r="CJ141" s="78">
        <f>攻城效率!K138*BX$7</f>
        <v>0</v>
      </c>
      <c r="CK141" s="78">
        <f>攻城效率!L138*BY$7</f>
        <v>0</v>
      </c>
      <c r="CL141" s="78">
        <f>攻城效率!M138*BZ$7</f>
        <v>0</v>
      </c>
      <c r="CM141" s="78">
        <f>攻城效率!N138*CA$7</f>
        <v>0</v>
      </c>
      <c r="CN141" s="78">
        <f>攻城效率!O138*CB$7</f>
        <v>0</v>
      </c>
      <c r="CO141" s="12"/>
      <c r="CP141" s="77">
        <v>134</v>
      </c>
      <c r="CQ141" s="78">
        <f t="shared" si="84"/>
        <v>0</v>
      </c>
      <c r="CR141" s="78">
        <f t="shared" si="85"/>
        <v>0</v>
      </c>
      <c r="CS141" s="78">
        <f t="shared" si="86"/>
        <v>0</v>
      </c>
      <c r="CT141" s="78">
        <f t="shared" si="87"/>
        <v>0</v>
      </c>
      <c r="CU141" s="78">
        <f t="shared" si="88"/>
        <v>0</v>
      </c>
    </row>
    <row r="142" spans="2:99" s="78" customFormat="1" x14ac:dyDescent="0.15">
      <c r="B142" s="77">
        <v>135</v>
      </c>
      <c r="C142" s="78">
        <f t="shared" si="66"/>
        <v>0</v>
      </c>
      <c r="D142" s="78">
        <f t="shared" si="67"/>
        <v>0</v>
      </c>
      <c r="E142" s="78">
        <f t="shared" si="68"/>
        <v>0</v>
      </c>
      <c r="F142" s="78">
        <f t="shared" si="69"/>
        <v>0</v>
      </c>
      <c r="G142" s="78">
        <f t="shared" si="70"/>
        <v>0</v>
      </c>
      <c r="H142" s="78">
        <f>C142*节奏总纲!W138</f>
        <v>0</v>
      </c>
      <c r="I142" s="78">
        <f>D142*节奏总纲!X138</f>
        <v>0</v>
      </c>
      <c r="J142" s="78">
        <f>E142*节奏总纲!Y138</f>
        <v>0</v>
      </c>
      <c r="K142" s="78">
        <f>F142*节奏总纲!Z138</f>
        <v>0</v>
      </c>
      <c r="L142" s="78">
        <f>G142*节奏总纲!AA138</f>
        <v>0</v>
      </c>
      <c r="N142" s="12" t="e">
        <f t="shared" si="71"/>
        <v>#DIV/0!</v>
      </c>
      <c r="O142" s="12" t="e">
        <f t="shared" si="72"/>
        <v>#DIV/0!</v>
      </c>
      <c r="P142" s="12" t="e">
        <f t="shared" si="73"/>
        <v>#DIV/0!</v>
      </c>
      <c r="Q142" s="25"/>
      <c r="Z142" s="77">
        <v>135</v>
      </c>
      <c r="AA142" s="78">
        <f>攻城效率!F139*T$8</f>
        <v>0</v>
      </c>
      <c r="AB142" s="78">
        <f>攻城效率!G139*U$8</f>
        <v>0</v>
      </c>
      <c r="AC142" s="78">
        <f>攻城效率!H139*V$8</f>
        <v>0</v>
      </c>
      <c r="AD142" s="78">
        <f>攻城效率!I139*W$8</f>
        <v>0</v>
      </c>
      <c r="AE142" s="78">
        <f>攻城效率!J139*X$8</f>
        <v>0</v>
      </c>
      <c r="AF142" s="78">
        <f>攻城效率!K139*T$7</f>
        <v>0</v>
      </c>
      <c r="AG142" s="78">
        <f>攻城效率!L139*U$7</f>
        <v>0</v>
      </c>
      <c r="AH142" s="78">
        <f>攻城效率!M139*V$7</f>
        <v>0</v>
      </c>
      <c r="AI142" s="78">
        <f>攻城效率!N139*W$7</f>
        <v>0</v>
      </c>
      <c r="AJ142" s="78">
        <f>攻城效率!O139*X$7</f>
        <v>0</v>
      </c>
      <c r="AK142" s="12"/>
      <c r="AL142" s="77">
        <v>135</v>
      </c>
      <c r="AM142" s="78">
        <f t="shared" si="74"/>
        <v>0</v>
      </c>
      <c r="AN142" s="78">
        <f t="shared" si="75"/>
        <v>0</v>
      </c>
      <c r="AO142" s="78">
        <f t="shared" si="76"/>
        <v>0</v>
      </c>
      <c r="AP142" s="78">
        <f t="shared" si="77"/>
        <v>0</v>
      </c>
      <c r="AQ142" s="78">
        <f t="shared" si="78"/>
        <v>0</v>
      </c>
      <c r="AS142" s="25"/>
      <c r="BB142" s="77">
        <v>135</v>
      </c>
      <c r="BC142" s="78">
        <f>攻打玩家效率!G199</f>
        <v>0</v>
      </c>
      <c r="BD142" s="78">
        <f>攻打玩家效率!H199</f>
        <v>0</v>
      </c>
      <c r="BE142" s="78">
        <f>攻打玩家效率!I199</f>
        <v>0</v>
      </c>
      <c r="BF142" s="78">
        <f>攻打玩家效率!J199</f>
        <v>0</v>
      </c>
      <c r="BG142" s="78">
        <f>攻打玩家效率!K199</f>
        <v>0</v>
      </c>
      <c r="BH142" s="78">
        <f>攻打玩家效率!L199</f>
        <v>0</v>
      </c>
      <c r="BI142" s="78">
        <f>攻打玩家效率!M199</f>
        <v>0</v>
      </c>
      <c r="BJ142" s="78">
        <f>攻打玩家效率!N199</f>
        <v>0</v>
      </c>
      <c r="BK142" s="78">
        <f>攻打玩家效率!O199</f>
        <v>0</v>
      </c>
      <c r="BL142" s="78">
        <f>攻打玩家效率!P199</f>
        <v>0</v>
      </c>
      <c r="BN142" s="77">
        <v>135</v>
      </c>
      <c r="BO142" s="78">
        <f t="shared" si="79"/>
        <v>0</v>
      </c>
      <c r="BP142" s="78">
        <f t="shared" si="80"/>
        <v>0</v>
      </c>
      <c r="BQ142" s="78">
        <f t="shared" si="81"/>
        <v>0</v>
      </c>
      <c r="BR142" s="78">
        <f t="shared" si="82"/>
        <v>0</v>
      </c>
      <c r="BS142" s="78">
        <f t="shared" si="83"/>
        <v>0</v>
      </c>
      <c r="BU142" s="25"/>
      <c r="CD142" s="77">
        <v>135</v>
      </c>
      <c r="CE142" s="78">
        <f>攻城效率!F139*BX$8</f>
        <v>0</v>
      </c>
      <c r="CF142" s="78">
        <f>攻城效率!G139*BY$8</f>
        <v>0</v>
      </c>
      <c r="CG142" s="78">
        <f>攻城效率!H139*BZ$8</f>
        <v>0</v>
      </c>
      <c r="CH142" s="78">
        <f>攻城效率!I139*CA$8</f>
        <v>0</v>
      </c>
      <c r="CI142" s="78">
        <f>攻城效率!J139*CB$8</f>
        <v>0</v>
      </c>
      <c r="CJ142" s="78">
        <f>攻城效率!K139*BX$7</f>
        <v>0</v>
      </c>
      <c r="CK142" s="78">
        <f>攻城效率!L139*BY$7</f>
        <v>0</v>
      </c>
      <c r="CL142" s="78">
        <f>攻城效率!M139*BZ$7</f>
        <v>0</v>
      </c>
      <c r="CM142" s="78">
        <f>攻城效率!N139*CA$7</f>
        <v>0</v>
      </c>
      <c r="CN142" s="78">
        <f>攻城效率!O139*CB$7</f>
        <v>0</v>
      </c>
      <c r="CO142" s="12"/>
      <c r="CP142" s="77">
        <v>135</v>
      </c>
      <c r="CQ142" s="78">
        <f t="shared" si="84"/>
        <v>0</v>
      </c>
      <c r="CR142" s="78">
        <f t="shared" si="85"/>
        <v>0</v>
      </c>
      <c r="CS142" s="78">
        <f t="shared" si="86"/>
        <v>0</v>
      </c>
      <c r="CT142" s="78">
        <f t="shared" si="87"/>
        <v>0</v>
      </c>
      <c r="CU142" s="78">
        <f t="shared" si="88"/>
        <v>0</v>
      </c>
    </row>
    <row r="143" spans="2:99" s="78" customFormat="1" x14ac:dyDescent="0.15">
      <c r="B143" s="77">
        <v>136</v>
      </c>
      <c r="C143" s="78">
        <f t="shared" si="66"/>
        <v>0</v>
      </c>
      <c r="D143" s="78">
        <f t="shared" si="67"/>
        <v>0</v>
      </c>
      <c r="E143" s="78">
        <f t="shared" si="68"/>
        <v>0</v>
      </c>
      <c r="F143" s="78">
        <f t="shared" si="69"/>
        <v>0</v>
      </c>
      <c r="G143" s="78">
        <f t="shared" si="70"/>
        <v>0</v>
      </c>
      <c r="H143" s="78">
        <f>C143*节奏总纲!W139</f>
        <v>0</v>
      </c>
      <c r="I143" s="78">
        <f>D143*节奏总纲!X139</f>
        <v>0</v>
      </c>
      <c r="J143" s="78">
        <f>E143*节奏总纲!Y139</f>
        <v>0</v>
      </c>
      <c r="K143" s="78">
        <f>F143*节奏总纲!Z139</f>
        <v>0</v>
      </c>
      <c r="L143" s="78">
        <f>G143*节奏总纲!AA139</f>
        <v>0</v>
      </c>
      <c r="N143" s="12" t="e">
        <f t="shared" si="71"/>
        <v>#DIV/0!</v>
      </c>
      <c r="O143" s="12" t="e">
        <f t="shared" si="72"/>
        <v>#DIV/0!</v>
      </c>
      <c r="P143" s="12" t="e">
        <f t="shared" si="73"/>
        <v>#DIV/0!</v>
      </c>
      <c r="Q143" s="25"/>
      <c r="Z143" s="77">
        <v>136</v>
      </c>
      <c r="AA143" s="78">
        <f>攻城效率!F140*T$8</f>
        <v>0</v>
      </c>
      <c r="AB143" s="78">
        <f>攻城效率!G140*U$8</f>
        <v>0</v>
      </c>
      <c r="AC143" s="78">
        <f>攻城效率!H140*V$8</f>
        <v>0</v>
      </c>
      <c r="AD143" s="78">
        <f>攻城效率!I140*W$8</f>
        <v>0</v>
      </c>
      <c r="AE143" s="78">
        <f>攻城效率!J140*X$8</f>
        <v>0</v>
      </c>
      <c r="AF143" s="78">
        <f>攻城效率!K140*T$7</f>
        <v>0</v>
      </c>
      <c r="AG143" s="78">
        <f>攻城效率!L140*U$7</f>
        <v>0</v>
      </c>
      <c r="AH143" s="78">
        <f>攻城效率!M140*V$7</f>
        <v>0</v>
      </c>
      <c r="AI143" s="78">
        <f>攻城效率!N140*W$7</f>
        <v>0</v>
      </c>
      <c r="AJ143" s="78">
        <f>攻城效率!O140*X$7</f>
        <v>0</v>
      </c>
      <c r="AK143" s="12"/>
      <c r="AL143" s="77">
        <v>136</v>
      </c>
      <c r="AM143" s="78">
        <f t="shared" si="74"/>
        <v>0</v>
      </c>
      <c r="AN143" s="78">
        <f t="shared" si="75"/>
        <v>0</v>
      </c>
      <c r="AO143" s="78">
        <f t="shared" si="76"/>
        <v>0</v>
      </c>
      <c r="AP143" s="78">
        <f t="shared" si="77"/>
        <v>0</v>
      </c>
      <c r="AQ143" s="78">
        <f t="shared" si="78"/>
        <v>0</v>
      </c>
      <c r="AS143" s="25"/>
      <c r="BB143" s="77">
        <v>136</v>
      </c>
      <c r="BC143" s="78">
        <f>攻打玩家效率!G200</f>
        <v>0</v>
      </c>
      <c r="BD143" s="78">
        <f>攻打玩家效率!H200</f>
        <v>0</v>
      </c>
      <c r="BE143" s="78">
        <f>攻打玩家效率!I200</f>
        <v>0</v>
      </c>
      <c r="BF143" s="78">
        <f>攻打玩家效率!J200</f>
        <v>0</v>
      </c>
      <c r="BG143" s="78">
        <f>攻打玩家效率!K200</f>
        <v>0</v>
      </c>
      <c r="BH143" s="78">
        <f>攻打玩家效率!L200</f>
        <v>0</v>
      </c>
      <c r="BI143" s="78">
        <f>攻打玩家效率!M200</f>
        <v>0</v>
      </c>
      <c r="BJ143" s="78">
        <f>攻打玩家效率!N200</f>
        <v>0</v>
      </c>
      <c r="BK143" s="78">
        <f>攻打玩家效率!O200</f>
        <v>0</v>
      </c>
      <c r="BL143" s="78">
        <f>攻打玩家效率!P200</f>
        <v>0</v>
      </c>
      <c r="BN143" s="77">
        <v>136</v>
      </c>
      <c r="BO143" s="78">
        <f t="shared" si="79"/>
        <v>0</v>
      </c>
      <c r="BP143" s="78">
        <f t="shared" si="80"/>
        <v>0</v>
      </c>
      <c r="BQ143" s="78">
        <f t="shared" si="81"/>
        <v>0</v>
      </c>
      <c r="BR143" s="78">
        <f t="shared" si="82"/>
        <v>0</v>
      </c>
      <c r="BS143" s="78">
        <f t="shared" si="83"/>
        <v>0</v>
      </c>
      <c r="BU143" s="25"/>
      <c r="CD143" s="77">
        <v>136</v>
      </c>
      <c r="CE143" s="78">
        <f>攻城效率!F140*BX$8</f>
        <v>0</v>
      </c>
      <c r="CF143" s="78">
        <f>攻城效率!G140*BY$8</f>
        <v>0</v>
      </c>
      <c r="CG143" s="78">
        <f>攻城效率!H140*BZ$8</f>
        <v>0</v>
      </c>
      <c r="CH143" s="78">
        <f>攻城效率!I140*CA$8</f>
        <v>0</v>
      </c>
      <c r="CI143" s="78">
        <f>攻城效率!J140*CB$8</f>
        <v>0</v>
      </c>
      <c r="CJ143" s="78">
        <f>攻城效率!K140*BX$7</f>
        <v>0</v>
      </c>
      <c r="CK143" s="78">
        <f>攻城效率!L140*BY$7</f>
        <v>0</v>
      </c>
      <c r="CL143" s="78">
        <f>攻城效率!M140*BZ$7</f>
        <v>0</v>
      </c>
      <c r="CM143" s="78">
        <f>攻城效率!N140*CA$7</f>
        <v>0</v>
      </c>
      <c r="CN143" s="78">
        <f>攻城效率!O140*CB$7</f>
        <v>0</v>
      </c>
      <c r="CO143" s="12"/>
      <c r="CP143" s="77">
        <v>136</v>
      </c>
      <c r="CQ143" s="78">
        <f t="shared" si="84"/>
        <v>0</v>
      </c>
      <c r="CR143" s="78">
        <f t="shared" si="85"/>
        <v>0</v>
      </c>
      <c r="CS143" s="78">
        <f t="shared" si="86"/>
        <v>0</v>
      </c>
      <c r="CT143" s="78">
        <f t="shared" si="87"/>
        <v>0</v>
      </c>
      <c r="CU143" s="78">
        <f t="shared" si="88"/>
        <v>0</v>
      </c>
    </row>
    <row r="144" spans="2:99" s="78" customFormat="1" x14ac:dyDescent="0.15">
      <c r="B144" s="77">
        <v>137</v>
      </c>
      <c r="C144" s="78">
        <f t="shared" si="66"/>
        <v>0</v>
      </c>
      <c r="D144" s="78">
        <f t="shared" si="67"/>
        <v>0</v>
      </c>
      <c r="E144" s="78">
        <f t="shared" si="68"/>
        <v>0</v>
      </c>
      <c r="F144" s="78">
        <f t="shared" si="69"/>
        <v>0</v>
      </c>
      <c r="G144" s="78">
        <f t="shared" si="70"/>
        <v>0</v>
      </c>
      <c r="H144" s="78">
        <f>C144*节奏总纲!W140</f>
        <v>0</v>
      </c>
      <c r="I144" s="78">
        <f>D144*节奏总纲!X140</f>
        <v>0</v>
      </c>
      <c r="J144" s="78">
        <f>E144*节奏总纲!Y140</f>
        <v>0</v>
      </c>
      <c r="K144" s="78">
        <f>F144*节奏总纲!Z140</f>
        <v>0</v>
      </c>
      <c r="L144" s="78">
        <f>G144*节奏总纲!AA140</f>
        <v>0</v>
      </c>
      <c r="N144" s="12" t="e">
        <f t="shared" si="71"/>
        <v>#DIV/0!</v>
      </c>
      <c r="O144" s="12" t="e">
        <f t="shared" si="72"/>
        <v>#DIV/0!</v>
      </c>
      <c r="P144" s="12" t="e">
        <f t="shared" si="73"/>
        <v>#DIV/0!</v>
      </c>
      <c r="Q144" s="25"/>
      <c r="Z144" s="77">
        <v>137</v>
      </c>
      <c r="AA144" s="78">
        <f>攻城效率!F141*T$8</f>
        <v>0</v>
      </c>
      <c r="AB144" s="78">
        <f>攻城效率!G141*U$8</f>
        <v>0</v>
      </c>
      <c r="AC144" s="78">
        <f>攻城效率!H141*V$8</f>
        <v>0</v>
      </c>
      <c r="AD144" s="78">
        <f>攻城效率!I141*W$8</f>
        <v>0</v>
      </c>
      <c r="AE144" s="78">
        <f>攻城效率!J141*X$8</f>
        <v>0</v>
      </c>
      <c r="AF144" s="78">
        <f>攻城效率!K141*T$7</f>
        <v>0</v>
      </c>
      <c r="AG144" s="78">
        <f>攻城效率!L141*U$7</f>
        <v>0</v>
      </c>
      <c r="AH144" s="78">
        <f>攻城效率!M141*V$7</f>
        <v>0</v>
      </c>
      <c r="AI144" s="78">
        <f>攻城效率!N141*W$7</f>
        <v>0</v>
      </c>
      <c r="AJ144" s="78">
        <f>攻城效率!O141*X$7</f>
        <v>0</v>
      </c>
      <c r="AK144" s="12"/>
      <c r="AL144" s="77">
        <v>137</v>
      </c>
      <c r="AM144" s="78">
        <f t="shared" si="74"/>
        <v>0</v>
      </c>
      <c r="AN144" s="78">
        <f t="shared" si="75"/>
        <v>0</v>
      </c>
      <c r="AO144" s="78">
        <f t="shared" si="76"/>
        <v>0</v>
      </c>
      <c r="AP144" s="78">
        <f t="shared" si="77"/>
        <v>0</v>
      </c>
      <c r="AQ144" s="78">
        <f t="shared" si="78"/>
        <v>0</v>
      </c>
      <c r="AS144" s="25"/>
      <c r="BB144" s="77">
        <v>137</v>
      </c>
      <c r="BC144" s="78">
        <f>攻打玩家效率!G201</f>
        <v>0</v>
      </c>
      <c r="BD144" s="78">
        <f>攻打玩家效率!H201</f>
        <v>0</v>
      </c>
      <c r="BE144" s="78">
        <f>攻打玩家效率!I201</f>
        <v>0</v>
      </c>
      <c r="BF144" s="78">
        <f>攻打玩家效率!J201</f>
        <v>0</v>
      </c>
      <c r="BG144" s="78">
        <f>攻打玩家效率!K201</f>
        <v>0</v>
      </c>
      <c r="BH144" s="78">
        <f>攻打玩家效率!L201</f>
        <v>0</v>
      </c>
      <c r="BI144" s="78">
        <f>攻打玩家效率!M201</f>
        <v>0</v>
      </c>
      <c r="BJ144" s="78">
        <f>攻打玩家效率!N201</f>
        <v>0</v>
      </c>
      <c r="BK144" s="78">
        <f>攻打玩家效率!O201</f>
        <v>0</v>
      </c>
      <c r="BL144" s="78">
        <f>攻打玩家效率!P201</f>
        <v>0</v>
      </c>
      <c r="BN144" s="77">
        <v>137</v>
      </c>
      <c r="BO144" s="78">
        <f t="shared" si="79"/>
        <v>0</v>
      </c>
      <c r="BP144" s="78">
        <f t="shared" si="80"/>
        <v>0</v>
      </c>
      <c r="BQ144" s="78">
        <f t="shared" si="81"/>
        <v>0</v>
      </c>
      <c r="BR144" s="78">
        <f t="shared" si="82"/>
        <v>0</v>
      </c>
      <c r="BS144" s="78">
        <f t="shared" si="83"/>
        <v>0</v>
      </c>
      <c r="BU144" s="25"/>
      <c r="CD144" s="77">
        <v>137</v>
      </c>
      <c r="CE144" s="78">
        <f>攻城效率!F141*BX$8</f>
        <v>0</v>
      </c>
      <c r="CF144" s="78">
        <f>攻城效率!G141*BY$8</f>
        <v>0</v>
      </c>
      <c r="CG144" s="78">
        <f>攻城效率!H141*BZ$8</f>
        <v>0</v>
      </c>
      <c r="CH144" s="78">
        <f>攻城效率!I141*CA$8</f>
        <v>0</v>
      </c>
      <c r="CI144" s="78">
        <f>攻城效率!J141*CB$8</f>
        <v>0</v>
      </c>
      <c r="CJ144" s="78">
        <f>攻城效率!K141*BX$7</f>
        <v>0</v>
      </c>
      <c r="CK144" s="78">
        <f>攻城效率!L141*BY$7</f>
        <v>0</v>
      </c>
      <c r="CL144" s="78">
        <f>攻城效率!M141*BZ$7</f>
        <v>0</v>
      </c>
      <c r="CM144" s="78">
        <f>攻城效率!N141*CA$7</f>
        <v>0</v>
      </c>
      <c r="CN144" s="78">
        <f>攻城效率!O141*CB$7</f>
        <v>0</v>
      </c>
      <c r="CO144" s="12"/>
      <c r="CP144" s="77">
        <v>137</v>
      </c>
      <c r="CQ144" s="78">
        <f t="shared" si="84"/>
        <v>0</v>
      </c>
      <c r="CR144" s="78">
        <f t="shared" si="85"/>
        <v>0</v>
      </c>
      <c r="CS144" s="78">
        <f t="shared" si="86"/>
        <v>0</v>
      </c>
      <c r="CT144" s="78">
        <f t="shared" si="87"/>
        <v>0</v>
      </c>
      <c r="CU144" s="78">
        <f t="shared" si="88"/>
        <v>0</v>
      </c>
    </row>
    <row r="145" spans="2:99" s="78" customFormat="1" x14ac:dyDescent="0.15">
      <c r="B145" s="77">
        <v>138</v>
      </c>
      <c r="C145" s="78">
        <f t="shared" si="66"/>
        <v>0</v>
      </c>
      <c r="D145" s="78">
        <f t="shared" si="67"/>
        <v>0</v>
      </c>
      <c r="E145" s="78">
        <f t="shared" si="68"/>
        <v>0</v>
      </c>
      <c r="F145" s="78">
        <f t="shared" si="69"/>
        <v>0</v>
      </c>
      <c r="G145" s="78">
        <f t="shared" si="70"/>
        <v>0</v>
      </c>
      <c r="H145" s="78">
        <f>C145*节奏总纲!W141</f>
        <v>0</v>
      </c>
      <c r="I145" s="78">
        <f>D145*节奏总纲!X141</f>
        <v>0</v>
      </c>
      <c r="J145" s="78">
        <f>E145*节奏总纲!Y141</f>
        <v>0</v>
      </c>
      <c r="K145" s="78">
        <f>F145*节奏总纲!Z141</f>
        <v>0</v>
      </c>
      <c r="L145" s="78">
        <f>G145*节奏总纲!AA141</f>
        <v>0</v>
      </c>
      <c r="N145" s="12" t="e">
        <f t="shared" si="71"/>
        <v>#DIV/0!</v>
      </c>
      <c r="O145" s="12" t="e">
        <f t="shared" si="72"/>
        <v>#DIV/0!</v>
      </c>
      <c r="P145" s="12" t="e">
        <f t="shared" si="73"/>
        <v>#DIV/0!</v>
      </c>
      <c r="Q145" s="25"/>
      <c r="Z145" s="77">
        <v>138</v>
      </c>
      <c r="AA145" s="78">
        <f>攻城效率!F142*T$8</f>
        <v>0</v>
      </c>
      <c r="AB145" s="78">
        <f>攻城效率!G142*U$8</f>
        <v>0</v>
      </c>
      <c r="AC145" s="78">
        <f>攻城效率!H142*V$8</f>
        <v>0</v>
      </c>
      <c r="AD145" s="78">
        <f>攻城效率!I142*W$8</f>
        <v>0</v>
      </c>
      <c r="AE145" s="78">
        <f>攻城效率!J142*X$8</f>
        <v>0</v>
      </c>
      <c r="AF145" s="78">
        <f>攻城效率!K142*T$7</f>
        <v>0</v>
      </c>
      <c r="AG145" s="78">
        <f>攻城效率!L142*U$7</f>
        <v>0</v>
      </c>
      <c r="AH145" s="78">
        <f>攻城效率!M142*V$7</f>
        <v>0</v>
      </c>
      <c r="AI145" s="78">
        <f>攻城效率!N142*W$7</f>
        <v>0</v>
      </c>
      <c r="AJ145" s="78">
        <f>攻城效率!O142*X$7</f>
        <v>0</v>
      </c>
      <c r="AK145" s="12"/>
      <c r="AL145" s="77">
        <v>138</v>
      </c>
      <c r="AM145" s="78">
        <f t="shared" si="74"/>
        <v>0</v>
      </c>
      <c r="AN145" s="78">
        <f t="shared" si="75"/>
        <v>0</v>
      </c>
      <c r="AO145" s="78">
        <f t="shared" si="76"/>
        <v>0</v>
      </c>
      <c r="AP145" s="78">
        <f t="shared" si="77"/>
        <v>0</v>
      </c>
      <c r="AQ145" s="78">
        <f t="shared" si="78"/>
        <v>0</v>
      </c>
      <c r="AS145" s="25"/>
      <c r="BB145" s="77">
        <v>138</v>
      </c>
      <c r="BC145" s="78">
        <f>攻打玩家效率!G202</f>
        <v>0</v>
      </c>
      <c r="BD145" s="78">
        <f>攻打玩家效率!H202</f>
        <v>0</v>
      </c>
      <c r="BE145" s="78">
        <f>攻打玩家效率!I202</f>
        <v>0</v>
      </c>
      <c r="BF145" s="78">
        <f>攻打玩家效率!J202</f>
        <v>0</v>
      </c>
      <c r="BG145" s="78">
        <f>攻打玩家效率!K202</f>
        <v>0</v>
      </c>
      <c r="BH145" s="78">
        <f>攻打玩家效率!L202</f>
        <v>0</v>
      </c>
      <c r="BI145" s="78">
        <f>攻打玩家效率!M202</f>
        <v>0</v>
      </c>
      <c r="BJ145" s="78">
        <f>攻打玩家效率!N202</f>
        <v>0</v>
      </c>
      <c r="BK145" s="78">
        <f>攻打玩家效率!O202</f>
        <v>0</v>
      </c>
      <c r="BL145" s="78">
        <f>攻打玩家效率!P202</f>
        <v>0</v>
      </c>
      <c r="BN145" s="77">
        <v>138</v>
      </c>
      <c r="BO145" s="78">
        <f t="shared" si="79"/>
        <v>0</v>
      </c>
      <c r="BP145" s="78">
        <f t="shared" si="80"/>
        <v>0</v>
      </c>
      <c r="BQ145" s="78">
        <f t="shared" si="81"/>
        <v>0</v>
      </c>
      <c r="BR145" s="78">
        <f t="shared" si="82"/>
        <v>0</v>
      </c>
      <c r="BS145" s="78">
        <f t="shared" si="83"/>
        <v>0</v>
      </c>
      <c r="BU145" s="25"/>
      <c r="CD145" s="77">
        <v>138</v>
      </c>
      <c r="CE145" s="78">
        <f>攻城效率!F142*BX$8</f>
        <v>0</v>
      </c>
      <c r="CF145" s="78">
        <f>攻城效率!G142*BY$8</f>
        <v>0</v>
      </c>
      <c r="CG145" s="78">
        <f>攻城效率!H142*BZ$8</f>
        <v>0</v>
      </c>
      <c r="CH145" s="78">
        <f>攻城效率!I142*CA$8</f>
        <v>0</v>
      </c>
      <c r="CI145" s="78">
        <f>攻城效率!J142*CB$8</f>
        <v>0</v>
      </c>
      <c r="CJ145" s="78">
        <f>攻城效率!K142*BX$7</f>
        <v>0</v>
      </c>
      <c r="CK145" s="78">
        <f>攻城效率!L142*BY$7</f>
        <v>0</v>
      </c>
      <c r="CL145" s="78">
        <f>攻城效率!M142*BZ$7</f>
        <v>0</v>
      </c>
      <c r="CM145" s="78">
        <f>攻城效率!N142*CA$7</f>
        <v>0</v>
      </c>
      <c r="CN145" s="78">
        <f>攻城效率!O142*CB$7</f>
        <v>0</v>
      </c>
      <c r="CO145" s="12"/>
      <c r="CP145" s="77">
        <v>138</v>
      </c>
      <c r="CQ145" s="78">
        <f t="shared" si="84"/>
        <v>0</v>
      </c>
      <c r="CR145" s="78">
        <f t="shared" si="85"/>
        <v>0</v>
      </c>
      <c r="CS145" s="78">
        <f t="shared" si="86"/>
        <v>0</v>
      </c>
      <c r="CT145" s="78">
        <f t="shared" si="87"/>
        <v>0</v>
      </c>
      <c r="CU145" s="78">
        <f t="shared" si="88"/>
        <v>0</v>
      </c>
    </row>
    <row r="146" spans="2:99" s="78" customFormat="1" x14ac:dyDescent="0.15">
      <c r="B146" s="77">
        <v>139</v>
      </c>
      <c r="C146" s="78">
        <f t="shared" si="66"/>
        <v>0</v>
      </c>
      <c r="D146" s="78">
        <f t="shared" si="67"/>
        <v>0</v>
      </c>
      <c r="E146" s="78">
        <f t="shared" si="68"/>
        <v>0</v>
      </c>
      <c r="F146" s="78">
        <f t="shared" si="69"/>
        <v>0</v>
      </c>
      <c r="G146" s="78">
        <f t="shared" si="70"/>
        <v>0</v>
      </c>
      <c r="H146" s="78">
        <f>C146*节奏总纲!W142</f>
        <v>0</v>
      </c>
      <c r="I146" s="78">
        <f>D146*节奏总纲!X142</f>
        <v>0</v>
      </c>
      <c r="J146" s="78">
        <f>E146*节奏总纲!Y142</f>
        <v>0</v>
      </c>
      <c r="K146" s="78">
        <f>F146*节奏总纲!Z142</f>
        <v>0</v>
      </c>
      <c r="L146" s="78">
        <f>G146*节奏总纲!AA142</f>
        <v>0</v>
      </c>
      <c r="N146" s="12" t="e">
        <f t="shared" si="71"/>
        <v>#DIV/0!</v>
      </c>
      <c r="O146" s="12" t="e">
        <f t="shared" si="72"/>
        <v>#DIV/0!</v>
      </c>
      <c r="P146" s="12" t="e">
        <f t="shared" si="73"/>
        <v>#DIV/0!</v>
      </c>
      <c r="Q146" s="25"/>
      <c r="Z146" s="77">
        <v>139</v>
      </c>
      <c r="AA146" s="78">
        <f>攻城效率!F143*T$8</f>
        <v>0</v>
      </c>
      <c r="AB146" s="78">
        <f>攻城效率!G143*U$8</f>
        <v>0</v>
      </c>
      <c r="AC146" s="78">
        <f>攻城效率!H143*V$8</f>
        <v>0</v>
      </c>
      <c r="AD146" s="78">
        <f>攻城效率!I143*W$8</f>
        <v>0</v>
      </c>
      <c r="AE146" s="78">
        <f>攻城效率!J143*X$8</f>
        <v>0</v>
      </c>
      <c r="AF146" s="78">
        <f>攻城效率!K143*T$7</f>
        <v>0</v>
      </c>
      <c r="AG146" s="78">
        <f>攻城效率!L143*U$7</f>
        <v>0</v>
      </c>
      <c r="AH146" s="78">
        <f>攻城效率!M143*V$7</f>
        <v>0</v>
      </c>
      <c r="AI146" s="78">
        <f>攻城效率!N143*W$7</f>
        <v>0</v>
      </c>
      <c r="AJ146" s="78">
        <f>攻城效率!O143*X$7</f>
        <v>0</v>
      </c>
      <c r="AK146" s="12"/>
      <c r="AL146" s="77">
        <v>139</v>
      </c>
      <c r="AM146" s="78">
        <f t="shared" si="74"/>
        <v>0</v>
      </c>
      <c r="AN146" s="78">
        <f t="shared" si="75"/>
        <v>0</v>
      </c>
      <c r="AO146" s="78">
        <f t="shared" si="76"/>
        <v>0</v>
      </c>
      <c r="AP146" s="78">
        <f t="shared" si="77"/>
        <v>0</v>
      </c>
      <c r="AQ146" s="78">
        <f t="shared" si="78"/>
        <v>0</v>
      </c>
      <c r="AS146" s="25"/>
      <c r="BB146" s="77">
        <v>139</v>
      </c>
      <c r="BC146" s="78">
        <f>攻打玩家效率!G203</f>
        <v>0</v>
      </c>
      <c r="BD146" s="78">
        <f>攻打玩家效率!H203</f>
        <v>0</v>
      </c>
      <c r="BE146" s="78">
        <f>攻打玩家效率!I203</f>
        <v>0</v>
      </c>
      <c r="BF146" s="78">
        <f>攻打玩家效率!J203</f>
        <v>0</v>
      </c>
      <c r="BG146" s="78">
        <f>攻打玩家效率!K203</f>
        <v>0</v>
      </c>
      <c r="BH146" s="78">
        <f>攻打玩家效率!L203</f>
        <v>0</v>
      </c>
      <c r="BI146" s="78">
        <f>攻打玩家效率!M203</f>
        <v>0</v>
      </c>
      <c r="BJ146" s="78">
        <f>攻打玩家效率!N203</f>
        <v>0</v>
      </c>
      <c r="BK146" s="78">
        <f>攻打玩家效率!O203</f>
        <v>0</v>
      </c>
      <c r="BL146" s="78">
        <f>攻打玩家效率!P203</f>
        <v>0</v>
      </c>
      <c r="BN146" s="77">
        <v>139</v>
      </c>
      <c r="BO146" s="78">
        <f t="shared" si="79"/>
        <v>0</v>
      </c>
      <c r="BP146" s="78">
        <f t="shared" si="80"/>
        <v>0</v>
      </c>
      <c r="BQ146" s="78">
        <f t="shared" si="81"/>
        <v>0</v>
      </c>
      <c r="BR146" s="78">
        <f t="shared" si="82"/>
        <v>0</v>
      </c>
      <c r="BS146" s="78">
        <f t="shared" si="83"/>
        <v>0</v>
      </c>
      <c r="BU146" s="25"/>
      <c r="CD146" s="77">
        <v>139</v>
      </c>
      <c r="CE146" s="78">
        <f>攻城效率!F143*BX$8</f>
        <v>0</v>
      </c>
      <c r="CF146" s="78">
        <f>攻城效率!G143*BY$8</f>
        <v>0</v>
      </c>
      <c r="CG146" s="78">
        <f>攻城效率!H143*BZ$8</f>
        <v>0</v>
      </c>
      <c r="CH146" s="78">
        <f>攻城效率!I143*CA$8</f>
        <v>0</v>
      </c>
      <c r="CI146" s="78">
        <f>攻城效率!J143*CB$8</f>
        <v>0</v>
      </c>
      <c r="CJ146" s="78">
        <f>攻城效率!K143*BX$7</f>
        <v>0</v>
      </c>
      <c r="CK146" s="78">
        <f>攻城效率!L143*BY$7</f>
        <v>0</v>
      </c>
      <c r="CL146" s="78">
        <f>攻城效率!M143*BZ$7</f>
        <v>0</v>
      </c>
      <c r="CM146" s="78">
        <f>攻城效率!N143*CA$7</f>
        <v>0</v>
      </c>
      <c r="CN146" s="78">
        <f>攻城效率!O143*CB$7</f>
        <v>0</v>
      </c>
      <c r="CO146" s="12"/>
      <c r="CP146" s="77">
        <v>139</v>
      </c>
      <c r="CQ146" s="78">
        <f t="shared" si="84"/>
        <v>0</v>
      </c>
      <c r="CR146" s="78">
        <f t="shared" si="85"/>
        <v>0</v>
      </c>
      <c r="CS146" s="78">
        <f t="shared" si="86"/>
        <v>0</v>
      </c>
      <c r="CT146" s="78">
        <f t="shared" si="87"/>
        <v>0</v>
      </c>
      <c r="CU146" s="78">
        <f t="shared" si="88"/>
        <v>0</v>
      </c>
    </row>
    <row r="147" spans="2:99" s="78" customFormat="1" x14ac:dyDescent="0.15">
      <c r="B147" s="77">
        <v>140</v>
      </c>
      <c r="C147" s="78">
        <f t="shared" si="66"/>
        <v>0</v>
      </c>
      <c r="D147" s="78">
        <f t="shared" si="67"/>
        <v>0</v>
      </c>
      <c r="E147" s="78">
        <f t="shared" si="68"/>
        <v>0</v>
      </c>
      <c r="F147" s="78">
        <f t="shared" si="69"/>
        <v>0</v>
      </c>
      <c r="G147" s="78">
        <f t="shared" si="70"/>
        <v>0</v>
      </c>
      <c r="H147" s="78">
        <f>C147*节奏总纲!W143</f>
        <v>0</v>
      </c>
      <c r="I147" s="78">
        <f>D147*节奏总纲!X143</f>
        <v>0</v>
      </c>
      <c r="J147" s="78">
        <f>E147*节奏总纲!Y143</f>
        <v>0</v>
      </c>
      <c r="K147" s="78">
        <f>F147*节奏总纲!Z143</f>
        <v>0</v>
      </c>
      <c r="L147" s="78">
        <f>G147*节奏总纲!AA143</f>
        <v>0</v>
      </c>
      <c r="N147" s="12" t="e">
        <f t="shared" si="71"/>
        <v>#DIV/0!</v>
      </c>
      <c r="O147" s="12" t="e">
        <f t="shared" si="72"/>
        <v>#DIV/0!</v>
      </c>
      <c r="P147" s="12" t="e">
        <f t="shared" si="73"/>
        <v>#DIV/0!</v>
      </c>
      <c r="Q147" s="25"/>
      <c r="Z147" s="77">
        <v>140</v>
      </c>
      <c r="AA147" s="78">
        <f>攻城效率!F144*T$8</f>
        <v>0</v>
      </c>
      <c r="AB147" s="78">
        <f>攻城效率!G144*U$8</f>
        <v>0</v>
      </c>
      <c r="AC147" s="78">
        <f>攻城效率!H144*V$8</f>
        <v>0</v>
      </c>
      <c r="AD147" s="78">
        <f>攻城效率!I144*W$8</f>
        <v>0</v>
      </c>
      <c r="AE147" s="78">
        <f>攻城效率!J144*X$8</f>
        <v>0</v>
      </c>
      <c r="AF147" s="78">
        <f>攻城效率!K144*T$7</f>
        <v>0</v>
      </c>
      <c r="AG147" s="78">
        <f>攻城效率!L144*U$7</f>
        <v>0</v>
      </c>
      <c r="AH147" s="78">
        <f>攻城效率!M144*V$7</f>
        <v>0</v>
      </c>
      <c r="AI147" s="78">
        <f>攻城效率!N144*W$7</f>
        <v>0</v>
      </c>
      <c r="AJ147" s="78">
        <f>攻城效率!O144*X$7</f>
        <v>0</v>
      </c>
      <c r="AK147" s="12"/>
      <c r="AL147" s="77">
        <v>140</v>
      </c>
      <c r="AM147" s="78">
        <f t="shared" si="74"/>
        <v>0</v>
      </c>
      <c r="AN147" s="78">
        <f t="shared" si="75"/>
        <v>0</v>
      </c>
      <c r="AO147" s="78">
        <f t="shared" si="76"/>
        <v>0</v>
      </c>
      <c r="AP147" s="78">
        <f t="shared" si="77"/>
        <v>0</v>
      </c>
      <c r="AQ147" s="78">
        <f t="shared" si="78"/>
        <v>0</v>
      </c>
      <c r="AS147" s="25"/>
      <c r="BB147" s="77">
        <v>140</v>
      </c>
      <c r="BC147" s="78">
        <f>攻打玩家效率!G204</f>
        <v>0</v>
      </c>
      <c r="BD147" s="78">
        <f>攻打玩家效率!H204</f>
        <v>0</v>
      </c>
      <c r="BE147" s="78">
        <f>攻打玩家效率!I204</f>
        <v>0</v>
      </c>
      <c r="BF147" s="78">
        <f>攻打玩家效率!J204</f>
        <v>0</v>
      </c>
      <c r="BG147" s="78">
        <f>攻打玩家效率!K204</f>
        <v>0</v>
      </c>
      <c r="BH147" s="78">
        <f>攻打玩家效率!L204</f>
        <v>0</v>
      </c>
      <c r="BI147" s="78">
        <f>攻打玩家效率!M204</f>
        <v>0</v>
      </c>
      <c r="BJ147" s="78">
        <f>攻打玩家效率!N204</f>
        <v>0</v>
      </c>
      <c r="BK147" s="78">
        <f>攻打玩家效率!O204</f>
        <v>0</v>
      </c>
      <c r="BL147" s="78">
        <f>攻打玩家效率!P204</f>
        <v>0</v>
      </c>
      <c r="BN147" s="77">
        <v>140</v>
      </c>
      <c r="BO147" s="78">
        <f t="shared" si="79"/>
        <v>0</v>
      </c>
      <c r="BP147" s="78">
        <f t="shared" si="80"/>
        <v>0</v>
      </c>
      <c r="BQ147" s="78">
        <f t="shared" si="81"/>
        <v>0</v>
      </c>
      <c r="BR147" s="78">
        <f t="shared" si="82"/>
        <v>0</v>
      </c>
      <c r="BS147" s="78">
        <f t="shared" si="83"/>
        <v>0</v>
      </c>
      <c r="BU147" s="25"/>
      <c r="CD147" s="77">
        <v>140</v>
      </c>
      <c r="CE147" s="78">
        <f>攻城效率!F144*BX$8</f>
        <v>0</v>
      </c>
      <c r="CF147" s="78">
        <f>攻城效率!G144*BY$8</f>
        <v>0</v>
      </c>
      <c r="CG147" s="78">
        <f>攻城效率!H144*BZ$8</f>
        <v>0</v>
      </c>
      <c r="CH147" s="78">
        <f>攻城效率!I144*CA$8</f>
        <v>0</v>
      </c>
      <c r="CI147" s="78">
        <f>攻城效率!J144*CB$8</f>
        <v>0</v>
      </c>
      <c r="CJ147" s="78">
        <f>攻城效率!K144*BX$7</f>
        <v>0</v>
      </c>
      <c r="CK147" s="78">
        <f>攻城效率!L144*BY$7</f>
        <v>0</v>
      </c>
      <c r="CL147" s="78">
        <f>攻城效率!M144*BZ$7</f>
        <v>0</v>
      </c>
      <c r="CM147" s="78">
        <f>攻城效率!N144*CA$7</f>
        <v>0</v>
      </c>
      <c r="CN147" s="78">
        <f>攻城效率!O144*CB$7</f>
        <v>0</v>
      </c>
      <c r="CO147" s="12"/>
      <c r="CP147" s="77">
        <v>140</v>
      </c>
      <c r="CQ147" s="78">
        <f t="shared" si="84"/>
        <v>0</v>
      </c>
      <c r="CR147" s="78">
        <f t="shared" si="85"/>
        <v>0</v>
      </c>
      <c r="CS147" s="78">
        <f t="shared" si="86"/>
        <v>0</v>
      </c>
      <c r="CT147" s="78">
        <f t="shared" si="87"/>
        <v>0</v>
      </c>
      <c r="CU147" s="78">
        <f t="shared" si="88"/>
        <v>0</v>
      </c>
    </row>
    <row r="148" spans="2:99" s="78" customFormat="1" x14ac:dyDescent="0.15">
      <c r="B148" s="77">
        <v>141</v>
      </c>
      <c r="C148" s="78">
        <f t="shared" si="66"/>
        <v>0</v>
      </c>
      <c r="D148" s="78">
        <f t="shared" si="67"/>
        <v>0</v>
      </c>
      <c r="E148" s="78">
        <f t="shared" si="68"/>
        <v>0</v>
      </c>
      <c r="F148" s="78">
        <f t="shared" si="69"/>
        <v>0</v>
      </c>
      <c r="G148" s="78">
        <f t="shared" si="70"/>
        <v>0</v>
      </c>
      <c r="H148" s="78">
        <f>C148*节奏总纲!W144</f>
        <v>0</v>
      </c>
      <c r="I148" s="78">
        <f>D148*节奏总纲!X144</f>
        <v>0</v>
      </c>
      <c r="J148" s="78">
        <f>E148*节奏总纲!Y144</f>
        <v>0</v>
      </c>
      <c r="K148" s="78">
        <f>F148*节奏总纲!Z144</f>
        <v>0</v>
      </c>
      <c r="L148" s="78">
        <f>G148*节奏总纲!AA144</f>
        <v>0</v>
      </c>
      <c r="N148" s="12" t="e">
        <f t="shared" si="71"/>
        <v>#DIV/0!</v>
      </c>
      <c r="O148" s="12" t="e">
        <f t="shared" si="72"/>
        <v>#DIV/0!</v>
      </c>
      <c r="P148" s="12" t="e">
        <f t="shared" si="73"/>
        <v>#DIV/0!</v>
      </c>
      <c r="Q148" s="25"/>
      <c r="Z148" s="77">
        <v>141</v>
      </c>
      <c r="AA148" s="78">
        <f>攻城效率!F145*T$8</f>
        <v>0</v>
      </c>
      <c r="AB148" s="78">
        <f>攻城效率!G145*U$8</f>
        <v>0</v>
      </c>
      <c r="AC148" s="78">
        <f>攻城效率!H145*V$8</f>
        <v>0</v>
      </c>
      <c r="AD148" s="78">
        <f>攻城效率!I145*W$8</f>
        <v>0</v>
      </c>
      <c r="AE148" s="78">
        <f>攻城效率!J145*X$8</f>
        <v>0</v>
      </c>
      <c r="AF148" s="78">
        <f>攻城效率!K145*T$7</f>
        <v>0</v>
      </c>
      <c r="AG148" s="78">
        <f>攻城效率!L145*U$7</f>
        <v>0</v>
      </c>
      <c r="AH148" s="78">
        <f>攻城效率!M145*V$7</f>
        <v>0</v>
      </c>
      <c r="AI148" s="78">
        <f>攻城效率!N145*W$7</f>
        <v>0</v>
      </c>
      <c r="AJ148" s="78">
        <f>攻城效率!O145*X$7</f>
        <v>0</v>
      </c>
      <c r="AK148" s="12"/>
      <c r="AL148" s="77">
        <v>141</v>
      </c>
      <c r="AM148" s="78">
        <f t="shared" si="74"/>
        <v>0</v>
      </c>
      <c r="AN148" s="78">
        <f t="shared" si="75"/>
        <v>0</v>
      </c>
      <c r="AO148" s="78">
        <f t="shared" si="76"/>
        <v>0</v>
      </c>
      <c r="AP148" s="78">
        <f t="shared" si="77"/>
        <v>0</v>
      </c>
      <c r="AQ148" s="78">
        <f t="shared" si="78"/>
        <v>0</v>
      </c>
      <c r="AS148" s="25"/>
      <c r="BB148" s="77">
        <v>141</v>
      </c>
      <c r="BC148" s="78">
        <f>攻打玩家效率!G205</f>
        <v>0</v>
      </c>
      <c r="BD148" s="78">
        <f>攻打玩家效率!H205</f>
        <v>0</v>
      </c>
      <c r="BE148" s="78">
        <f>攻打玩家效率!I205</f>
        <v>0</v>
      </c>
      <c r="BF148" s="78">
        <f>攻打玩家效率!J205</f>
        <v>0</v>
      </c>
      <c r="BG148" s="78">
        <f>攻打玩家效率!K205</f>
        <v>0</v>
      </c>
      <c r="BH148" s="78">
        <f>攻打玩家效率!L205</f>
        <v>0</v>
      </c>
      <c r="BI148" s="78">
        <f>攻打玩家效率!M205</f>
        <v>0</v>
      </c>
      <c r="BJ148" s="78">
        <f>攻打玩家效率!N205</f>
        <v>0</v>
      </c>
      <c r="BK148" s="78">
        <f>攻打玩家效率!O205</f>
        <v>0</v>
      </c>
      <c r="BL148" s="78">
        <f>攻打玩家效率!P205</f>
        <v>0</v>
      </c>
      <c r="BN148" s="77">
        <v>141</v>
      </c>
      <c r="BO148" s="78">
        <f t="shared" si="79"/>
        <v>0</v>
      </c>
      <c r="BP148" s="78">
        <f t="shared" si="80"/>
        <v>0</v>
      </c>
      <c r="BQ148" s="78">
        <f t="shared" si="81"/>
        <v>0</v>
      </c>
      <c r="BR148" s="78">
        <f t="shared" si="82"/>
        <v>0</v>
      </c>
      <c r="BS148" s="78">
        <f t="shared" si="83"/>
        <v>0</v>
      </c>
      <c r="BU148" s="25"/>
      <c r="CD148" s="77">
        <v>141</v>
      </c>
      <c r="CE148" s="78">
        <f>攻城效率!F145*BX$8</f>
        <v>0</v>
      </c>
      <c r="CF148" s="78">
        <f>攻城效率!G145*BY$8</f>
        <v>0</v>
      </c>
      <c r="CG148" s="78">
        <f>攻城效率!H145*BZ$8</f>
        <v>0</v>
      </c>
      <c r="CH148" s="78">
        <f>攻城效率!I145*CA$8</f>
        <v>0</v>
      </c>
      <c r="CI148" s="78">
        <f>攻城效率!J145*CB$8</f>
        <v>0</v>
      </c>
      <c r="CJ148" s="78">
        <f>攻城效率!K145*BX$7</f>
        <v>0</v>
      </c>
      <c r="CK148" s="78">
        <f>攻城效率!L145*BY$7</f>
        <v>0</v>
      </c>
      <c r="CL148" s="78">
        <f>攻城效率!M145*BZ$7</f>
        <v>0</v>
      </c>
      <c r="CM148" s="78">
        <f>攻城效率!N145*CA$7</f>
        <v>0</v>
      </c>
      <c r="CN148" s="78">
        <f>攻城效率!O145*CB$7</f>
        <v>0</v>
      </c>
      <c r="CO148" s="12"/>
      <c r="CP148" s="77">
        <v>141</v>
      </c>
      <c r="CQ148" s="78">
        <f t="shared" si="84"/>
        <v>0</v>
      </c>
      <c r="CR148" s="78">
        <f t="shared" si="85"/>
        <v>0</v>
      </c>
      <c r="CS148" s="78">
        <f t="shared" si="86"/>
        <v>0</v>
      </c>
      <c r="CT148" s="78">
        <f t="shared" si="87"/>
        <v>0</v>
      </c>
      <c r="CU148" s="78">
        <f t="shared" si="88"/>
        <v>0</v>
      </c>
    </row>
    <row r="149" spans="2:99" s="78" customFormat="1" x14ac:dyDescent="0.15">
      <c r="B149" s="77">
        <v>142</v>
      </c>
      <c r="C149" s="78">
        <f t="shared" si="66"/>
        <v>0</v>
      </c>
      <c r="D149" s="78">
        <f t="shared" si="67"/>
        <v>0</v>
      </c>
      <c r="E149" s="78">
        <f t="shared" si="68"/>
        <v>0</v>
      </c>
      <c r="F149" s="78">
        <f t="shared" si="69"/>
        <v>0</v>
      </c>
      <c r="G149" s="78">
        <f t="shared" si="70"/>
        <v>0</v>
      </c>
      <c r="H149" s="78">
        <f>C149*节奏总纲!W145</f>
        <v>0</v>
      </c>
      <c r="I149" s="78">
        <f>D149*节奏总纲!X145</f>
        <v>0</v>
      </c>
      <c r="J149" s="78">
        <f>E149*节奏总纲!Y145</f>
        <v>0</v>
      </c>
      <c r="K149" s="78">
        <f>F149*节奏总纲!Z145</f>
        <v>0</v>
      </c>
      <c r="L149" s="78">
        <f>G149*节奏总纲!AA145</f>
        <v>0</v>
      </c>
      <c r="N149" s="12" t="e">
        <f t="shared" si="71"/>
        <v>#DIV/0!</v>
      </c>
      <c r="O149" s="12" t="e">
        <f t="shared" si="72"/>
        <v>#DIV/0!</v>
      </c>
      <c r="P149" s="12" t="e">
        <f t="shared" si="73"/>
        <v>#DIV/0!</v>
      </c>
      <c r="Q149" s="25"/>
      <c r="Z149" s="77">
        <v>142</v>
      </c>
      <c r="AA149" s="78">
        <f>攻城效率!F146*T$8</f>
        <v>0</v>
      </c>
      <c r="AB149" s="78">
        <f>攻城效率!G146*U$8</f>
        <v>0</v>
      </c>
      <c r="AC149" s="78">
        <f>攻城效率!H146*V$8</f>
        <v>0</v>
      </c>
      <c r="AD149" s="78">
        <f>攻城效率!I146*W$8</f>
        <v>0</v>
      </c>
      <c r="AE149" s="78">
        <f>攻城效率!J146*X$8</f>
        <v>0</v>
      </c>
      <c r="AF149" s="78">
        <f>攻城效率!K146*T$7</f>
        <v>0</v>
      </c>
      <c r="AG149" s="78">
        <f>攻城效率!L146*U$7</f>
        <v>0</v>
      </c>
      <c r="AH149" s="78">
        <f>攻城效率!M146*V$7</f>
        <v>0</v>
      </c>
      <c r="AI149" s="78">
        <f>攻城效率!N146*W$7</f>
        <v>0</v>
      </c>
      <c r="AJ149" s="78">
        <f>攻城效率!O146*X$7</f>
        <v>0</v>
      </c>
      <c r="AK149" s="12"/>
      <c r="AL149" s="77">
        <v>142</v>
      </c>
      <c r="AM149" s="78">
        <f t="shared" si="74"/>
        <v>0</v>
      </c>
      <c r="AN149" s="78">
        <f t="shared" si="75"/>
        <v>0</v>
      </c>
      <c r="AO149" s="78">
        <f t="shared" si="76"/>
        <v>0</v>
      </c>
      <c r="AP149" s="78">
        <f t="shared" si="77"/>
        <v>0</v>
      </c>
      <c r="AQ149" s="78">
        <f t="shared" si="78"/>
        <v>0</v>
      </c>
      <c r="AS149" s="25"/>
      <c r="BB149" s="77">
        <v>142</v>
      </c>
      <c r="BC149" s="78">
        <f>攻打玩家效率!G206</f>
        <v>0</v>
      </c>
      <c r="BD149" s="78">
        <f>攻打玩家效率!H206</f>
        <v>0</v>
      </c>
      <c r="BE149" s="78">
        <f>攻打玩家效率!I206</f>
        <v>0</v>
      </c>
      <c r="BF149" s="78">
        <f>攻打玩家效率!J206</f>
        <v>0</v>
      </c>
      <c r="BG149" s="78">
        <f>攻打玩家效率!K206</f>
        <v>0</v>
      </c>
      <c r="BH149" s="78">
        <f>攻打玩家效率!L206</f>
        <v>0</v>
      </c>
      <c r="BI149" s="78">
        <f>攻打玩家效率!M206</f>
        <v>0</v>
      </c>
      <c r="BJ149" s="78">
        <f>攻打玩家效率!N206</f>
        <v>0</v>
      </c>
      <c r="BK149" s="78">
        <f>攻打玩家效率!O206</f>
        <v>0</v>
      </c>
      <c r="BL149" s="78">
        <f>攻打玩家效率!P206</f>
        <v>0</v>
      </c>
      <c r="BN149" s="77">
        <v>142</v>
      </c>
      <c r="BO149" s="78">
        <f t="shared" si="79"/>
        <v>0</v>
      </c>
      <c r="BP149" s="78">
        <f t="shared" si="80"/>
        <v>0</v>
      </c>
      <c r="BQ149" s="78">
        <f t="shared" si="81"/>
        <v>0</v>
      </c>
      <c r="BR149" s="78">
        <f t="shared" si="82"/>
        <v>0</v>
      </c>
      <c r="BS149" s="78">
        <f t="shared" si="83"/>
        <v>0</v>
      </c>
      <c r="BU149" s="25"/>
      <c r="CD149" s="77">
        <v>142</v>
      </c>
      <c r="CE149" s="78">
        <f>攻城效率!F146*BX$8</f>
        <v>0</v>
      </c>
      <c r="CF149" s="78">
        <f>攻城效率!G146*BY$8</f>
        <v>0</v>
      </c>
      <c r="CG149" s="78">
        <f>攻城效率!H146*BZ$8</f>
        <v>0</v>
      </c>
      <c r="CH149" s="78">
        <f>攻城效率!I146*CA$8</f>
        <v>0</v>
      </c>
      <c r="CI149" s="78">
        <f>攻城效率!J146*CB$8</f>
        <v>0</v>
      </c>
      <c r="CJ149" s="78">
        <f>攻城效率!K146*BX$7</f>
        <v>0</v>
      </c>
      <c r="CK149" s="78">
        <f>攻城效率!L146*BY$7</f>
        <v>0</v>
      </c>
      <c r="CL149" s="78">
        <f>攻城效率!M146*BZ$7</f>
        <v>0</v>
      </c>
      <c r="CM149" s="78">
        <f>攻城效率!N146*CA$7</f>
        <v>0</v>
      </c>
      <c r="CN149" s="78">
        <f>攻城效率!O146*CB$7</f>
        <v>0</v>
      </c>
      <c r="CO149" s="12"/>
      <c r="CP149" s="77">
        <v>142</v>
      </c>
      <c r="CQ149" s="78">
        <f t="shared" si="84"/>
        <v>0</v>
      </c>
      <c r="CR149" s="78">
        <f t="shared" si="85"/>
        <v>0</v>
      </c>
      <c r="CS149" s="78">
        <f t="shared" si="86"/>
        <v>0</v>
      </c>
      <c r="CT149" s="78">
        <f t="shared" si="87"/>
        <v>0</v>
      </c>
      <c r="CU149" s="78">
        <f t="shared" si="88"/>
        <v>0</v>
      </c>
    </row>
    <row r="150" spans="2:99" s="78" customFormat="1" x14ac:dyDescent="0.15">
      <c r="B150" s="77">
        <v>143</v>
      </c>
      <c r="C150" s="78">
        <f t="shared" si="66"/>
        <v>0</v>
      </c>
      <c r="D150" s="78">
        <f t="shared" si="67"/>
        <v>0</v>
      </c>
      <c r="E150" s="78">
        <f t="shared" si="68"/>
        <v>0</v>
      </c>
      <c r="F150" s="78">
        <f t="shared" si="69"/>
        <v>0</v>
      </c>
      <c r="G150" s="78">
        <f t="shared" si="70"/>
        <v>0</v>
      </c>
      <c r="H150" s="78">
        <f>C150*节奏总纲!W146</f>
        <v>0</v>
      </c>
      <c r="I150" s="78">
        <f>D150*节奏总纲!X146</f>
        <v>0</v>
      </c>
      <c r="J150" s="78">
        <f>E150*节奏总纲!Y146</f>
        <v>0</v>
      </c>
      <c r="K150" s="78">
        <f>F150*节奏总纲!Z146</f>
        <v>0</v>
      </c>
      <c r="L150" s="78">
        <f>G150*节奏总纲!AA146</f>
        <v>0</v>
      </c>
      <c r="N150" s="12" t="e">
        <f t="shared" si="71"/>
        <v>#DIV/0!</v>
      </c>
      <c r="O150" s="12" t="e">
        <f t="shared" si="72"/>
        <v>#DIV/0!</v>
      </c>
      <c r="P150" s="12" t="e">
        <f t="shared" si="73"/>
        <v>#DIV/0!</v>
      </c>
      <c r="Q150" s="25"/>
      <c r="Z150" s="77">
        <v>143</v>
      </c>
      <c r="AA150" s="78">
        <f>攻城效率!F147*T$8</f>
        <v>0</v>
      </c>
      <c r="AB150" s="78">
        <f>攻城效率!G147*U$8</f>
        <v>0</v>
      </c>
      <c r="AC150" s="78">
        <f>攻城效率!H147*V$8</f>
        <v>0</v>
      </c>
      <c r="AD150" s="78">
        <f>攻城效率!I147*W$8</f>
        <v>0</v>
      </c>
      <c r="AE150" s="78">
        <f>攻城效率!J147*X$8</f>
        <v>0</v>
      </c>
      <c r="AF150" s="78">
        <f>攻城效率!K147*T$7</f>
        <v>0</v>
      </c>
      <c r="AG150" s="78">
        <f>攻城效率!L147*U$7</f>
        <v>0</v>
      </c>
      <c r="AH150" s="78">
        <f>攻城效率!M147*V$7</f>
        <v>0</v>
      </c>
      <c r="AI150" s="78">
        <f>攻城效率!N147*W$7</f>
        <v>0</v>
      </c>
      <c r="AJ150" s="78">
        <f>攻城效率!O147*X$7</f>
        <v>0</v>
      </c>
      <c r="AK150" s="12"/>
      <c r="AL150" s="77">
        <v>143</v>
      </c>
      <c r="AM150" s="78">
        <f t="shared" si="74"/>
        <v>0</v>
      </c>
      <c r="AN150" s="78">
        <f t="shared" si="75"/>
        <v>0</v>
      </c>
      <c r="AO150" s="78">
        <f t="shared" si="76"/>
        <v>0</v>
      </c>
      <c r="AP150" s="78">
        <f t="shared" si="77"/>
        <v>0</v>
      </c>
      <c r="AQ150" s="78">
        <f t="shared" si="78"/>
        <v>0</v>
      </c>
      <c r="AS150" s="25"/>
      <c r="BB150" s="77">
        <v>143</v>
      </c>
      <c r="BC150" s="78">
        <f>攻打玩家效率!G207</f>
        <v>0</v>
      </c>
      <c r="BD150" s="78">
        <f>攻打玩家效率!H207</f>
        <v>0</v>
      </c>
      <c r="BE150" s="78">
        <f>攻打玩家效率!I207</f>
        <v>0</v>
      </c>
      <c r="BF150" s="78">
        <f>攻打玩家效率!J207</f>
        <v>0</v>
      </c>
      <c r="BG150" s="78">
        <f>攻打玩家效率!K207</f>
        <v>0</v>
      </c>
      <c r="BH150" s="78">
        <f>攻打玩家效率!L207</f>
        <v>0</v>
      </c>
      <c r="BI150" s="78">
        <f>攻打玩家效率!M207</f>
        <v>0</v>
      </c>
      <c r="BJ150" s="78">
        <f>攻打玩家效率!N207</f>
        <v>0</v>
      </c>
      <c r="BK150" s="78">
        <f>攻打玩家效率!O207</f>
        <v>0</v>
      </c>
      <c r="BL150" s="78">
        <f>攻打玩家效率!P207</f>
        <v>0</v>
      </c>
      <c r="BN150" s="77">
        <v>143</v>
      </c>
      <c r="BO150" s="78">
        <f t="shared" si="79"/>
        <v>0</v>
      </c>
      <c r="BP150" s="78">
        <f t="shared" si="80"/>
        <v>0</v>
      </c>
      <c r="BQ150" s="78">
        <f t="shared" si="81"/>
        <v>0</v>
      </c>
      <c r="BR150" s="78">
        <f t="shared" si="82"/>
        <v>0</v>
      </c>
      <c r="BS150" s="78">
        <f t="shared" si="83"/>
        <v>0</v>
      </c>
      <c r="BU150" s="25"/>
      <c r="CD150" s="77">
        <v>143</v>
      </c>
      <c r="CE150" s="78">
        <f>攻城效率!F147*BX$8</f>
        <v>0</v>
      </c>
      <c r="CF150" s="78">
        <f>攻城效率!G147*BY$8</f>
        <v>0</v>
      </c>
      <c r="CG150" s="78">
        <f>攻城效率!H147*BZ$8</f>
        <v>0</v>
      </c>
      <c r="CH150" s="78">
        <f>攻城效率!I147*CA$8</f>
        <v>0</v>
      </c>
      <c r="CI150" s="78">
        <f>攻城效率!J147*CB$8</f>
        <v>0</v>
      </c>
      <c r="CJ150" s="78">
        <f>攻城效率!K147*BX$7</f>
        <v>0</v>
      </c>
      <c r="CK150" s="78">
        <f>攻城效率!L147*BY$7</f>
        <v>0</v>
      </c>
      <c r="CL150" s="78">
        <f>攻城效率!M147*BZ$7</f>
        <v>0</v>
      </c>
      <c r="CM150" s="78">
        <f>攻城效率!N147*CA$7</f>
        <v>0</v>
      </c>
      <c r="CN150" s="78">
        <f>攻城效率!O147*CB$7</f>
        <v>0</v>
      </c>
      <c r="CO150" s="12"/>
      <c r="CP150" s="77">
        <v>143</v>
      </c>
      <c r="CQ150" s="78">
        <f t="shared" si="84"/>
        <v>0</v>
      </c>
      <c r="CR150" s="78">
        <f t="shared" si="85"/>
        <v>0</v>
      </c>
      <c r="CS150" s="78">
        <f t="shared" si="86"/>
        <v>0</v>
      </c>
      <c r="CT150" s="78">
        <f t="shared" si="87"/>
        <v>0</v>
      </c>
      <c r="CU150" s="78">
        <f t="shared" si="88"/>
        <v>0</v>
      </c>
    </row>
    <row r="151" spans="2:99" s="78" customFormat="1" x14ac:dyDescent="0.15">
      <c r="B151" s="77">
        <v>144</v>
      </c>
      <c r="C151" s="78">
        <f t="shared" si="66"/>
        <v>0</v>
      </c>
      <c r="D151" s="78">
        <f t="shared" si="67"/>
        <v>0</v>
      </c>
      <c r="E151" s="78">
        <f t="shared" si="68"/>
        <v>0</v>
      </c>
      <c r="F151" s="78">
        <f t="shared" si="69"/>
        <v>0</v>
      </c>
      <c r="G151" s="78">
        <f t="shared" si="70"/>
        <v>0</v>
      </c>
      <c r="H151" s="78">
        <f>C151*节奏总纲!W147</f>
        <v>0</v>
      </c>
      <c r="I151" s="78">
        <f>D151*节奏总纲!X147</f>
        <v>0</v>
      </c>
      <c r="J151" s="78">
        <f>E151*节奏总纲!Y147</f>
        <v>0</v>
      </c>
      <c r="K151" s="78">
        <f>F151*节奏总纲!Z147</f>
        <v>0</v>
      </c>
      <c r="L151" s="78">
        <f>G151*节奏总纲!AA147</f>
        <v>0</v>
      </c>
      <c r="N151" s="12" t="e">
        <f t="shared" si="71"/>
        <v>#DIV/0!</v>
      </c>
      <c r="O151" s="12" t="e">
        <f t="shared" si="72"/>
        <v>#DIV/0!</v>
      </c>
      <c r="P151" s="12" t="e">
        <f t="shared" si="73"/>
        <v>#DIV/0!</v>
      </c>
      <c r="Q151" s="25"/>
      <c r="Z151" s="77">
        <v>144</v>
      </c>
      <c r="AA151" s="78">
        <f>攻城效率!F148*T$8</f>
        <v>0</v>
      </c>
      <c r="AB151" s="78">
        <f>攻城效率!G148*U$8</f>
        <v>0</v>
      </c>
      <c r="AC151" s="78">
        <f>攻城效率!H148*V$8</f>
        <v>0</v>
      </c>
      <c r="AD151" s="78">
        <f>攻城效率!I148*W$8</f>
        <v>0</v>
      </c>
      <c r="AE151" s="78">
        <f>攻城效率!J148*X$8</f>
        <v>0</v>
      </c>
      <c r="AF151" s="78">
        <f>攻城效率!K148*T$7</f>
        <v>0</v>
      </c>
      <c r="AG151" s="78">
        <f>攻城效率!L148*U$7</f>
        <v>0</v>
      </c>
      <c r="AH151" s="78">
        <f>攻城效率!M148*V$7</f>
        <v>0</v>
      </c>
      <c r="AI151" s="78">
        <f>攻城效率!N148*W$7</f>
        <v>0</v>
      </c>
      <c r="AJ151" s="78">
        <f>攻城效率!O148*X$7</f>
        <v>0</v>
      </c>
      <c r="AK151" s="12"/>
      <c r="AL151" s="77">
        <v>144</v>
      </c>
      <c r="AM151" s="78">
        <f t="shared" si="74"/>
        <v>0</v>
      </c>
      <c r="AN151" s="78">
        <f t="shared" si="75"/>
        <v>0</v>
      </c>
      <c r="AO151" s="78">
        <f t="shared" si="76"/>
        <v>0</v>
      </c>
      <c r="AP151" s="78">
        <f t="shared" si="77"/>
        <v>0</v>
      </c>
      <c r="AQ151" s="78">
        <f t="shared" si="78"/>
        <v>0</v>
      </c>
      <c r="AS151" s="25"/>
      <c r="BB151" s="77">
        <v>144</v>
      </c>
      <c r="BC151" s="78">
        <f>攻打玩家效率!G208</f>
        <v>0</v>
      </c>
      <c r="BD151" s="78">
        <f>攻打玩家效率!H208</f>
        <v>0</v>
      </c>
      <c r="BE151" s="78">
        <f>攻打玩家效率!I208</f>
        <v>0</v>
      </c>
      <c r="BF151" s="78">
        <f>攻打玩家效率!J208</f>
        <v>0</v>
      </c>
      <c r="BG151" s="78">
        <f>攻打玩家效率!K208</f>
        <v>0</v>
      </c>
      <c r="BH151" s="78">
        <f>攻打玩家效率!L208</f>
        <v>0</v>
      </c>
      <c r="BI151" s="78">
        <f>攻打玩家效率!M208</f>
        <v>0</v>
      </c>
      <c r="BJ151" s="78">
        <f>攻打玩家效率!N208</f>
        <v>0</v>
      </c>
      <c r="BK151" s="78">
        <f>攻打玩家效率!O208</f>
        <v>0</v>
      </c>
      <c r="BL151" s="78">
        <f>攻打玩家效率!P208</f>
        <v>0</v>
      </c>
      <c r="BN151" s="77">
        <v>144</v>
      </c>
      <c r="BO151" s="78">
        <f t="shared" si="79"/>
        <v>0</v>
      </c>
      <c r="BP151" s="78">
        <f t="shared" si="80"/>
        <v>0</v>
      </c>
      <c r="BQ151" s="78">
        <f t="shared" si="81"/>
        <v>0</v>
      </c>
      <c r="BR151" s="78">
        <f t="shared" si="82"/>
        <v>0</v>
      </c>
      <c r="BS151" s="78">
        <f t="shared" si="83"/>
        <v>0</v>
      </c>
      <c r="BU151" s="25"/>
      <c r="CD151" s="77">
        <v>144</v>
      </c>
      <c r="CE151" s="78">
        <f>攻城效率!F148*BX$8</f>
        <v>0</v>
      </c>
      <c r="CF151" s="78">
        <f>攻城效率!G148*BY$8</f>
        <v>0</v>
      </c>
      <c r="CG151" s="78">
        <f>攻城效率!H148*BZ$8</f>
        <v>0</v>
      </c>
      <c r="CH151" s="78">
        <f>攻城效率!I148*CA$8</f>
        <v>0</v>
      </c>
      <c r="CI151" s="78">
        <f>攻城效率!J148*CB$8</f>
        <v>0</v>
      </c>
      <c r="CJ151" s="78">
        <f>攻城效率!K148*BX$7</f>
        <v>0</v>
      </c>
      <c r="CK151" s="78">
        <f>攻城效率!L148*BY$7</f>
        <v>0</v>
      </c>
      <c r="CL151" s="78">
        <f>攻城效率!M148*BZ$7</f>
        <v>0</v>
      </c>
      <c r="CM151" s="78">
        <f>攻城效率!N148*CA$7</f>
        <v>0</v>
      </c>
      <c r="CN151" s="78">
        <f>攻城效率!O148*CB$7</f>
        <v>0</v>
      </c>
      <c r="CO151" s="12"/>
      <c r="CP151" s="77">
        <v>144</v>
      </c>
      <c r="CQ151" s="78">
        <f t="shared" si="84"/>
        <v>0</v>
      </c>
      <c r="CR151" s="78">
        <f t="shared" si="85"/>
        <v>0</v>
      </c>
      <c r="CS151" s="78">
        <f t="shared" si="86"/>
        <v>0</v>
      </c>
      <c r="CT151" s="78">
        <f t="shared" si="87"/>
        <v>0</v>
      </c>
      <c r="CU151" s="78">
        <f t="shared" si="88"/>
        <v>0</v>
      </c>
    </row>
    <row r="152" spans="2:99" s="78" customFormat="1" x14ac:dyDescent="0.15">
      <c r="B152" s="77">
        <v>145</v>
      </c>
      <c r="C152" s="78">
        <f t="shared" si="66"/>
        <v>0</v>
      </c>
      <c r="D152" s="78">
        <f t="shared" si="67"/>
        <v>0</v>
      </c>
      <c r="E152" s="78">
        <f t="shared" si="68"/>
        <v>0</v>
      </c>
      <c r="F152" s="78">
        <f t="shared" si="69"/>
        <v>0</v>
      </c>
      <c r="G152" s="78">
        <f t="shared" si="70"/>
        <v>0</v>
      </c>
      <c r="H152" s="78">
        <f>C152*节奏总纲!W148</f>
        <v>0</v>
      </c>
      <c r="I152" s="78">
        <f>D152*节奏总纲!X148</f>
        <v>0</v>
      </c>
      <c r="J152" s="78">
        <f>E152*节奏总纲!Y148</f>
        <v>0</v>
      </c>
      <c r="K152" s="78">
        <f>F152*节奏总纲!Z148</f>
        <v>0</v>
      </c>
      <c r="L152" s="78">
        <f>G152*节奏总纲!AA148</f>
        <v>0</v>
      </c>
      <c r="N152" s="12" t="e">
        <f t="shared" si="71"/>
        <v>#DIV/0!</v>
      </c>
      <c r="O152" s="12" t="e">
        <f t="shared" si="72"/>
        <v>#DIV/0!</v>
      </c>
      <c r="P152" s="12" t="e">
        <f t="shared" si="73"/>
        <v>#DIV/0!</v>
      </c>
      <c r="Q152" s="25"/>
      <c r="Z152" s="77">
        <v>145</v>
      </c>
      <c r="AA152" s="78">
        <f>攻城效率!F149*T$8</f>
        <v>0</v>
      </c>
      <c r="AB152" s="78">
        <f>攻城效率!G149*U$8</f>
        <v>0</v>
      </c>
      <c r="AC152" s="78">
        <f>攻城效率!H149*V$8</f>
        <v>0</v>
      </c>
      <c r="AD152" s="78">
        <f>攻城效率!I149*W$8</f>
        <v>0</v>
      </c>
      <c r="AE152" s="78">
        <f>攻城效率!J149*X$8</f>
        <v>0</v>
      </c>
      <c r="AF152" s="78">
        <f>攻城效率!K149*T$7</f>
        <v>0</v>
      </c>
      <c r="AG152" s="78">
        <f>攻城效率!L149*U$7</f>
        <v>0</v>
      </c>
      <c r="AH152" s="78">
        <f>攻城效率!M149*V$7</f>
        <v>0</v>
      </c>
      <c r="AI152" s="78">
        <f>攻城效率!N149*W$7</f>
        <v>0</v>
      </c>
      <c r="AJ152" s="78">
        <f>攻城效率!O149*X$7</f>
        <v>0</v>
      </c>
      <c r="AK152" s="12"/>
      <c r="AL152" s="77">
        <v>145</v>
      </c>
      <c r="AM152" s="78">
        <f t="shared" si="74"/>
        <v>0</v>
      </c>
      <c r="AN152" s="78">
        <f t="shared" si="75"/>
        <v>0</v>
      </c>
      <c r="AO152" s="78">
        <f t="shared" si="76"/>
        <v>0</v>
      </c>
      <c r="AP152" s="78">
        <f t="shared" si="77"/>
        <v>0</v>
      </c>
      <c r="AQ152" s="78">
        <f t="shared" si="78"/>
        <v>0</v>
      </c>
      <c r="AS152" s="25"/>
      <c r="BB152" s="77">
        <v>145</v>
      </c>
      <c r="BC152" s="78">
        <f>攻打玩家效率!G209</f>
        <v>0</v>
      </c>
      <c r="BD152" s="78">
        <f>攻打玩家效率!H209</f>
        <v>0</v>
      </c>
      <c r="BE152" s="78">
        <f>攻打玩家效率!I209</f>
        <v>0</v>
      </c>
      <c r="BF152" s="78">
        <f>攻打玩家效率!J209</f>
        <v>0</v>
      </c>
      <c r="BG152" s="78">
        <f>攻打玩家效率!K209</f>
        <v>0</v>
      </c>
      <c r="BH152" s="78">
        <f>攻打玩家效率!L209</f>
        <v>0</v>
      </c>
      <c r="BI152" s="78">
        <f>攻打玩家效率!M209</f>
        <v>0</v>
      </c>
      <c r="BJ152" s="78">
        <f>攻打玩家效率!N209</f>
        <v>0</v>
      </c>
      <c r="BK152" s="78">
        <f>攻打玩家效率!O209</f>
        <v>0</v>
      </c>
      <c r="BL152" s="78">
        <f>攻打玩家效率!P209</f>
        <v>0</v>
      </c>
      <c r="BN152" s="77">
        <v>145</v>
      </c>
      <c r="BO152" s="78">
        <f t="shared" si="79"/>
        <v>0</v>
      </c>
      <c r="BP152" s="78">
        <f t="shared" si="80"/>
        <v>0</v>
      </c>
      <c r="BQ152" s="78">
        <f t="shared" si="81"/>
        <v>0</v>
      </c>
      <c r="BR152" s="78">
        <f t="shared" si="82"/>
        <v>0</v>
      </c>
      <c r="BS152" s="78">
        <f t="shared" si="83"/>
        <v>0</v>
      </c>
      <c r="BU152" s="25"/>
      <c r="CD152" s="77">
        <v>145</v>
      </c>
      <c r="CE152" s="78">
        <f>攻城效率!F149*BX$8</f>
        <v>0</v>
      </c>
      <c r="CF152" s="78">
        <f>攻城效率!G149*BY$8</f>
        <v>0</v>
      </c>
      <c r="CG152" s="78">
        <f>攻城效率!H149*BZ$8</f>
        <v>0</v>
      </c>
      <c r="CH152" s="78">
        <f>攻城效率!I149*CA$8</f>
        <v>0</v>
      </c>
      <c r="CI152" s="78">
        <f>攻城效率!J149*CB$8</f>
        <v>0</v>
      </c>
      <c r="CJ152" s="78">
        <f>攻城效率!K149*BX$7</f>
        <v>0</v>
      </c>
      <c r="CK152" s="78">
        <f>攻城效率!L149*BY$7</f>
        <v>0</v>
      </c>
      <c r="CL152" s="78">
        <f>攻城效率!M149*BZ$7</f>
        <v>0</v>
      </c>
      <c r="CM152" s="78">
        <f>攻城效率!N149*CA$7</f>
        <v>0</v>
      </c>
      <c r="CN152" s="78">
        <f>攻城效率!O149*CB$7</f>
        <v>0</v>
      </c>
      <c r="CO152" s="12"/>
      <c r="CP152" s="77">
        <v>145</v>
      </c>
      <c r="CQ152" s="78">
        <f t="shared" si="84"/>
        <v>0</v>
      </c>
      <c r="CR152" s="78">
        <f t="shared" si="85"/>
        <v>0</v>
      </c>
      <c r="CS152" s="78">
        <f t="shared" si="86"/>
        <v>0</v>
      </c>
      <c r="CT152" s="78">
        <f t="shared" si="87"/>
        <v>0</v>
      </c>
      <c r="CU152" s="78">
        <f t="shared" si="88"/>
        <v>0</v>
      </c>
    </row>
    <row r="153" spans="2:99" s="78" customFormat="1" x14ac:dyDescent="0.15">
      <c r="B153" s="77">
        <v>146</v>
      </c>
      <c r="C153" s="78">
        <f t="shared" si="66"/>
        <v>0</v>
      </c>
      <c r="D153" s="78">
        <f t="shared" si="67"/>
        <v>0</v>
      </c>
      <c r="E153" s="78">
        <f t="shared" si="68"/>
        <v>0</v>
      </c>
      <c r="F153" s="78">
        <f t="shared" si="69"/>
        <v>0</v>
      </c>
      <c r="G153" s="78">
        <f t="shared" si="70"/>
        <v>0</v>
      </c>
      <c r="H153" s="78">
        <f>C153*节奏总纲!W149</f>
        <v>0</v>
      </c>
      <c r="I153" s="78">
        <f>D153*节奏总纲!X149</f>
        <v>0</v>
      </c>
      <c r="J153" s="78">
        <f>E153*节奏总纲!Y149</f>
        <v>0</v>
      </c>
      <c r="K153" s="78">
        <f>F153*节奏总纲!Z149</f>
        <v>0</v>
      </c>
      <c r="L153" s="78">
        <f>G153*节奏总纲!AA149</f>
        <v>0</v>
      </c>
      <c r="N153" s="12" t="e">
        <f t="shared" si="71"/>
        <v>#DIV/0!</v>
      </c>
      <c r="O153" s="12" t="e">
        <f t="shared" si="72"/>
        <v>#DIV/0!</v>
      </c>
      <c r="P153" s="12" t="e">
        <f t="shared" si="73"/>
        <v>#DIV/0!</v>
      </c>
      <c r="Q153" s="25"/>
      <c r="Z153" s="77">
        <v>146</v>
      </c>
      <c r="AA153" s="78">
        <f>攻城效率!F150*T$8</f>
        <v>0</v>
      </c>
      <c r="AB153" s="78">
        <f>攻城效率!G150*U$8</f>
        <v>0</v>
      </c>
      <c r="AC153" s="78">
        <f>攻城效率!H150*V$8</f>
        <v>0</v>
      </c>
      <c r="AD153" s="78">
        <f>攻城效率!I150*W$8</f>
        <v>0</v>
      </c>
      <c r="AE153" s="78">
        <f>攻城效率!J150*X$8</f>
        <v>0</v>
      </c>
      <c r="AF153" s="78">
        <f>攻城效率!K150*T$7</f>
        <v>0</v>
      </c>
      <c r="AG153" s="78">
        <f>攻城效率!L150*U$7</f>
        <v>0</v>
      </c>
      <c r="AH153" s="78">
        <f>攻城效率!M150*V$7</f>
        <v>0</v>
      </c>
      <c r="AI153" s="78">
        <f>攻城效率!N150*W$7</f>
        <v>0</v>
      </c>
      <c r="AJ153" s="78">
        <f>攻城效率!O150*X$7</f>
        <v>0</v>
      </c>
      <c r="AK153" s="12"/>
      <c r="AL153" s="77">
        <v>146</v>
      </c>
      <c r="AM153" s="78">
        <f t="shared" si="74"/>
        <v>0</v>
      </c>
      <c r="AN153" s="78">
        <f t="shared" si="75"/>
        <v>0</v>
      </c>
      <c r="AO153" s="78">
        <f t="shared" si="76"/>
        <v>0</v>
      </c>
      <c r="AP153" s="78">
        <f t="shared" si="77"/>
        <v>0</v>
      </c>
      <c r="AQ153" s="78">
        <f t="shared" si="78"/>
        <v>0</v>
      </c>
      <c r="AS153" s="25"/>
      <c r="BB153" s="77">
        <v>146</v>
      </c>
      <c r="BC153" s="78">
        <f>攻打玩家效率!G210</f>
        <v>0</v>
      </c>
      <c r="BD153" s="78">
        <f>攻打玩家效率!H210</f>
        <v>0</v>
      </c>
      <c r="BE153" s="78">
        <f>攻打玩家效率!I210</f>
        <v>0</v>
      </c>
      <c r="BF153" s="78">
        <f>攻打玩家效率!J210</f>
        <v>0</v>
      </c>
      <c r="BG153" s="78">
        <f>攻打玩家效率!K210</f>
        <v>0</v>
      </c>
      <c r="BH153" s="78">
        <f>攻打玩家效率!L210</f>
        <v>0</v>
      </c>
      <c r="BI153" s="78">
        <f>攻打玩家效率!M210</f>
        <v>0</v>
      </c>
      <c r="BJ153" s="78">
        <f>攻打玩家效率!N210</f>
        <v>0</v>
      </c>
      <c r="BK153" s="78">
        <f>攻打玩家效率!O210</f>
        <v>0</v>
      </c>
      <c r="BL153" s="78">
        <f>攻打玩家效率!P210</f>
        <v>0</v>
      </c>
      <c r="BN153" s="77">
        <v>146</v>
      </c>
      <c r="BO153" s="78">
        <f t="shared" si="79"/>
        <v>0</v>
      </c>
      <c r="BP153" s="78">
        <f t="shared" si="80"/>
        <v>0</v>
      </c>
      <c r="BQ153" s="78">
        <f t="shared" si="81"/>
        <v>0</v>
      </c>
      <c r="BR153" s="78">
        <f t="shared" si="82"/>
        <v>0</v>
      </c>
      <c r="BS153" s="78">
        <f t="shared" si="83"/>
        <v>0</v>
      </c>
      <c r="BU153" s="25"/>
      <c r="CD153" s="77">
        <v>146</v>
      </c>
      <c r="CE153" s="78">
        <f>攻城效率!F150*BX$8</f>
        <v>0</v>
      </c>
      <c r="CF153" s="78">
        <f>攻城效率!G150*BY$8</f>
        <v>0</v>
      </c>
      <c r="CG153" s="78">
        <f>攻城效率!H150*BZ$8</f>
        <v>0</v>
      </c>
      <c r="CH153" s="78">
        <f>攻城效率!I150*CA$8</f>
        <v>0</v>
      </c>
      <c r="CI153" s="78">
        <f>攻城效率!J150*CB$8</f>
        <v>0</v>
      </c>
      <c r="CJ153" s="78">
        <f>攻城效率!K150*BX$7</f>
        <v>0</v>
      </c>
      <c r="CK153" s="78">
        <f>攻城效率!L150*BY$7</f>
        <v>0</v>
      </c>
      <c r="CL153" s="78">
        <f>攻城效率!M150*BZ$7</f>
        <v>0</v>
      </c>
      <c r="CM153" s="78">
        <f>攻城效率!N150*CA$7</f>
        <v>0</v>
      </c>
      <c r="CN153" s="78">
        <f>攻城效率!O150*CB$7</f>
        <v>0</v>
      </c>
      <c r="CO153" s="12"/>
      <c r="CP153" s="77">
        <v>146</v>
      </c>
      <c r="CQ153" s="78">
        <f t="shared" si="84"/>
        <v>0</v>
      </c>
      <c r="CR153" s="78">
        <f t="shared" si="85"/>
        <v>0</v>
      </c>
      <c r="CS153" s="78">
        <f t="shared" si="86"/>
        <v>0</v>
      </c>
      <c r="CT153" s="78">
        <f t="shared" si="87"/>
        <v>0</v>
      </c>
      <c r="CU153" s="78">
        <f t="shared" si="88"/>
        <v>0</v>
      </c>
    </row>
    <row r="154" spans="2:99" s="78" customFormat="1" x14ac:dyDescent="0.15">
      <c r="B154" s="77">
        <v>147</v>
      </c>
      <c r="C154" s="78">
        <f t="shared" si="66"/>
        <v>0</v>
      </c>
      <c r="D154" s="78">
        <f t="shared" si="67"/>
        <v>0</v>
      </c>
      <c r="E154" s="78">
        <f t="shared" si="68"/>
        <v>0</v>
      </c>
      <c r="F154" s="78">
        <f t="shared" si="69"/>
        <v>0</v>
      </c>
      <c r="G154" s="78">
        <f t="shared" si="70"/>
        <v>0</v>
      </c>
      <c r="H154" s="78">
        <f>C154*节奏总纲!W150</f>
        <v>0</v>
      </c>
      <c r="I154" s="78">
        <f>D154*节奏总纲!X150</f>
        <v>0</v>
      </c>
      <c r="J154" s="78">
        <f>E154*节奏总纲!Y150</f>
        <v>0</v>
      </c>
      <c r="K154" s="78">
        <f>F154*节奏总纲!Z150</f>
        <v>0</v>
      </c>
      <c r="L154" s="78">
        <f>G154*节奏总纲!AA150</f>
        <v>0</v>
      </c>
      <c r="N154" s="12" t="e">
        <f t="shared" si="71"/>
        <v>#DIV/0!</v>
      </c>
      <c r="O154" s="12" t="e">
        <f t="shared" si="72"/>
        <v>#DIV/0!</v>
      </c>
      <c r="P154" s="12" t="e">
        <f t="shared" si="73"/>
        <v>#DIV/0!</v>
      </c>
      <c r="Q154" s="25"/>
      <c r="Z154" s="77">
        <v>147</v>
      </c>
      <c r="AA154" s="78">
        <f>攻城效率!F151*T$8</f>
        <v>0</v>
      </c>
      <c r="AB154" s="78">
        <f>攻城效率!G151*U$8</f>
        <v>0</v>
      </c>
      <c r="AC154" s="78">
        <f>攻城效率!H151*V$8</f>
        <v>0</v>
      </c>
      <c r="AD154" s="78">
        <f>攻城效率!I151*W$8</f>
        <v>0</v>
      </c>
      <c r="AE154" s="78">
        <f>攻城效率!J151*X$8</f>
        <v>0</v>
      </c>
      <c r="AF154" s="78">
        <f>攻城效率!K151*T$7</f>
        <v>0</v>
      </c>
      <c r="AG154" s="78">
        <f>攻城效率!L151*U$7</f>
        <v>0</v>
      </c>
      <c r="AH154" s="78">
        <f>攻城效率!M151*V$7</f>
        <v>0</v>
      </c>
      <c r="AI154" s="78">
        <f>攻城效率!N151*W$7</f>
        <v>0</v>
      </c>
      <c r="AJ154" s="78">
        <f>攻城效率!O151*X$7</f>
        <v>0</v>
      </c>
      <c r="AK154" s="12"/>
      <c r="AL154" s="77">
        <v>147</v>
      </c>
      <c r="AM154" s="78">
        <f t="shared" si="74"/>
        <v>0</v>
      </c>
      <c r="AN154" s="78">
        <f t="shared" si="75"/>
        <v>0</v>
      </c>
      <c r="AO154" s="78">
        <f t="shared" si="76"/>
        <v>0</v>
      </c>
      <c r="AP154" s="78">
        <f t="shared" si="77"/>
        <v>0</v>
      </c>
      <c r="AQ154" s="78">
        <f t="shared" si="78"/>
        <v>0</v>
      </c>
      <c r="AS154" s="25"/>
      <c r="BB154" s="77">
        <v>147</v>
      </c>
      <c r="BC154" s="78">
        <f>攻打玩家效率!G211</f>
        <v>0</v>
      </c>
      <c r="BD154" s="78">
        <f>攻打玩家效率!H211</f>
        <v>0</v>
      </c>
      <c r="BE154" s="78">
        <f>攻打玩家效率!I211</f>
        <v>0</v>
      </c>
      <c r="BF154" s="78">
        <f>攻打玩家效率!J211</f>
        <v>0</v>
      </c>
      <c r="BG154" s="78">
        <f>攻打玩家效率!K211</f>
        <v>0</v>
      </c>
      <c r="BH154" s="78">
        <f>攻打玩家效率!L211</f>
        <v>0</v>
      </c>
      <c r="BI154" s="78">
        <f>攻打玩家效率!M211</f>
        <v>0</v>
      </c>
      <c r="BJ154" s="78">
        <f>攻打玩家效率!N211</f>
        <v>0</v>
      </c>
      <c r="BK154" s="78">
        <f>攻打玩家效率!O211</f>
        <v>0</v>
      </c>
      <c r="BL154" s="78">
        <f>攻打玩家效率!P211</f>
        <v>0</v>
      </c>
      <c r="BN154" s="77">
        <v>147</v>
      </c>
      <c r="BO154" s="78">
        <f t="shared" si="79"/>
        <v>0</v>
      </c>
      <c r="BP154" s="78">
        <f t="shared" si="80"/>
        <v>0</v>
      </c>
      <c r="BQ154" s="78">
        <f t="shared" si="81"/>
        <v>0</v>
      </c>
      <c r="BR154" s="78">
        <f t="shared" si="82"/>
        <v>0</v>
      </c>
      <c r="BS154" s="78">
        <f t="shared" si="83"/>
        <v>0</v>
      </c>
      <c r="BU154" s="25"/>
      <c r="CD154" s="77">
        <v>147</v>
      </c>
      <c r="CE154" s="78">
        <f>攻城效率!F151*BX$8</f>
        <v>0</v>
      </c>
      <c r="CF154" s="78">
        <f>攻城效率!G151*BY$8</f>
        <v>0</v>
      </c>
      <c r="CG154" s="78">
        <f>攻城效率!H151*BZ$8</f>
        <v>0</v>
      </c>
      <c r="CH154" s="78">
        <f>攻城效率!I151*CA$8</f>
        <v>0</v>
      </c>
      <c r="CI154" s="78">
        <f>攻城效率!J151*CB$8</f>
        <v>0</v>
      </c>
      <c r="CJ154" s="78">
        <f>攻城效率!K151*BX$7</f>
        <v>0</v>
      </c>
      <c r="CK154" s="78">
        <f>攻城效率!L151*BY$7</f>
        <v>0</v>
      </c>
      <c r="CL154" s="78">
        <f>攻城效率!M151*BZ$7</f>
        <v>0</v>
      </c>
      <c r="CM154" s="78">
        <f>攻城效率!N151*CA$7</f>
        <v>0</v>
      </c>
      <c r="CN154" s="78">
        <f>攻城效率!O151*CB$7</f>
        <v>0</v>
      </c>
      <c r="CO154" s="12"/>
      <c r="CP154" s="77">
        <v>147</v>
      </c>
      <c r="CQ154" s="78">
        <f t="shared" si="84"/>
        <v>0</v>
      </c>
      <c r="CR154" s="78">
        <f t="shared" si="85"/>
        <v>0</v>
      </c>
      <c r="CS154" s="78">
        <f t="shared" si="86"/>
        <v>0</v>
      </c>
      <c r="CT154" s="78">
        <f t="shared" si="87"/>
        <v>0</v>
      </c>
      <c r="CU154" s="78">
        <f t="shared" si="88"/>
        <v>0</v>
      </c>
    </row>
    <row r="155" spans="2:99" s="78" customFormat="1" x14ac:dyDescent="0.15">
      <c r="B155" s="77">
        <v>148</v>
      </c>
      <c r="C155" s="78">
        <f t="shared" si="66"/>
        <v>0</v>
      </c>
      <c r="D155" s="78">
        <f t="shared" si="67"/>
        <v>0</v>
      </c>
      <c r="E155" s="78">
        <f t="shared" si="68"/>
        <v>0</v>
      </c>
      <c r="F155" s="78">
        <f t="shared" si="69"/>
        <v>0</v>
      </c>
      <c r="G155" s="78">
        <f t="shared" si="70"/>
        <v>0</v>
      </c>
      <c r="H155" s="78">
        <f>C155*节奏总纲!W151</f>
        <v>0</v>
      </c>
      <c r="I155" s="78">
        <f>D155*节奏总纲!X151</f>
        <v>0</v>
      </c>
      <c r="J155" s="78">
        <f>E155*节奏总纲!Y151</f>
        <v>0</v>
      </c>
      <c r="K155" s="78">
        <f>F155*节奏总纲!Z151</f>
        <v>0</v>
      </c>
      <c r="L155" s="78">
        <f>G155*节奏总纲!AA151</f>
        <v>0</v>
      </c>
      <c r="N155" s="12" t="e">
        <f t="shared" si="71"/>
        <v>#DIV/0!</v>
      </c>
      <c r="O155" s="12" t="e">
        <f t="shared" si="72"/>
        <v>#DIV/0!</v>
      </c>
      <c r="P155" s="12" t="e">
        <f t="shared" si="73"/>
        <v>#DIV/0!</v>
      </c>
      <c r="Q155" s="25"/>
      <c r="Z155" s="77">
        <v>148</v>
      </c>
      <c r="AA155" s="78">
        <f>攻城效率!F152*T$8</f>
        <v>0</v>
      </c>
      <c r="AB155" s="78">
        <f>攻城效率!G152*U$8</f>
        <v>0</v>
      </c>
      <c r="AC155" s="78">
        <f>攻城效率!H152*V$8</f>
        <v>0</v>
      </c>
      <c r="AD155" s="78">
        <f>攻城效率!I152*W$8</f>
        <v>0</v>
      </c>
      <c r="AE155" s="78">
        <f>攻城效率!J152*X$8</f>
        <v>0</v>
      </c>
      <c r="AF155" s="78">
        <f>攻城效率!K152*T$7</f>
        <v>0</v>
      </c>
      <c r="AG155" s="78">
        <f>攻城效率!L152*U$7</f>
        <v>0</v>
      </c>
      <c r="AH155" s="78">
        <f>攻城效率!M152*V$7</f>
        <v>0</v>
      </c>
      <c r="AI155" s="78">
        <f>攻城效率!N152*W$7</f>
        <v>0</v>
      </c>
      <c r="AJ155" s="78">
        <f>攻城效率!O152*X$7</f>
        <v>0</v>
      </c>
      <c r="AK155" s="12"/>
      <c r="AL155" s="77">
        <v>148</v>
      </c>
      <c r="AM155" s="78">
        <f t="shared" si="74"/>
        <v>0</v>
      </c>
      <c r="AN155" s="78">
        <f t="shared" si="75"/>
        <v>0</v>
      </c>
      <c r="AO155" s="78">
        <f t="shared" si="76"/>
        <v>0</v>
      </c>
      <c r="AP155" s="78">
        <f t="shared" si="77"/>
        <v>0</v>
      </c>
      <c r="AQ155" s="78">
        <f t="shared" si="78"/>
        <v>0</v>
      </c>
      <c r="AS155" s="25"/>
      <c r="BB155" s="77">
        <v>148</v>
      </c>
      <c r="BC155" s="78">
        <f>攻打玩家效率!G212</f>
        <v>0</v>
      </c>
      <c r="BD155" s="78">
        <f>攻打玩家效率!H212</f>
        <v>0</v>
      </c>
      <c r="BE155" s="78">
        <f>攻打玩家效率!I212</f>
        <v>0</v>
      </c>
      <c r="BF155" s="78">
        <f>攻打玩家效率!J212</f>
        <v>0</v>
      </c>
      <c r="BG155" s="78">
        <f>攻打玩家效率!K212</f>
        <v>0</v>
      </c>
      <c r="BH155" s="78">
        <f>攻打玩家效率!L212</f>
        <v>0</v>
      </c>
      <c r="BI155" s="78">
        <f>攻打玩家效率!M212</f>
        <v>0</v>
      </c>
      <c r="BJ155" s="78">
        <f>攻打玩家效率!N212</f>
        <v>0</v>
      </c>
      <c r="BK155" s="78">
        <f>攻打玩家效率!O212</f>
        <v>0</v>
      </c>
      <c r="BL155" s="78">
        <f>攻打玩家效率!P212</f>
        <v>0</v>
      </c>
      <c r="BN155" s="77">
        <v>148</v>
      </c>
      <c r="BO155" s="78">
        <f t="shared" si="79"/>
        <v>0</v>
      </c>
      <c r="BP155" s="78">
        <f t="shared" si="80"/>
        <v>0</v>
      </c>
      <c r="BQ155" s="78">
        <f t="shared" si="81"/>
        <v>0</v>
      </c>
      <c r="BR155" s="78">
        <f t="shared" si="82"/>
        <v>0</v>
      </c>
      <c r="BS155" s="78">
        <f t="shared" si="83"/>
        <v>0</v>
      </c>
      <c r="BU155" s="25"/>
      <c r="CD155" s="77">
        <v>148</v>
      </c>
      <c r="CE155" s="78">
        <f>攻城效率!F152*BX$8</f>
        <v>0</v>
      </c>
      <c r="CF155" s="78">
        <f>攻城效率!G152*BY$8</f>
        <v>0</v>
      </c>
      <c r="CG155" s="78">
        <f>攻城效率!H152*BZ$8</f>
        <v>0</v>
      </c>
      <c r="CH155" s="78">
        <f>攻城效率!I152*CA$8</f>
        <v>0</v>
      </c>
      <c r="CI155" s="78">
        <f>攻城效率!J152*CB$8</f>
        <v>0</v>
      </c>
      <c r="CJ155" s="78">
        <f>攻城效率!K152*BX$7</f>
        <v>0</v>
      </c>
      <c r="CK155" s="78">
        <f>攻城效率!L152*BY$7</f>
        <v>0</v>
      </c>
      <c r="CL155" s="78">
        <f>攻城效率!M152*BZ$7</f>
        <v>0</v>
      </c>
      <c r="CM155" s="78">
        <f>攻城效率!N152*CA$7</f>
        <v>0</v>
      </c>
      <c r="CN155" s="78">
        <f>攻城效率!O152*CB$7</f>
        <v>0</v>
      </c>
      <c r="CO155" s="12"/>
      <c r="CP155" s="77">
        <v>148</v>
      </c>
      <c r="CQ155" s="78">
        <f t="shared" si="84"/>
        <v>0</v>
      </c>
      <c r="CR155" s="78">
        <f t="shared" si="85"/>
        <v>0</v>
      </c>
      <c r="CS155" s="78">
        <f t="shared" si="86"/>
        <v>0</v>
      </c>
      <c r="CT155" s="78">
        <f t="shared" si="87"/>
        <v>0</v>
      </c>
      <c r="CU155" s="78">
        <f t="shared" si="88"/>
        <v>0</v>
      </c>
    </row>
    <row r="156" spans="2:99" s="78" customFormat="1" x14ac:dyDescent="0.15">
      <c r="B156" s="77">
        <v>149</v>
      </c>
      <c r="C156" s="78">
        <f t="shared" si="66"/>
        <v>0</v>
      </c>
      <c r="D156" s="78">
        <f t="shared" si="67"/>
        <v>0</v>
      </c>
      <c r="E156" s="78">
        <f t="shared" si="68"/>
        <v>0</v>
      </c>
      <c r="F156" s="78">
        <f t="shared" si="69"/>
        <v>0</v>
      </c>
      <c r="G156" s="78">
        <f t="shared" si="70"/>
        <v>0</v>
      </c>
      <c r="H156" s="78">
        <f>C156*节奏总纲!W152</f>
        <v>0</v>
      </c>
      <c r="I156" s="78">
        <f>D156*节奏总纲!X152</f>
        <v>0</v>
      </c>
      <c r="J156" s="78">
        <f>E156*节奏总纲!Y152</f>
        <v>0</v>
      </c>
      <c r="K156" s="78">
        <f>F156*节奏总纲!Z152</f>
        <v>0</v>
      </c>
      <c r="L156" s="78">
        <f>G156*节奏总纲!AA152</f>
        <v>0</v>
      </c>
      <c r="N156" s="12" t="e">
        <f t="shared" si="71"/>
        <v>#DIV/0!</v>
      </c>
      <c r="O156" s="12" t="e">
        <f t="shared" si="72"/>
        <v>#DIV/0!</v>
      </c>
      <c r="P156" s="12" t="e">
        <f t="shared" si="73"/>
        <v>#DIV/0!</v>
      </c>
      <c r="Q156" s="25"/>
      <c r="Z156" s="77">
        <v>149</v>
      </c>
      <c r="AA156" s="78">
        <f>攻城效率!F153*T$8</f>
        <v>0</v>
      </c>
      <c r="AB156" s="78">
        <f>攻城效率!G153*U$8</f>
        <v>0</v>
      </c>
      <c r="AC156" s="78">
        <f>攻城效率!H153*V$8</f>
        <v>0</v>
      </c>
      <c r="AD156" s="78">
        <f>攻城效率!I153*W$8</f>
        <v>0</v>
      </c>
      <c r="AE156" s="78">
        <f>攻城效率!J153*X$8</f>
        <v>0</v>
      </c>
      <c r="AF156" s="78">
        <f>攻城效率!K153*T$7</f>
        <v>0</v>
      </c>
      <c r="AG156" s="78">
        <f>攻城效率!L153*U$7</f>
        <v>0</v>
      </c>
      <c r="AH156" s="78">
        <f>攻城效率!M153*V$7</f>
        <v>0</v>
      </c>
      <c r="AI156" s="78">
        <f>攻城效率!N153*W$7</f>
        <v>0</v>
      </c>
      <c r="AJ156" s="78">
        <f>攻城效率!O153*X$7</f>
        <v>0</v>
      </c>
      <c r="AK156" s="12"/>
      <c r="AL156" s="77">
        <v>149</v>
      </c>
      <c r="AM156" s="78">
        <f t="shared" si="74"/>
        <v>0</v>
      </c>
      <c r="AN156" s="78">
        <f t="shared" si="75"/>
        <v>0</v>
      </c>
      <c r="AO156" s="78">
        <f t="shared" si="76"/>
        <v>0</v>
      </c>
      <c r="AP156" s="78">
        <f t="shared" si="77"/>
        <v>0</v>
      </c>
      <c r="AQ156" s="78">
        <f t="shared" si="78"/>
        <v>0</v>
      </c>
      <c r="AS156" s="25"/>
      <c r="BB156" s="77">
        <v>149</v>
      </c>
      <c r="BC156" s="78">
        <f>攻打玩家效率!G213</f>
        <v>0</v>
      </c>
      <c r="BD156" s="78">
        <f>攻打玩家效率!H213</f>
        <v>0</v>
      </c>
      <c r="BE156" s="78">
        <f>攻打玩家效率!I213</f>
        <v>0</v>
      </c>
      <c r="BF156" s="78">
        <f>攻打玩家效率!J213</f>
        <v>0</v>
      </c>
      <c r="BG156" s="78">
        <f>攻打玩家效率!K213</f>
        <v>0</v>
      </c>
      <c r="BH156" s="78">
        <f>攻打玩家效率!L213</f>
        <v>0</v>
      </c>
      <c r="BI156" s="78">
        <f>攻打玩家效率!M213</f>
        <v>0</v>
      </c>
      <c r="BJ156" s="78">
        <f>攻打玩家效率!N213</f>
        <v>0</v>
      </c>
      <c r="BK156" s="78">
        <f>攻打玩家效率!O213</f>
        <v>0</v>
      </c>
      <c r="BL156" s="78">
        <f>攻打玩家效率!P213</f>
        <v>0</v>
      </c>
      <c r="BN156" s="77">
        <v>149</v>
      </c>
      <c r="BO156" s="78">
        <f t="shared" si="79"/>
        <v>0</v>
      </c>
      <c r="BP156" s="78">
        <f t="shared" si="80"/>
        <v>0</v>
      </c>
      <c r="BQ156" s="78">
        <f t="shared" si="81"/>
        <v>0</v>
      </c>
      <c r="BR156" s="78">
        <f t="shared" si="82"/>
        <v>0</v>
      </c>
      <c r="BS156" s="78">
        <f t="shared" si="83"/>
        <v>0</v>
      </c>
      <c r="BU156" s="25"/>
      <c r="CD156" s="77">
        <v>149</v>
      </c>
      <c r="CE156" s="78">
        <f>攻城效率!F153*BX$8</f>
        <v>0</v>
      </c>
      <c r="CF156" s="78">
        <f>攻城效率!G153*BY$8</f>
        <v>0</v>
      </c>
      <c r="CG156" s="78">
        <f>攻城效率!H153*BZ$8</f>
        <v>0</v>
      </c>
      <c r="CH156" s="78">
        <f>攻城效率!I153*CA$8</f>
        <v>0</v>
      </c>
      <c r="CI156" s="78">
        <f>攻城效率!J153*CB$8</f>
        <v>0</v>
      </c>
      <c r="CJ156" s="78">
        <f>攻城效率!K153*BX$7</f>
        <v>0</v>
      </c>
      <c r="CK156" s="78">
        <f>攻城效率!L153*BY$7</f>
        <v>0</v>
      </c>
      <c r="CL156" s="78">
        <f>攻城效率!M153*BZ$7</f>
        <v>0</v>
      </c>
      <c r="CM156" s="78">
        <f>攻城效率!N153*CA$7</f>
        <v>0</v>
      </c>
      <c r="CN156" s="78">
        <f>攻城效率!O153*CB$7</f>
        <v>0</v>
      </c>
      <c r="CO156" s="12"/>
      <c r="CP156" s="77">
        <v>149</v>
      </c>
      <c r="CQ156" s="78">
        <f t="shared" si="84"/>
        <v>0</v>
      </c>
      <c r="CR156" s="78">
        <f t="shared" si="85"/>
        <v>0</v>
      </c>
      <c r="CS156" s="78">
        <f t="shared" si="86"/>
        <v>0</v>
      </c>
      <c r="CT156" s="78">
        <f t="shared" si="87"/>
        <v>0</v>
      </c>
      <c r="CU156" s="78">
        <f t="shared" si="88"/>
        <v>0</v>
      </c>
    </row>
    <row r="157" spans="2:99" s="78" customFormat="1" x14ac:dyDescent="0.15">
      <c r="B157" s="77">
        <v>150</v>
      </c>
      <c r="C157" s="78">
        <f t="shared" si="66"/>
        <v>0</v>
      </c>
      <c r="D157" s="78">
        <f t="shared" si="67"/>
        <v>0</v>
      </c>
      <c r="E157" s="78">
        <f t="shared" si="68"/>
        <v>0</v>
      </c>
      <c r="F157" s="78">
        <f t="shared" si="69"/>
        <v>0</v>
      </c>
      <c r="G157" s="78">
        <f t="shared" si="70"/>
        <v>0</v>
      </c>
      <c r="H157" s="78">
        <f>C157*节奏总纲!W153</f>
        <v>0</v>
      </c>
      <c r="I157" s="78">
        <f>D157*节奏总纲!X153</f>
        <v>0</v>
      </c>
      <c r="J157" s="78">
        <f>E157*节奏总纲!Y153</f>
        <v>0</v>
      </c>
      <c r="K157" s="78">
        <f>F157*节奏总纲!Z153</f>
        <v>0</v>
      </c>
      <c r="L157" s="78">
        <f>G157*节奏总纲!AA153</f>
        <v>0</v>
      </c>
      <c r="N157" s="12" t="e">
        <f t="shared" si="71"/>
        <v>#DIV/0!</v>
      </c>
      <c r="O157" s="12" t="e">
        <f t="shared" si="72"/>
        <v>#DIV/0!</v>
      </c>
      <c r="P157" s="12" t="e">
        <f t="shared" si="73"/>
        <v>#DIV/0!</v>
      </c>
      <c r="Q157" s="25"/>
      <c r="Z157" s="77">
        <v>150</v>
      </c>
      <c r="AA157" s="78">
        <f>攻城效率!F154*T$8</f>
        <v>0</v>
      </c>
      <c r="AB157" s="78">
        <f>攻城效率!G154*U$8</f>
        <v>0</v>
      </c>
      <c r="AC157" s="78">
        <f>攻城效率!H154*V$8</f>
        <v>0</v>
      </c>
      <c r="AD157" s="78">
        <f>攻城效率!I154*W$8</f>
        <v>0</v>
      </c>
      <c r="AE157" s="78">
        <f>攻城效率!J154*X$8</f>
        <v>0</v>
      </c>
      <c r="AF157" s="78">
        <f>攻城效率!K154*T$7</f>
        <v>0</v>
      </c>
      <c r="AG157" s="78">
        <f>攻城效率!L154*U$7</f>
        <v>0</v>
      </c>
      <c r="AH157" s="78">
        <f>攻城效率!M154*V$7</f>
        <v>0</v>
      </c>
      <c r="AI157" s="78">
        <f>攻城效率!N154*W$7</f>
        <v>0</v>
      </c>
      <c r="AJ157" s="78">
        <f>攻城效率!O154*X$7</f>
        <v>0</v>
      </c>
      <c r="AK157" s="12"/>
      <c r="AL157" s="77">
        <v>150</v>
      </c>
      <c r="AM157" s="78">
        <f t="shared" si="74"/>
        <v>0</v>
      </c>
      <c r="AN157" s="78">
        <f t="shared" si="75"/>
        <v>0</v>
      </c>
      <c r="AO157" s="78">
        <f t="shared" si="76"/>
        <v>0</v>
      </c>
      <c r="AP157" s="78">
        <f t="shared" si="77"/>
        <v>0</v>
      </c>
      <c r="AQ157" s="78">
        <f t="shared" si="78"/>
        <v>0</v>
      </c>
      <c r="AS157" s="25"/>
      <c r="BB157" s="77">
        <v>150</v>
      </c>
      <c r="BC157" s="78">
        <f>攻打玩家效率!G214</f>
        <v>0</v>
      </c>
      <c r="BD157" s="78">
        <f>攻打玩家效率!H214</f>
        <v>0</v>
      </c>
      <c r="BE157" s="78">
        <f>攻打玩家效率!I214</f>
        <v>0</v>
      </c>
      <c r="BF157" s="78">
        <f>攻打玩家效率!J214</f>
        <v>0</v>
      </c>
      <c r="BG157" s="78">
        <f>攻打玩家效率!K214</f>
        <v>0</v>
      </c>
      <c r="BH157" s="78">
        <f>攻打玩家效率!L214</f>
        <v>0</v>
      </c>
      <c r="BI157" s="78">
        <f>攻打玩家效率!M214</f>
        <v>0</v>
      </c>
      <c r="BJ157" s="78">
        <f>攻打玩家效率!N214</f>
        <v>0</v>
      </c>
      <c r="BK157" s="78">
        <f>攻打玩家效率!O214</f>
        <v>0</v>
      </c>
      <c r="BL157" s="78">
        <f>攻打玩家效率!P214</f>
        <v>0</v>
      </c>
      <c r="BN157" s="77">
        <v>150</v>
      </c>
      <c r="BO157" s="78">
        <f t="shared" si="79"/>
        <v>0</v>
      </c>
      <c r="BP157" s="78">
        <f t="shared" si="80"/>
        <v>0</v>
      </c>
      <c r="BQ157" s="78">
        <f t="shared" si="81"/>
        <v>0</v>
      </c>
      <c r="BR157" s="78">
        <f t="shared" si="82"/>
        <v>0</v>
      </c>
      <c r="BS157" s="78">
        <f t="shared" si="83"/>
        <v>0</v>
      </c>
      <c r="BU157" s="25"/>
      <c r="CD157" s="77">
        <v>150</v>
      </c>
      <c r="CE157" s="78">
        <f>攻城效率!F154*BX$8</f>
        <v>0</v>
      </c>
      <c r="CF157" s="78">
        <f>攻城效率!G154*BY$8</f>
        <v>0</v>
      </c>
      <c r="CG157" s="78">
        <f>攻城效率!H154*BZ$8</f>
        <v>0</v>
      </c>
      <c r="CH157" s="78">
        <f>攻城效率!I154*CA$8</f>
        <v>0</v>
      </c>
      <c r="CI157" s="78">
        <f>攻城效率!J154*CB$8</f>
        <v>0</v>
      </c>
      <c r="CJ157" s="78">
        <f>攻城效率!K154*BX$7</f>
        <v>0</v>
      </c>
      <c r="CK157" s="78">
        <f>攻城效率!L154*BY$7</f>
        <v>0</v>
      </c>
      <c r="CL157" s="78">
        <f>攻城效率!M154*BZ$7</f>
        <v>0</v>
      </c>
      <c r="CM157" s="78">
        <f>攻城效率!N154*CA$7</f>
        <v>0</v>
      </c>
      <c r="CN157" s="78">
        <f>攻城效率!O154*CB$7</f>
        <v>0</v>
      </c>
      <c r="CO157" s="12"/>
      <c r="CP157" s="77">
        <v>150</v>
      </c>
      <c r="CQ157" s="78">
        <f t="shared" si="84"/>
        <v>0</v>
      </c>
      <c r="CR157" s="78">
        <f t="shared" si="85"/>
        <v>0</v>
      </c>
      <c r="CS157" s="78">
        <f t="shared" si="86"/>
        <v>0</v>
      </c>
      <c r="CT157" s="78">
        <f t="shared" si="87"/>
        <v>0</v>
      </c>
      <c r="CU157" s="78">
        <f t="shared" si="88"/>
        <v>0</v>
      </c>
    </row>
    <row r="158" spans="2:99" s="78" customFormat="1" x14ac:dyDescent="0.15">
      <c r="B158" s="77">
        <v>151</v>
      </c>
      <c r="C158" s="78">
        <f t="shared" si="66"/>
        <v>0</v>
      </c>
      <c r="D158" s="78">
        <f t="shared" si="67"/>
        <v>0</v>
      </c>
      <c r="E158" s="78">
        <f t="shared" si="68"/>
        <v>0</v>
      </c>
      <c r="F158" s="78">
        <f t="shared" si="69"/>
        <v>0</v>
      </c>
      <c r="G158" s="78">
        <f t="shared" si="70"/>
        <v>0</v>
      </c>
      <c r="H158" s="78">
        <f>C158*节奏总纲!W154</f>
        <v>0</v>
      </c>
      <c r="I158" s="78">
        <f>D158*节奏总纲!X154</f>
        <v>0</v>
      </c>
      <c r="J158" s="78">
        <f>E158*节奏总纲!Y154</f>
        <v>0</v>
      </c>
      <c r="K158" s="78">
        <f>F158*节奏总纲!Z154</f>
        <v>0</v>
      </c>
      <c r="L158" s="78">
        <f>G158*节奏总纲!AA154</f>
        <v>0</v>
      </c>
      <c r="N158" s="12" t="e">
        <f t="shared" si="71"/>
        <v>#DIV/0!</v>
      </c>
      <c r="O158" s="12" t="e">
        <f t="shared" si="72"/>
        <v>#DIV/0!</v>
      </c>
      <c r="P158" s="12" t="e">
        <f t="shared" si="73"/>
        <v>#DIV/0!</v>
      </c>
      <c r="Q158" s="25"/>
      <c r="Z158" s="77">
        <v>151</v>
      </c>
      <c r="AA158" s="78">
        <f>攻城效率!F155*T$8</f>
        <v>0</v>
      </c>
      <c r="AB158" s="78">
        <f>攻城效率!G155*U$8</f>
        <v>0</v>
      </c>
      <c r="AC158" s="78">
        <f>攻城效率!H155*V$8</f>
        <v>0</v>
      </c>
      <c r="AD158" s="78">
        <f>攻城效率!I155*W$8</f>
        <v>0</v>
      </c>
      <c r="AE158" s="78">
        <f>攻城效率!J155*X$8</f>
        <v>0</v>
      </c>
      <c r="AF158" s="78">
        <f>攻城效率!K155*T$7</f>
        <v>0</v>
      </c>
      <c r="AG158" s="78">
        <f>攻城效率!L155*U$7</f>
        <v>0</v>
      </c>
      <c r="AH158" s="78">
        <f>攻城效率!M155*V$7</f>
        <v>0</v>
      </c>
      <c r="AI158" s="78">
        <f>攻城效率!N155*W$7</f>
        <v>0</v>
      </c>
      <c r="AJ158" s="78">
        <f>攻城效率!O155*X$7</f>
        <v>0</v>
      </c>
      <c r="AK158" s="12"/>
      <c r="AL158" s="77">
        <v>151</v>
      </c>
      <c r="AM158" s="78">
        <f t="shared" si="74"/>
        <v>0</v>
      </c>
      <c r="AN158" s="78">
        <f t="shared" si="75"/>
        <v>0</v>
      </c>
      <c r="AO158" s="78">
        <f t="shared" si="76"/>
        <v>0</v>
      </c>
      <c r="AP158" s="78">
        <f t="shared" si="77"/>
        <v>0</v>
      </c>
      <c r="AQ158" s="78">
        <f t="shared" si="78"/>
        <v>0</v>
      </c>
      <c r="AS158" s="25"/>
      <c r="BB158" s="77">
        <v>151</v>
      </c>
      <c r="BC158" s="78">
        <f>攻打玩家效率!G215</f>
        <v>0</v>
      </c>
      <c r="BD158" s="78">
        <f>攻打玩家效率!H215</f>
        <v>0</v>
      </c>
      <c r="BE158" s="78">
        <f>攻打玩家效率!I215</f>
        <v>0</v>
      </c>
      <c r="BF158" s="78">
        <f>攻打玩家效率!J215</f>
        <v>0</v>
      </c>
      <c r="BG158" s="78">
        <f>攻打玩家效率!K215</f>
        <v>0</v>
      </c>
      <c r="BH158" s="78">
        <f>攻打玩家效率!L215</f>
        <v>0</v>
      </c>
      <c r="BI158" s="78">
        <f>攻打玩家效率!M215</f>
        <v>0</v>
      </c>
      <c r="BJ158" s="78">
        <f>攻打玩家效率!N215</f>
        <v>0</v>
      </c>
      <c r="BK158" s="78">
        <f>攻打玩家效率!O215</f>
        <v>0</v>
      </c>
      <c r="BL158" s="78">
        <f>攻打玩家效率!P215</f>
        <v>0</v>
      </c>
      <c r="BN158" s="77">
        <v>151</v>
      </c>
      <c r="BO158" s="78">
        <f t="shared" si="79"/>
        <v>0</v>
      </c>
      <c r="BP158" s="78">
        <f t="shared" si="80"/>
        <v>0</v>
      </c>
      <c r="BQ158" s="78">
        <f t="shared" si="81"/>
        <v>0</v>
      </c>
      <c r="BR158" s="78">
        <f t="shared" si="82"/>
        <v>0</v>
      </c>
      <c r="BS158" s="78">
        <f t="shared" si="83"/>
        <v>0</v>
      </c>
      <c r="BU158" s="25"/>
      <c r="CD158" s="77">
        <v>151</v>
      </c>
      <c r="CE158" s="78">
        <f>攻城效率!F155*BX$8</f>
        <v>0</v>
      </c>
      <c r="CF158" s="78">
        <f>攻城效率!G155*BY$8</f>
        <v>0</v>
      </c>
      <c r="CG158" s="78">
        <f>攻城效率!H155*BZ$8</f>
        <v>0</v>
      </c>
      <c r="CH158" s="78">
        <f>攻城效率!I155*CA$8</f>
        <v>0</v>
      </c>
      <c r="CI158" s="78">
        <f>攻城效率!J155*CB$8</f>
        <v>0</v>
      </c>
      <c r="CJ158" s="78">
        <f>攻城效率!K155*BX$7</f>
        <v>0</v>
      </c>
      <c r="CK158" s="78">
        <f>攻城效率!L155*BY$7</f>
        <v>0</v>
      </c>
      <c r="CL158" s="78">
        <f>攻城效率!M155*BZ$7</f>
        <v>0</v>
      </c>
      <c r="CM158" s="78">
        <f>攻城效率!N155*CA$7</f>
        <v>0</v>
      </c>
      <c r="CN158" s="78">
        <f>攻城效率!O155*CB$7</f>
        <v>0</v>
      </c>
      <c r="CO158" s="12"/>
      <c r="CP158" s="77">
        <v>151</v>
      </c>
      <c r="CQ158" s="78">
        <f t="shared" si="84"/>
        <v>0</v>
      </c>
      <c r="CR158" s="78">
        <f t="shared" si="85"/>
        <v>0</v>
      </c>
      <c r="CS158" s="78">
        <f t="shared" si="86"/>
        <v>0</v>
      </c>
      <c r="CT158" s="78">
        <f t="shared" si="87"/>
        <v>0</v>
      </c>
      <c r="CU158" s="78">
        <f t="shared" si="88"/>
        <v>0</v>
      </c>
    </row>
    <row r="159" spans="2:99" s="78" customFormat="1" x14ac:dyDescent="0.15">
      <c r="B159" s="77">
        <v>152</v>
      </c>
      <c r="C159" s="78">
        <f t="shared" si="66"/>
        <v>0</v>
      </c>
      <c r="D159" s="78">
        <f t="shared" si="67"/>
        <v>0</v>
      </c>
      <c r="E159" s="78">
        <f t="shared" si="68"/>
        <v>0</v>
      </c>
      <c r="F159" s="78">
        <f t="shared" si="69"/>
        <v>0</v>
      </c>
      <c r="G159" s="78">
        <f t="shared" si="70"/>
        <v>0</v>
      </c>
      <c r="H159" s="78">
        <f>C159*节奏总纲!W155</f>
        <v>0</v>
      </c>
      <c r="I159" s="78">
        <f>D159*节奏总纲!X155</f>
        <v>0</v>
      </c>
      <c r="J159" s="78">
        <f>E159*节奏总纲!Y155</f>
        <v>0</v>
      </c>
      <c r="K159" s="78">
        <f>F159*节奏总纲!Z155</f>
        <v>0</v>
      </c>
      <c r="L159" s="78">
        <f>G159*节奏总纲!AA155</f>
        <v>0</v>
      </c>
      <c r="N159" s="12" t="e">
        <f t="shared" si="71"/>
        <v>#DIV/0!</v>
      </c>
      <c r="O159" s="12" t="e">
        <f t="shared" si="72"/>
        <v>#DIV/0!</v>
      </c>
      <c r="P159" s="12" t="e">
        <f t="shared" si="73"/>
        <v>#DIV/0!</v>
      </c>
      <c r="Q159" s="25"/>
      <c r="Z159" s="77">
        <v>152</v>
      </c>
      <c r="AA159" s="78">
        <f>攻城效率!F156*T$8</f>
        <v>0</v>
      </c>
      <c r="AB159" s="78">
        <f>攻城效率!G156*U$8</f>
        <v>0</v>
      </c>
      <c r="AC159" s="78">
        <f>攻城效率!H156*V$8</f>
        <v>0</v>
      </c>
      <c r="AD159" s="78">
        <f>攻城效率!I156*W$8</f>
        <v>0</v>
      </c>
      <c r="AE159" s="78">
        <f>攻城效率!J156*X$8</f>
        <v>0</v>
      </c>
      <c r="AF159" s="78">
        <f>攻城效率!K156*T$7</f>
        <v>0</v>
      </c>
      <c r="AG159" s="78">
        <f>攻城效率!L156*U$7</f>
        <v>0</v>
      </c>
      <c r="AH159" s="78">
        <f>攻城效率!M156*V$7</f>
        <v>0</v>
      </c>
      <c r="AI159" s="78">
        <f>攻城效率!N156*W$7</f>
        <v>0</v>
      </c>
      <c r="AJ159" s="78">
        <f>攻城效率!O156*X$7</f>
        <v>0</v>
      </c>
      <c r="AK159" s="12"/>
      <c r="AL159" s="77">
        <v>152</v>
      </c>
      <c r="AM159" s="78">
        <f t="shared" si="74"/>
        <v>0</v>
      </c>
      <c r="AN159" s="78">
        <f t="shared" si="75"/>
        <v>0</v>
      </c>
      <c r="AO159" s="78">
        <f t="shared" si="76"/>
        <v>0</v>
      </c>
      <c r="AP159" s="78">
        <f t="shared" si="77"/>
        <v>0</v>
      </c>
      <c r="AQ159" s="78">
        <f t="shared" si="78"/>
        <v>0</v>
      </c>
      <c r="AS159" s="25"/>
      <c r="BB159" s="77">
        <v>152</v>
      </c>
      <c r="BC159" s="78">
        <f>攻打玩家效率!G216</f>
        <v>0</v>
      </c>
      <c r="BD159" s="78">
        <f>攻打玩家效率!H216</f>
        <v>0</v>
      </c>
      <c r="BE159" s="78">
        <f>攻打玩家效率!I216</f>
        <v>0</v>
      </c>
      <c r="BF159" s="78">
        <f>攻打玩家效率!J216</f>
        <v>0</v>
      </c>
      <c r="BG159" s="78">
        <f>攻打玩家效率!K216</f>
        <v>0</v>
      </c>
      <c r="BH159" s="78">
        <f>攻打玩家效率!L216</f>
        <v>0</v>
      </c>
      <c r="BI159" s="78">
        <f>攻打玩家效率!M216</f>
        <v>0</v>
      </c>
      <c r="BJ159" s="78">
        <f>攻打玩家效率!N216</f>
        <v>0</v>
      </c>
      <c r="BK159" s="78">
        <f>攻打玩家效率!O216</f>
        <v>0</v>
      </c>
      <c r="BL159" s="78">
        <f>攻打玩家效率!P216</f>
        <v>0</v>
      </c>
      <c r="BN159" s="77">
        <v>152</v>
      </c>
      <c r="BO159" s="78">
        <f t="shared" si="79"/>
        <v>0</v>
      </c>
      <c r="BP159" s="78">
        <f t="shared" si="80"/>
        <v>0</v>
      </c>
      <c r="BQ159" s="78">
        <f t="shared" si="81"/>
        <v>0</v>
      </c>
      <c r="BR159" s="78">
        <f t="shared" si="82"/>
        <v>0</v>
      </c>
      <c r="BS159" s="78">
        <f t="shared" si="83"/>
        <v>0</v>
      </c>
      <c r="BU159" s="25"/>
      <c r="CD159" s="77">
        <v>152</v>
      </c>
      <c r="CE159" s="78">
        <f>攻城效率!F156*BX$8</f>
        <v>0</v>
      </c>
      <c r="CF159" s="78">
        <f>攻城效率!G156*BY$8</f>
        <v>0</v>
      </c>
      <c r="CG159" s="78">
        <f>攻城效率!H156*BZ$8</f>
        <v>0</v>
      </c>
      <c r="CH159" s="78">
        <f>攻城效率!I156*CA$8</f>
        <v>0</v>
      </c>
      <c r="CI159" s="78">
        <f>攻城效率!J156*CB$8</f>
        <v>0</v>
      </c>
      <c r="CJ159" s="78">
        <f>攻城效率!K156*BX$7</f>
        <v>0</v>
      </c>
      <c r="CK159" s="78">
        <f>攻城效率!L156*BY$7</f>
        <v>0</v>
      </c>
      <c r="CL159" s="78">
        <f>攻城效率!M156*BZ$7</f>
        <v>0</v>
      </c>
      <c r="CM159" s="78">
        <f>攻城效率!N156*CA$7</f>
        <v>0</v>
      </c>
      <c r="CN159" s="78">
        <f>攻城效率!O156*CB$7</f>
        <v>0</v>
      </c>
      <c r="CO159" s="12"/>
      <c r="CP159" s="77">
        <v>152</v>
      </c>
      <c r="CQ159" s="78">
        <f t="shared" si="84"/>
        <v>0</v>
      </c>
      <c r="CR159" s="78">
        <f t="shared" si="85"/>
        <v>0</v>
      </c>
      <c r="CS159" s="78">
        <f t="shared" si="86"/>
        <v>0</v>
      </c>
      <c r="CT159" s="78">
        <f t="shared" si="87"/>
        <v>0</v>
      </c>
      <c r="CU159" s="78">
        <f t="shared" si="88"/>
        <v>0</v>
      </c>
    </row>
    <row r="160" spans="2:99" s="78" customFormat="1" x14ac:dyDescent="0.15">
      <c r="B160" s="77">
        <v>153</v>
      </c>
      <c r="C160" s="78">
        <f t="shared" si="66"/>
        <v>0</v>
      </c>
      <c r="D160" s="78">
        <f t="shared" si="67"/>
        <v>0</v>
      </c>
      <c r="E160" s="78">
        <f t="shared" si="68"/>
        <v>0</v>
      </c>
      <c r="F160" s="78">
        <f t="shared" si="69"/>
        <v>0</v>
      </c>
      <c r="G160" s="78">
        <f t="shared" si="70"/>
        <v>0</v>
      </c>
      <c r="H160" s="78">
        <f>C160*节奏总纲!W156</f>
        <v>0</v>
      </c>
      <c r="I160" s="78">
        <f>D160*节奏总纲!X156</f>
        <v>0</v>
      </c>
      <c r="J160" s="78">
        <f>E160*节奏总纲!Y156</f>
        <v>0</v>
      </c>
      <c r="K160" s="78">
        <f>F160*节奏总纲!Z156</f>
        <v>0</v>
      </c>
      <c r="L160" s="78">
        <f>G160*节奏总纲!AA156</f>
        <v>0</v>
      </c>
      <c r="N160" s="12" t="e">
        <f t="shared" si="71"/>
        <v>#DIV/0!</v>
      </c>
      <c r="O160" s="12" t="e">
        <f t="shared" si="72"/>
        <v>#DIV/0!</v>
      </c>
      <c r="P160" s="12" t="e">
        <f t="shared" si="73"/>
        <v>#DIV/0!</v>
      </c>
      <c r="Q160" s="25"/>
      <c r="Z160" s="77">
        <v>153</v>
      </c>
      <c r="AA160" s="78">
        <f>攻城效率!F157*T$8</f>
        <v>0</v>
      </c>
      <c r="AB160" s="78">
        <f>攻城效率!G157*U$8</f>
        <v>0</v>
      </c>
      <c r="AC160" s="78">
        <f>攻城效率!H157*V$8</f>
        <v>0</v>
      </c>
      <c r="AD160" s="78">
        <f>攻城效率!I157*W$8</f>
        <v>0</v>
      </c>
      <c r="AE160" s="78">
        <f>攻城效率!J157*X$8</f>
        <v>0</v>
      </c>
      <c r="AF160" s="78">
        <f>攻城效率!K157*T$7</f>
        <v>0</v>
      </c>
      <c r="AG160" s="78">
        <f>攻城效率!L157*U$7</f>
        <v>0</v>
      </c>
      <c r="AH160" s="78">
        <f>攻城效率!M157*V$7</f>
        <v>0</v>
      </c>
      <c r="AI160" s="78">
        <f>攻城效率!N157*W$7</f>
        <v>0</v>
      </c>
      <c r="AJ160" s="78">
        <f>攻城效率!O157*X$7</f>
        <v>0</v>
      </c>
      <c r="AK160" s="12"/>
      <c r="AL160" s="77">
        <v>153</v>
      </c>
      <c r="AM160" s="78">
        <f t="shared" si="74"/>
        <v>0</v>
      </c>
      <c r="AN160" s="78">
        <f t="shared" si="75"/>
        <v>0</v>
      </c>
      <c r="AO160" s="78">
        <f t="shared" si="76"/>
        <v>0</v>
      </c>
      <c r="AP160" s="78">
        <f t="shared" si="77"/>
        <v>0</v>
      </c>
      <c r="AQ160" s="78">
        <f t="shared" si="78"/>
        <v>0</v>
      </c>
      <c r="AS160" s="25"/>
      <c r="BB160" s="77">
        <v>153</v>
      </c>
      <c r="BC160" s="78">
        <f>攻打玩家效率!G217</f>
        <v>0</v>
      </c>
      <c r="BD160" s="78">
        <f>攻打玩家效率!H217</f>
        <v>0</v>
      </c>
      <c r="BE160" s="78">
        <f>攻打玩家效率!I217</f>
        <v>0</v>
      </c>
      <c r="BF160" s="78">
        <f>攻打玩家效率!J217</f>
        <v>0</v>
      </c>
      <c r="BG160" s="78">
        <f>攻打玩家效率!K217</f>
        <v>0</v>
      </c>
      <c r="BH160" s="78">
        <f>攻打玩家效率!L217</f>
        <v>0</v>
      </c>
      <c r="BI160" s="78">
        <f>攻打玩家效率!M217</f>
        <v>0</v>
      </c>
      <c r="BJ160" s="78">
        <f>攻打玩家效率!N217</f>
        <v>0</v>
      </c>
      <c r="BK160" s="78">
        <f>攻打玩家效率!O217</f>
        <v>0</v>
      </c>
      <c r="BL160" s="78">
        <f>攻打玩家效率!P217</f>
        <v>0</v>
      </c>
      <c r="BN160" s="77">
        <v>153</v>
      </c>
      <c r="BO160" s="78">
        <f t="shared" si="79"/>
        <v>0</v>
      </c>
      <c r="BP160" s="78">
        <f t="shared" si="80"/>
        <v>0</v>
      </c>
      <c r="BQ160" s="78">
        <f t="shared" si="81"/>
        <v>0</v>
      </c>
      <c r="BR160" s="78">
        <f t="shared" si="82"/>
        <v>0</v>
      </c>
      <c r="BS160" s="78">
        <f t="shared" si="83"/>
        <v>0</v>
      </c>
      <c r="BU160" s="25"/>
      <c r="CD160" s="77">
        <v>153</v>
      </c>
      <c r="CE160" s="78">
        <f>攻城效率!F157*BX$8</f>
        <v>0</v>
      </c>
      <c r="CF160" s="78">
        <f>攻城效率!G157*BY$8</f>
        <v>0</v>
      </c>
      <c r="CG160" s="78">
        <f>攻城效率!H157*BZ$8</f>
        <v>0</v>
      </c>
      <c r="CH160" s="78">
        <f>攻城效率!I157*CA$8</f>
        <v>0</v>
      </c>
      <c r="CI160" s="78">
        <f>攻城效率!J157*CB$8</f>
        <v>0</v>
      </c>
      <c r="CJ160" s="78">
        <f>攻城效率!K157*BX$7</f>
        <v>0</v>
      </c>
      <c r="CK160" s="78">
        <f>攻城效率!L157*BY$7</f>
        <v>0</v>
      </c>
      <c r="CL160" s="78">
        <f>攻城效率!M157*BZ$7</f>
        <v>0</v>
      </c>
      <c r="CM160" s="78">
        <f>攻城效率!N157*CA$7</f>
        <v>0</v>
      </c>
      <c r="CN160" s="78">
        <f>攻城效率!O157*CB$7</f>
        <v>0</v>
      </c>
      <c r="CO160" s="12"/>
      <c r="CP160" s="77">
        <v>153</v>
      </c>
      <c r="CQ160" s="78">
        <f t="shared" si="84"/>
        <v>0</v>
      </c>
      <c r="CR160" s="78">
        <f t="shared" si="85"/>
        <v>0</v>
      </c>
      <c r="CS160" s="78">
        <f t="shared" si="86"/>
        <v>0</v>
      </c>
      <c r="CT160" s="78">
        <f t="shared" si="87"/>
        <v>0</v>
      </c>
      <c r="CU160" s="78">
        <f t="shared" si="88"/>
        <v>0</v>
      </c>
    </row>
    <row r="161" spans="2:99" s="78" customFormat="1" x14ac:dyDescent="0.15">
      <c r="B161" s="77">
        <v>154</v>
      </c>
      <c r="C161" s="78">
        <f t="shared" si="66"/>
        <v>0</v>
      </c>
      <c r="D161" s="78">
        <f t="shared" si="67"/>
        <v>0</v>
      </c>
      <c r="E161" s="78">
        <f t="shared" si="68"/>
        <v>0</v>
      </c>
      <c r="F161" s="78">
        <f t="shared" si="69"/>
        <v>0</v>
      </c>
      <c r="G161" s="78">
        <f t="shared" si="70"/>
        <v>0</v>
      </c>
      <c r="H161" s="78">
        <f>C161*节奏总纲!W157</f>
        <v>0</v>
      </c>
      <c r="I161" s="78">
        <f>D161*节奏总纲!X157</f>
        <v>0</v>
      </c>
      <c r="J161" s="78">
        <f>E161*节奏总纲!Y157</f>
        <v>0</v>
      </c>
      <c r="K161" s="78">
        <f>F161*节奏总纲!Z157</f>
        <v>0</v>
      </c>
      <c r="L161" s="78">
        <f>G161*节奏总纲!AA157</f>
        <v>0</v>
      </c>
      <c r="N161" s="12" t="e">
        <f t="shared" si="71"/>
        <v>#DIV/0!</v>
      </c>
      <c r="O161" s="12" t="e">
        <f t="shared" si="72"/>
        <v>#DIV/0!</v>
      </c>
      <c r="P161" s="12" t="e">
        <f t="shared" si="73"/>
        <v>#DIV/0!</v>
      </c>
      <c r="Q161" s="25"/>
      <c r="Z161" s="77">
        <v>154</v>
      </c>
      <c r="AA161" s="78">
        <f>攻城效率!F158*T$8</f>
        <v>0</v>
      </c>
      <c r="AB161" s="78">
        <f>攻城效率!G158*U$8</f>
        <v>0</v>
      </c>
      <c r="AC161" s="78">
        <f>攻城效率!H158*V$8</f>
        <v>0</v>
      </c>
      <c r="AD161" s="78">
        <f>攻城效率!I158*W$8</f>
        <v>0</v>
      </c>
      <c r="AE161" s="78">
        <f>攻城效率!J158*X$8</f>
        <v>0</v>
      </c>
      <c r="AF161" s="78">
        <f>攻城效率!K158*T$7</f>
        <v>0</v>
      </c>
      <c r="AG161" s="78">
        <f>攻城效率!L158*U$7</f>
        <v>0</v>
      </c>
      <c r="AH161" s="78">
        <f>攻城效率!M158*V$7</f>
        <v>0</v>
      </c>
      <c r="AI161" s="78">
        <f>攻城效率!N158*W$7</f>
        <v>0</v>
      </c>
      <c r="AJ161" s="78">
        <f>攻城效率!O158*X$7</f>
        <v>0</v>
      </c>
      <c r="AK161" s="12"/>
      <c r="AL161" s="77">
        <v>154</v>
      </c>
      <c r="AM161" s="78">
        <f t="shared" si="74"/>
        <v>0</v>
      </c>
      <c r="AN161" s="78">
        <f t="shared" si="75"/>
        <v>0</v>
      </c>
      <c r="AO161" s="78">
        <f t="shared" si="76"/>
        <v>0</v>
      </c>
      <c r="AP161" s="78">
        <f t="shared" si="77"/>
        <v>0</v>
      </c>
      <c r="AQ161" s="78">
        <f t="shared" si="78"/>
        <v>0</v>
      </c>
      <c r="AS161" s="25"/>
      <c r="BB161" s="77">
        <v>154</v>
      </c>
      <c r="BC161" s="78">
        <f>攻打玩家效率!G218</f>
        <v>0</v>
      </c>
      <c r="BD161" s="78">
        <f>攻打玩家效率!H218</f>
        <v>0</v>
      </c>
      <c r="BE161" s="78">
        <f>攻打玩家效率!I218</f>
        <v>0</v>
      </c>
      <c r="BF161" s="78">
        <f>攻打玩家效率!J218</f>
        <v>0</v>
      </c>
      <c r="BG161" s="78">
        <f>攻打玩家效率!K218</f>
        <v>0</v>
      </c>
      <c r="BH161" s="78">
        <f>攻打玩家效率!L218</f>
        <v>0</v>
      </c>
      <c r="BI161" s="78">
        <f>攻打玩家效率!M218</f>
        <v>0</v>
      </c>
      <c r="BJ161" s="78">
        <f>攻打玩家效率!N218</f>
        <v>0</v>
      </c>
      <c r="BK161" s="78">
        <f>攻打玩家效率!O218</f>
        <v>0</v>
      </c>
      <c r="BL161" s="78">
        <f>攻打玩家效率!P218</f>
        <v>0</v>
      </c>
      <c r="BN161" s="77">
        <v>154</v>
      </c>
      <c r="BO161" s="78">
        <f t="shared" si="79"/>
        <v>0</v>
      </c>
      <c r="BP161" s="78">
        <f t="shared" si="80"/>
        <v>0</v>
      </c>
      <c r="BQ161" s="78">
        <f t="shared" si="81"/>
        <v>0</v>
      </c>
      <c r="BR161" s="78">
        <f t="shared" si="82"/>
        <v>0</v>
      </c>
      <c r="BS161" s="78">
        <f t="shared" si="83"/>
        <v>0</v>
      </c>
      <c r="BU161" s="25"/>
      <c r="CD161" s="77">
        <v>154</v>
      </c>
      <c r="CE161" s="78">
        <f>攻城效率!F158*BX$8</f>
        <v>0</v>
      </c>
      <c r="CF161" s="78">
        <f>攻城效率!G158*BY$8</f>
        <v>0</v>
      </c>
      <c r="CG161" s="78">
        <f>攻城效率!H158*BZ$8</f>
        <v>0</v>
      </c>
      <c r="CH161" s="78">
        <f>攻城效率!I158*CA$8</f>
        <v>0</v>
      </c>
      <c r="CI161" s="78">
        <f>攻城效率!J158*CB$8</f>
        <v>0</v>
      </c>
      <c r="CJ161" s="78">
        <f>攻城效率!K158*BX$7</f>
        <v>0</v>
      </c>
      <c r="CK161" s="78">
        <f>攻城效率!L158*BY$7</f>
        <v>0</v>
      </c>
      <c r="CL161" s="78">
        <f>攻城效率!M158*BZ$7</f>
        <v>0</v>
      </c>
      <c r="CM161" s="78">
        <f>攻城效率!N158*CA$7</f>
        <v>0</v>
      </c>
      <c r="CN161" s="78">
        <f>攻城效率!O158*CB$7</f>
        <v>0</v>
      </c>
      <c r="CO161" s="12"/>
      <c r="CP161" s="77">
        <v>154</v>
      </c>
      <c r="CQ161" s="78">
        <f t="shared" si="84"/>
        <v>0</v>
      </c>
      <c r="CR161" s="78">
        <f t="shared" si="85"/>
        <v>0</v>
      </c>
      <c r="CS161" s="78">
        <f t="shared" si="86"/>
        <v>0</v>
      </c>
      <c r="CT161" s="78">
        <f t="shared" si="87"/>
        <v>0</v>
      </c>
      <c r="CU161" s="78">
        <f t="shared" si="88"/>
        <v>0</v>
      </c>
    </row>
    <row r="162" spans="2:99" s="78" customFormat="1" x14ac:dyDescent="0.15">
      <c r="B162" s="77">
        <v>155</v>
      </c>
      <c r="C162" s="78">
        <f t="shared" si="66"/>
        <v>0</v>
      </c>
      <c r="D162" s="78">
        <f t="shared" si="67"/>
        <v>0</v>
      </c>
      <c r="E162" s="78">
        <f t="shared" si="68"/>
        <v>0</v>
      </c>
      <c r="F162" s="78">
        <f t="shared" si="69"/>
        <v>0</v>
      </c>
      <c r="G162" s="78">
        <f t="shared" si="70"/>
        <v>0</v>
      </c>
      <c r="H162" s="78">
        <f>C162*节奏总纲!W158</f>
        <v>0</v>
      </c>
      <c r="I162" s="78">
        <f>D162*节奏总纲!X158</f>
        <v>0</v>
      </c>
      <c r="J162" s="78">
        <f>E162*节奏总纲!Y158</f>
        <v>0</v>
      </c>
      <c r="K162" s="78">
        <f>F162*节奏总纲!Z158</f>
        <v>0</v>
      </c>
      <c r="L162" s="78">
        <f>G162*节奏总纲!AA158</f>
        <v>0</v>
      </c>
      <c r="N162" s="12" t="e">
        <f t="shared" si="71"/>
        <v>#DIV/0!</v>
      </c>
      <c r="O162" s="12" t="e">
        <f t="shared" si="72"/>
        <v>#DIV/0!</v>
      </c>
      <c r="P162" s="12" t="e">
        <f t="shared" si="73"/>
        <v>#DIV/0!</v>
      </c>
      <c r="Q162" s="25"/>
      <c r="Z162" s="77">
        <v>155</v>
      </c>
      <c r="AA162" s="78">
        <f>攻城效率!F159*T$8</f>
        <v>0</v>
      </c>
      <c r="AB162" s="78">
        <f>攻城效率!G159*U$8</f>
        <v>0</v>
      </c>
      <c r="AC162" s="78">
        <f>攻城效率!H159*V$8</f>
        <v>0</v>
      </c>
      <c r="AD162" s="78">
        <f>攻城效率!I159*W$8</f>
        <v>0</v>
      </c>
      <c r="AE162" s="78">
        <f>攻城效率!J159*X$8</f>
        <v>0</v>
      </c>
      <c r="AF162" s="78">
        <f>攻城效率!K159*T$7</f>
        <v>0</v>
      </c>
      <c r="AG162" s="78">
        <f>攻城效率!L159*U$7</f>
        <v>0</v>
      </c>
      <c r="AH162" s="78">
        <f>攻城效率!M159*V$7</f>
        <v>0</v>
      </c>
      <c r="AI162" s="78">
        <f>攻城效率!N159*W$7</f>
        <v>0</v>
      </c>
      <c r="AJ162" s="78">
        <f>攻城效率!O159*X$7</f>
        <v>0</v>
      </c>
      <c r="AK162" s="12"/>
      <c r="AL162" s="77">
        <v>155</v>
      </c>
      <c r="AM162" s="78">
        <f t="shared" si="74"/>
        <v>0</v>
      </c>
      <c r="AN162" s="78">
        <f t="shared" si="75"/>
        <v>0</v>
      </c>
      <c r="AO162" s="78">
        <f t="shared" si="76"/>
        <v>0</v>
      </c>
      <c r="AP162" s="78">
        <f t="shared" si="77"/>
        <v>0</v>
      </c>
      <c r="AQ162" s="78">
        <f t="shared" si="78"/>
        <v>0</v>
      </c>
      <c r="AS162" s="25"/>
      <c r="BB162" s="77">
        <v>155</v>
      </c>
      <c r="BC162" s="78">
        <f>攻打玩家效率!G219</f>
        <v>0</v>
      </c>
      <c r="BD162" s="78">
        <f>攻打玩家效率!H219</f>
        <v>0</v>
      </c>
      <c r="BE162" s="78">
        <f>攻打玩家效率!I219</f>
        <v>0</v>
      </c>
      <c r="BF162" s="78">
        <f>攻打玩家效率!J219</f>
        <v>0</v>
      </c>
      <c r="BG162" s="78">
        <f>攻打玩家效率!K219</f>
        <v>0</v>
      </c>
      <c r="BH162" s="78">
        <f>攻打玩家效率!L219</f>
        <v>0</v>
      </c>
      <c r="BI162" s="78">
        <f>攻打玩家效率!M219</f>
        <v>0</v>
      </c>
      <c r="BJ162" s="78">
        <f>攻打玩家效率!N219</f>
        <v>0</v>
      </c>
      <c r="BK162" s="78">
        <f>攻打玩家效率!O219</f>
        <v>0</v>
      </c>
      <c r="BL162" s="78">
        <f>攻打玩家效率!P219</f>
        <v>0</v>
      </c>
      <c r="BN162" s="77">
        <v>155</v>
      </c>
      <c r="BO162" s="78">
        <f t="shared" si="79"/>
        <v>0</v>
      </c>
      <c r="BP162" s="78">
        <f t="shared" si="80"/>
        <v>0</v>
      </c>
      <c r="BQ162" s="78">
        <f t="shared" si="81"/>
        <v>0</v>
      </c>
      <c r="BR162" s="78">
        <f t="shared" si="82"/>
        <v>0</v>
      </c>
      <c r="BS162" s="78">
        <f t="shared" si="83"/>
        <v>0</v>
      </c>
      <c r="BU162" s="25"/>
      <c r="CD162" s="77">
        <v>155</v>
      </c>
      <c r="CE162" s="78">
        <f>攻城效率!F159*BX$8</f>
        <v>0</v>
      </c>
      <c r="CF162" s="78">
        <f>攻城效率!G159*BY$8</f>
        <v>0</v>
      </c>
      <c r="CG162" s="78">
        <f>攻城效率!H159*BZ$8</f>
        <v>0</v>
      </c>
      <c r="CH162" s="78">
        <f>攻城效率!I159*CA$8</f>
        <v>0</v>
      </c>
      <c r="CI162" s="78">
        <f>攻城效率!J159*CB$8</f>
        <v>0</v>
      </c>
      <c r="CJ162" s="78">
        <f>攻城效率!K159*BX$7</f>
        <v>0</v>
      </c>
      <c r="CK162" s="78">
        <f>攻城效率!L159*BY$7</f>
        <v>0</v>
      </c>
      <c r="CL162" s="78">
        <f>攻城效率!M159*BZ$7</f>
        <v>0</v>
      </c>
      <c r="CM162" s="78">
        <f>攻城效率!N159*CA$7</f>
        <v>0</v>
      </c>
      <c r="CN162" s="78">
        <f>攻城效率!O159*CB$7</f>
        <v>0</v>
      </c>
      <c r="CO162" s="12"/>
      <c r="CP162" s="77">
        <v>155</v>
      </c>
      <c r="CQ162" s="78">
        <f t="shared" si="84"/>
        <v>0</v>
      </c>
      <c r="CR162" s="78">
        <f t="shared" si="85"/>
        <v>0</v>
      </c>
      <c r="CS162" s="78">
        <f t="shared" si="86"/>
        <v>0</v>
      </c>
      <c r="CT162" s="78">
        <f t="shared" si="87"/>
        <v>0</v>
      </c>
      <c r="CU162" s="78">
        <f t="shared" si="88"/>
        <v>0</v>
      </c>
    </row>
    <row r="163" spans="2:99" s="78" customFormat="1" x14ac:dyDescent="0.15">
      <c r="B163" s="77">
        <v>156</v>
      </c>
      <c r="C163" s="78">
        <f t="shared" si="66"/>
        <v>0</v>
      </c>
      <c r="D163" s="78">
        <f t="shared" si="67"/>
        <v>0</v>
      </c>
      <c r="E163" s="78">
        <f t="shared" si="68"/>
        <v>0</v>
      </c>
      <c r="F163" s="78">
        <f t="shared" si="69"/>
        <v>0</v>
      </c>
      <c r="G163" s="78">
        <f t="shared" si="70"/>
        <v>0</v>
      </c>
      <c r="H163" s="78">
        <f>C163*节奏总纲!W159</f>
        <v>0</v>
      </c>
      <c r="I163" s="78">
        <f>D163*节奏总纲!X159</f>
        <v>0</v>
      </c>
      <c r="J163" s="78">
        <f>E163*节奏总纲!Y159</f>
        <v>0</v>
      </c>
      <c r="K163" s="78">
        <f>F163*节奏总纲!Z159</f>
        <v>0</v>
      </c>
      <c r="L163" s="78">
        <f>G163*节奏总纲!AA159</f>
        <v>0</v>
      </c>
      <c r="N163" s="12" t="e">
        <f t="shared" si="71"/>
        <v>#DIV/0!</v>
      </c>
      <c r="O163" s="12" t="e">
        <f t="shared" si="72"/>
        <v>#DIV/0!</v>
      </c>
      <c r="P163" s="12" t="e">
        <f t="shared" si="73"/>
        <v>#DIV/0!</v>
      </c>
      <c r="Q163" s="25"/>
      <c r="Z163" s="77">
        <v>156</v>
      </c>
      <c r="AA163" s="78">
        <f>攻城效率!F160*T$8</f>
        <v>0</v>
      </c>
      <c r="AB163" s="78">
        <f>攻城效率!G160*U$8</f>
        <v>0</v>
      </c>
      <c r="AC163" s="78">
        <f>攻城效率!H160*V$8</f>
        <v>0</v>
      </c>
      <c r="AD163" s="78">
        <f>攻城效率!I160*W$8</f>
        <v>0</v>
      </c>
      <c r="AE163" s="78">
        <f>攻城效率!J160*X$8</f>
        <v>0</v>
      </c>
      <c r="AF163" s="78">
        <f>攻城效率!K160*T$7</f>
        <v>0</v>
      </c>
      <c r="AG163" s="78">
        <f>攻城效率!L160*U$7</f>
        <v>0</v>
      </c>
      <c r="AH163" s="78">
        <f>攻城效率!M160*V$7</f>
        <v>0</v>
      </c>
      <c r="AI163" s="78">
        <f>攻城效率!N160*W$7</f>
        <v>0</v>
      </c>
      <c r="AJ163" s="78">
        <f>攻城效率!O160*X$7</f>
        <v>0</v>
      </c>
      <c r="AK163" s="12"/>
      <c r="AL163" s="77">
        <v>156</v>
      </c>
      <c r="AM163" s="78">
        <f t="shared" si="74"/>
        <v>0</v>
      </c>
      <c r="AN163" s="78">
        <f t="shared" si="75"/>
        <v>0</v>
      </c>
      <c r="AO163" s="78">
        <f t="shared" si="76"/>
        <v>0</v>
      </c>
      <c r="AP163" s="78">
        <f t="shared" si="77"/>
        <v>0</v>
      </c>
      <c r="AQ163" s="78">
        <f t="shared" si="78"/>
        <v>0</v>
      </c>
      <c r="AS163" s="25"/>
      <c r="BB163" s="77">
        <v>156</v>
      </c>
      <c r="BC163" s="78">
        <f>攻打玩家效率!G220</f>
        <v>0</v>
      </c>
      <c r="BD163" s="78">
        <f>攻打玩家效率!H220</f>
        <v>0</v>
      </c>
      <c r="BE163" s="78">
        <f>攻打玩家效率!I220</f>
        <v>0</v>
      </c>
      <c r="BF163" s="78">
        <f>攻打玩家效率!J220</f>
        <v>0</v>
      </c>
      <c r="BG163" s="78">
        <f>攻打玩家效率!K220</f>
        <v>0</v>
      </c>
      <c r="BH163" s="78">
        <f>攻打玩家效率!L220</f>
        <v>0</v>
      </c>
      <c r="BI163" s="78">
        <f>攻打玩家效率!M220</f>
        <v>0</v>
      </c>
      <c r="BJ163" s="78">
        <f>攻打玩家效率!N220</f>
        <v>0</v>
      </c>
      <c r="BK163" s="78">
        <f>攻打玩家效率!O220</f>
        <v>0</v>
      </c>
      <c r="BL163" s="78">
        <f>攻打玩家效率!P220</f>
        <v>0</v>
      </c>
      <c r="BN163" s="77">
        <v>156</v>
      </c>
      <c r="BO163" s="78">
        <f t="shared" si="79"/>
        <v>0</v>
      </c>
      <c r="BP163" s="78">
        <f t="shared" si="80"/>
        <v>0</v>
      </c>
      <c r="BQ163" s="78">
        <f t="shared" si="81"/>
        <v>0</v>
      </c>
      <c r="BR163" s="78">
        <f t="shared" si="82"/>
        <v>0</v>
      </c>
      <c r="BS163" s="78">
        <f t="shared" si="83"/>
        <v>0</v>
      </c>
      <c r="BU163" s="25"/>
      <c r="CD163" s="77">
        <v>156</v>
      </c>
      <c r="CE163" s="78">
        <f>攻城效率!F160*BX$8</f>
        <v>0</v>
      </c>
      <c r="CF163" s="78">
        <f>攻城效率!G160*BY$8</f>
        <v>0</v>
      </c>
      <c r="CG163" s="78">
        <f>攻城效率!H160*BZ$8</f>
        <v>0</v>
      </c>
      <c r="CH163" s="78">
        <f>攻城效率!I160*CA$8</f>
        <v>0</v>
      </c>
      <c r="CI163" s="78">
        <f>攻城效率!J160*CB$8</f>
        <v>0</v>
      </c>
      <c r="CJ163" s="78">
        <f>攻城效率!K160*BX$7</f>
        <v>0</v>
      </c>
      <c r="CK163" s="78">
        <f>攻城效率!L160*BY$7</f>
        <v>0</v>
      </c>
      <c r="CL163" s="78">
        <f>攻城效率!M160*BZ$7</f>
        <v>0</v>
      </c>
      <c r="CM163" s="78">
        <f>攻城效率!N160*CA$7</f>
        <v>0</v>
      </c>
      <c r="CN163" s="78">
        <f>攻城效率!O160*CB$7</f>
        <v>0</v>
      </c>
      <c r="CO163" s="12"/>
      <c r="CP163" s="77">
        <v>156</v>
      </c>
      <c r="CQ163" s="78">
        <f t="shared" si="84"/>
        <v>0</v>
      </c>
      <c r="CR163" s="78">
        <f t="shared" si="85"/>
        <v>0</v>
      </c>
      <c r="CS163" s="78">
        <f t="shared" si="86"/>
        <v>0</v>
      </c>
      <c r="CT163" s="78">
        <f t="shared" si="87"/>
        <v>0</v>
      </c>
      <c r="CU163" s="78">
        <f t="shared" si="88"/>
        <v>0</v>
      </c>
    </row>
    <row r="164" spans="2:99" s="78" customFormat="1" x14ac:dyDescent="0.15">
      <c r="B164" s="77">
        <v>157</v>
      </c>
      <c r="C164" s="78">
        <f t="shared" si="66"/>
        <v>0</v>
      </c>
      <c r="D164" s="78">
        <f t="shared" si="67"/>
        <v>0</v>
      </c>
      <c r="E164" s="78">
        <f t="shared" si="68"/>
        <v>0</v>
      </c>
      <c r="F164" s="78">
        <f t="shared" si="69"/>
        <v>0</v>
      </c>
      <c r="G164" s="78">
        <f t="shared" si="70"/>
        <v>0</v>
      </c>
      <c r="H164" s="78">
        <f>C164*节奏总纲!W160</f>
        <v>0</v>
      </c>
      <c r="I164" s="78">
        <f>D164*节奏总纲!X160</f>
        <v>0</v>
      </c>
      <c r="J164" s="78">
        <f>E164*节奏总纲!Y160</f>
        <v>0</v>
      </c>
      <c r="K164" s="78">
        <f>F164*节奏总纲!Z160</f>
        <v>0</v>
      </c>
      <c r="L164" s="78">
        <f>G164*节奏总纲!AA160</f>
        <v>0</v>
      </c>
      <c r="N164" s="12" t="e">
        <f t="shared" si="71"/>
        <v>#DIV/0!</v>
      </c>
      <c r="O164" s="12" t="e">
        <f t="shared" si="72"/>
        <v>#DIV/0!</v>
      </c>
      <c r="P164" s="12" t="e">
        <f t="shared" si="73"/>
        <v>#DIV/0!</v>
      </c>
      <c r="Q164" s="25"/>
      <c r="Z164" s="77">
        <v>157</v>
      </c>
      <c r="AA164" s="78">
        <f>攻城效率!F161*T$8</f>
        <v>0</v>
      </c>
      <c r="AB164" s="78">
        <f>攻城效率!G161*U$8</f>
        <v>0</v>
      </c>
      <c r="AC164" s="78">
        <f>攻城效率!H161*V$8</f>
        <v>0</v>
      </c>
      <c r="AD164" s="78">
        <f>攻城效率!I161*W$8</f>
        <v>0</v>
      </c>
      <c r="AE164" s="78">
        <f>攻城效率!J161*X$8</f>
        <v>0</v>
      </c>
      <c r="AF164" s="78">
        <f>攻城效率!K161*T$7</f>
        <v>0</v>
      </c>
      <c r="AG164" s="78">
        <f>攻城效率!L161*U$7</f>
        <v>0</v>
      </c>
      <c r="AH164" s="78">
        <f>攻城效率!M161*V$7</f>
        <v>0</v>
      </c>
      <c r="AI164" s="78">
        <f>攻城效率!N161*W$7</f>
        <v>0</v>
      </c>
      <c r="AJ164" s="78">
        <f>攻城效率!O161*X$7</f>
        <v>0</v>
      </c>
      <c r="AK164" s="12"/>
      <c r="AL164" s="77">
        <v>157</v>
      </c>
      <c r="AM164" s="78">
        <f t="shared" si="74"/>
        <v>0</v>
      </c>
      <c r="AN164" s="78">
        <f t="shared" si="75"/>
        <v>0</v>
      </c>
      <c r="AO164" s="78">
        <f t="shared" si="76"/>
        <v>0</v>
      </c>
      <c r="AP164" s="78">
        <f t="shared" si="77"/>
        <v>0</v>
      </c>
      <c r="AQ164" s="78">
        <f t="shared" si="78"/>
        <v>0</v>
      </c>
      <c r="AS164" s="25"/>
      <c r="BB164" s="77">
        <v>157</v>
      </c>
      <c r="BC164" s="78">
        <f>攻打玩家效率!G221</f>
        <v>0</v>
      </c>
      <c r="BD164" s="78">
        <f>攻打玩家效率!H221</f>
        <v>0</v>
      </c>
      <c r="BE164" s="78">
        <f>攻打玩家效率!I221</f>
        <v>0</v>
      </c>
      <c r="BF164" s="78">
        <f>攻打玩家效率!J221</f>
        <v>0</v>
      </c>
      <c r="BG164" s="78">
        <f>攻打玩家效率!K221</f>
        <v>0</v>
      </c>
      <c r="BH164" s="78">
        <f>攻打玩家效率!L221</f>
        <v>0</v>
      </c>
      <c r="BI164" s="78">
        <f>攻打玩家效率!M221</f>
        <v>0</v>
      </c>
      <c r="BJ164" s="78">
        <f>攻打玩家效率!N221</f>
        <v>0</v>
      </c>
      <c r="BK164" s="78">
        <f>攻打玩家效率!O221</f>
        <v>0</v>
      </c>
      <c r="BL164" s="78">
        <f>攻打玩家效率!P221</f>
        <v>0</v>
      </c>
      <c r="BN164" s="77">
        <v>157</v>
      </c>
      <c r="BO164" s="78">
        <f t="shared" si="79"/>
        <v>0</v>
      </c>
      <c r="BP164" s="78">
        <f t="shared" si="80"/>
        <v>0</v>
      </c>
      <c r="BQ164" s="78">
        <f t="shared" si="81"/>
        <v>0</v>
      </c>
      <c r="BR164" s="78">
        <f t="shared" si="82"/>
        <v>0</v>
      </c>
      <c r="BS164" s="78">
        <f t="shared" si="83"/>
        <v>0</v>
      </c>
      <c r="BU164" s="25"/>
      <c r="CD164" s="77">
        <v>157</v>
      </c>
      <c r="CE164" s="78">
        <f>攻城效率!F161*BX$8</f>
        <v>0</v>
      </c>
      <c r="CF164" s="78">
        <f>攻城效率!G161*BY$8</f>
        <v>0</v>
      </c>
      <c r="CG164" s="78">
        <f>攻城效率!H161*BZ$8</f>
        <v>0</v>
      </c>
      <c r="CH164" s="78">
        <f>攻城效率!I161*CA$8</f>
        <v>0</v>
      </c>
      <c r="CI164" s="78">
        <f>攻城效率!J161*CB$8</f>
        <v>0</v>
      </c>
      <c r="CJ164" s="78">
        <f>攻城效率!K161*BX$7</f>
        <v>0</v>
      </c>
      <c r="CK164" s="78">
        <f>攻城效率!L161*BY$7</f>
        <v>0</v>
      </c>
      <c r="CL164" s="78">
        <f>攻城效率!M161*BZ$7</f>
        <v>0</v>
      </c>
      <c r="CM164" s="78">
        <f>攻城效率!N161*CA$7</f>
        <v>0</v>
      </c>
      <c r="CN164" s="78">
        <f>攻城效率!O161*CB$7</f>
        <v>0</v>
      </c>
      <c r="CO164" s="12"/>
      <c r="CP164" s="77">
        <v>157</v>
      </c>
      <c r="CQ164" s="78">
        <f t="shared" si="84"/>
        <v>0</v>
      </c>
      <c r="CR164" s="78">
        <f t="shared" si="85"/>
        <v>0</v>
      </c>
      <c r="CS164" s="78">
        <f t="shared" si="86"/>
        <v>0</v>
      </c>
      <c r="CT164" s="78">
        <f t="shared" si="87"/>
        <v>0</v>
      </c>
      <c r="CU164" s="78">
        <f t="shared" si="88"/>
        <v>0</v>
      </c>
    </row>
    <row r="165" spans="2:99" s="78" customFormat="1" x14ac:dyDescent="0.15">
      <c r="B165" s="77">
        <v>158</v>
      </c>
      <c r="C165" s="78">
        <f t="shared" si="66"/>
        <v>0</v>
      </c>
      <c r="D165" s="78">
        <f t="shared" si="67"/>
        <v>0</v>
      </c>
      <c r="E165" s="78">
        <f t="shared" si="68"/>
        <v>0</v>
      </c>
      <c r="F165" s="78">
        <f t="shared" si="69"/>
        <v>0</v>
      </c>
      <c r="G165" s="78">
        <f t="shared" si="70"/>
        <v>0</v>
      </c>
      <c r="H165" s="78">
        <f>C165*节奏总纲!W161</f>
        <v>0</v>
      </c>
      <c r="I165" s="78">
        <f>D165*节奏总纲!X161</f>
        <v>0</v>
      </c>
      <c r="J165" s="78">
        <f>E165*节奏总纲!Y161</f>
        <v>0</v>
      </c>
      <c r="K165" s="78">
        <f>F165*节奏总纲!Z161</f>
        <v>0</v>
      </c>
      <c r="L165" s="78">
        <f>G165*节奏总纲!AA161</f>
        <v>0</v>
      </c>
      <c r="N165" s="12" t="e">
        <f t="shared" si="71"/>
        <v>#DIV/0!</v>
      </c>
      <c r="O165" s="12" t="e">
        <f t="shared" si="72"/>
        <v>#DIV/0!</v>
      </c>
      <c r="P165" s="12" t="e">
        <f t="shared" si="73"/>
        <v>#DIV/0!</v>
      </c>
      <c r="Q165" s="25"/>
      <c r="Z165" s="77">
        <v>158</v>
      </c>
      <c r="AA165" s="78">
        <f>攻城效率!F162*T$8</f>
        <v>0</v>
      </c>
      <c r="AB165" s="78">
        <f>攻城效率!G162*U$8</f>
        <v>0</v>
      </c>
      <c r="AC165" s="78">
        <f>攻城效率!H162*V$8</f>
        <v>0</v>
      </c>
      <c r="AD165" s="78">
        <f>攻城效率!I162*W$8</f>
        <v>0</v>
      </c>
      <c r="AE165" s="78">
        <f>攻城效率!J162*X$8</f>
        <v>0</v>
      </c>
      <c r="AF165" s="78">
        <f>攻城效率!K162*T$7</f>
        <v>0</v>
      </c>
      <c r="AG165" s="78">
        <f>攻城效率!L162*U$7</f>
        <v>0</v>
      </c>
      <c r="AH165" s="78">
        <f>攻城效率!M162*V$7</f>
        <v>0</v>
      </c>
      <c r="AI165" s="78">
        <f>攻城效率!N162*W$7</f>
        <v>0</v>
      </c>
      <c r="AJ165" s="78">
        <f>攻城效率!O162*X$7</f>
        <v>0</v>
      </c>
      <c r="AK165" s="12"/>
      <c r="AL165" s="77">
        <v>158</v>
      </c>
      <c r="AM165" s="78">
        <f t="shared" si="74"/>
        <v>0</v>
      </c>
      <c r="AN165" s="78">
        <f t="shared" si="75"/>
        <v>0</v>
      </c>
      <c r="AO165" s="78">
        <f t="shared" si="76"/>
        <v>0</v>
      </c>
      <c r="AP165" s="78">
        <f t="shared" si="77"/>
        <v>0</v>
      </c>
      <c r="AQ165" s="78">
        <f t="shared" si="78"/>
        <v>0</v>
      </c>
      <c r="AS165" s="25"/>
      <c r="BB165" s="77">
        <v>158</v>
      </c>
      <c r="BC165" s="78">
        <f>攻打玩家效率!G222</f>
        <v>0</v>
      </c>
      <c r="BD165" s="78">
        <f>攻打玩家效率!H222</f>
        <v>0</v>
      </c>
      <c r="BE165" s="78">
        <f>攻打玩家效率!I222</f>
        <v>0</v>
      </c>
      <c r="BF165" s="78">
        <f>攻打玩家效率!J222</f>
        <v>0</v>
      </c>
      <c r="BG165" s="78">
        <f>攻打玩家效率!K222</f>
        <v>0</v>
      </c>
      <c r="BH165" s="78">
        <f>攻打玩家效率!L222</f>
        <v>0</v>
      </c>
      <c r="BI165" s="78">
        <f>攻打玩家效率!M222</f>
        <v>0</v>
      </c>
      <c r="BJ165" s="78">
        <f>攻打玩家效率!N222</f>
        <v>0</v>
      </c>
      <c r="BK165" s="78">
        <f>攻打玩家效率!O222</f>
        <v>0</v>
      </c>
      <c r="BL165" s="78">
        <f>攻打玩家效率!P222</f>
        <v>0</v>
      </c>
      <c r="BN165" s="77">
        <v>158</v>
      </c>
      <c r="BO165" s="78">
        <f t="shared" si="79"/>
        <v>0</v>
      </c>
      <c r="BP165" s="78">
        <f t="shared" si="80"/>
        <v>0</v>
      </c>
      <c r="BQ165" s="78">
        <f t="shared" si="81"/>
        <v>0</v>
      </c>
      <c r="BR165" s="78">
        <f t="shared" si="82"/>
        <v>0</v>
      </c>
      <c r="BS165" s="78">
        <f t="shared" si="83"/>
        <v>0</v>
      </c>
      <c r="BU165" s="25"/>
      <c r="CD165" s="77">
        <v>158</v>
      </c>
      <c r="CE165" s="78">
        <f>攻城效率!F162*BX$8</f>
        <v>0</v>
      </c>
      <c r="CF165" s="78">
        <f>攻城效率!G162*BY$8</f>
        <v>0</v>
      </c>
      <c r="CG165" s="78">
        <f>攻城效率!H162*BZ$8</f>
        <v>0</v>
      </c>
      <c r="CH165" s="78">
        <f>攻城效率!I162*CA$8</f>
        <v>0</v>
      </c>
      <c r="CI165" s="78">
        <f>攻城效率!J162*CB$8</f>
        <v>0</v>
      </c>
      <c r="CJ165" s="78">
        <f>攻城效率!K162*BX$7</f>
        <v>0</v>
      </c>
      <c r="CK165" s="78">
        <f>攻城效率!L162*BY$7</f>
        <v>0</v>
      </c>
      <c r="CL165" s="78">
        <f>攻城效率!M162*BZ$7</f>
        <v>0</v>
      </c>
      <c r="CM165" s="78">
        <f>攻城效率!N162*CA$7</f>
        <v>0</v>
      </c>
      <c r="CN165" s="78">
        <f>攻城效率!O162*CB$7</f>
        <v>0</v>
      </c>
      <c r="CO165" s="12"/>
      <c r="CP165" s="77">
        <v>158</v>
      </c>
      <c r="CQ165" s="78">
        <f t="shared" si="84"/>
        <v>0</v>
      </c>
      <c r="CR165" s="78">
        <f t="shared" si="85"/>
        <v>0</v>
      </c>
      <c r="CS165" s="78">
        <f t="shared" si="86"/>
        <v>0</v>
      </c>
      <c r="CT165" s="78">
        <f t="shared" si="87"/>
        <v>0</v>
      </c>
      <c r="CU165" s="78">
        <f t="shared" si="88"/>
        <v>0</v>
      </c>
    </row>
    <row r="166" spans="2:99" s="78" customFormat="1" x14ac:dyDescent="0.15">
      <c r="B166" s="77">
        <v>159</v>
      </c>
      <c r="C166" s="78">
        <f t="shared" si="66"/>
        <v>0</v>
      </c>
      <c r="D166" s="78">
        <f t="shared" si="67"/>
        <v>0</v>
      </c>
      <c r="E166" s="78">
        <f t="shared" si="68"/>
        <v>0</v>
      </c>
      <c r="F166" s="78">
        <f t="shared" si="69"/>
        <v>0</v>
      </c>
      <c r="G166" s="78">
        <f t="shared" si="70"/>
        <v>0</v>
      </c>
      <c r="H166" s="78">
        <f>C166*节奏总纲!W162</f>
        <v>0</v>
      </c>
      <c r="I166" s="78">
        <f>D166*节奏总纲!X162</f>
        <v>0</v>
      </c>
      <c r="J166" s="78">
        <f>E166*节奏总纲!Y162</f>
        <v>0</v>
      </c>
      <c r="K166" s="78">
        <f>F166*节奏总纲!Z162</f>
        <v>0</v>
      </c>
      <c r="L166" s="78">
        <f>G166*节奏总纲!AA162</f>
        <v>0</v>
      </c>
      <c r="N166" s="12" t="e">
        <f t="shared" si="71"/>
        <v>#DIV/0!</v>
      </c>
      <c r="O166" s="12" t="e">
        <f t="shared" si="72"/>
        <v>#DIV/0!</v>
      </c>
      <c r="P166" s="12" t="e">
        <f t="shared" si="73"/>
        <v>#DIV/0!</v>
      </c>
      <c r="Q166" s="25"/>
      <c r="Z166" s="77">
        <v>159</v>
      </c>
      <c r="AA166" s="78">
        <f>攻城效率!F163*T$8</f>
        <v>0</v>
      </c>
      <c r="AB166" s="78">
        <f>攻城效率!G163*U$8</f>
        <v>0</v>
      </c>
      <c r="AC166" s="78">
        <f>攻城效率!H163*V$8</f>
        <v>0</v>
      </c>
      <c r="AD166" s="78">
        <f>攻城效率!I163*W$8</f>
        <v>0</v>
      </c>
      <c r="AE166" s="78">
        <f>攻城效率!J163*X$8</f>
        <v>0</v>
      </c>
      <c r="AF166" s="78">
        <f>攻城效率!K163*T$7</f>
        <v>0</v>
      </c>
      <c r="AG166" s="78">
        <f>攻城效率!L163*U$7</f>
        <v>0</v>
      </c>
      <c r="AH166" s="78">
        <f>攻城效率!M163*V$7</f>
        <v>0</v>
      </c>
      <c r="AI166" s="78">
        <f>攻城效率!N163*W$7</f>
        <v>0</v>
      </c>
      <c r="AJ166" s="78">
        <f>攻城效率!O163*X$7</f>
        <v>0</v>
      </c>
      <c r="AK166" s="12"/>
      <c r="AL166" s="77">
        <v>159</v>
      </c>
      <c r="AM166" s="78">
        <f t="shared" si="74"/>
        <v>0</v>
      </c>
      <c r="AN166" s="78">
        <f t="shared" si="75"/>
        <v>0</v>
      </c>
      <c r="AO166" s="78">
        <f t="shared" si="76"/>
        <v>0</v>
      </c>
      <c r="AP166" s="78">
        <f t="shared" si="77"/>
        <v>0</v>
      </c>
      <c r="AQ166" s="78">
        <f t="shared" si="78"/>
        <v>0</v>
      </c>
      <c r="AS166" s="25"/>
      <c r="BB166" s="77">
        <v>159</v>
      </c>
      <c r="BC166" s="78">
        <f>攻打玩家效率!G223</f>
        <v>0</v>
      </c>
      <c r="BD166" s="78">
        <f>攻打玩家效率!H223</f>
        <v>0</v>
      </c>
      <c r="BE166" s="78">
        <f>攻打玩家效率!I223</f>
        <v>0</v>
      </c>
      <c r="BF166" s="78">
        <f>攻打玩家效率!J223</f>
        <v>0</v>
      </c>
      <c r="BG166" s="78">
        <f>攻打玩家效率!K223</f>
        <v>0</v>
      </c>
      <c r="BH166" s="78">
        <f>攻打玩家效率!L223</f>
        <v>0</v>
      </c>
      <c r="BI166" s="78">
        <f>攻打玩家效率!M223</f>
        <v>0</v>
      </c>
      <c r="BJ166" s="78">
        <f>攻打玩家效率!N223</f>
        <v>0</v>
      </c>
      <c r="BK166" s="78">
        <f>攻打玩家效率!O223</f>
        <v>0</v>
      </c>
      <c r="BL166" s="78">
        <f>攻打玩家效率!P223</f>
        <v>0</v>
      </c>
      <c r="BN166" s="77">
        <v>159</v>
      </c>
      <c r="BO166" s="78">
        <f t="shared" si="79"/>
        <v>0</v>
      </c>
      <c r="BP166" s="78">
        <f t="shared" si="80"/>
        <v>0</v>
      </c>
      <c r="BQ166" s="78">
        <f t="shared" si="81"/>
        <v>0</v>
      </c>
      <c r="BR166" s="78">
        <f t="shared" si="82"/>
        <v>0</v>
      </c>
      <c r="BS166" s="78">
        <f t="shared" si="83"/>
        <v>0</v>
      </c>
      <c r="BU166" s="25"/>
      <c r="CD166" s="77">
        <v>159</v>
      </c>
      <c r="CE166" s="78">
        <f>攻城效率!F163*BX$8</f>
        <v>0</v>
      </c>
      <c r="CF166" s="78">
        <f>攻城效率!G163*BY$8</f>
        <v>0</v>
      </c>
      <c r="CG166" s="78">
        <f>攻城效率!H163*BZ$8</f>
        <v>0</v>
      </c>
      <c r="CH166" s="78">
        <f>攻城效率!I163*CA$8</f>
        <v>0</v>
      </c>
      <c r="CI166" s="78">
        <f>攻城效率!J163*CB$8</f>
        <v>0</v>
      </c>
      <c r="CJ166" s="78">
        <f>攻城效率!K163*BX$7</f>
        <v>0</v>
      </c>
      <c r="CK166" s="78">
        <f>攻城效率!L163*BY$7</f>
        <v>0</v>
      </c>
      <c r="CL166" s="78">
        <f>攻城效率!M163*BZ$7</f>
        <v>0</v>
      </c>
      <c r="CM166" s="78">
        <f>攻城效率!N163*CA$7</f>
        <v>0</v>
      </c>
      <c r="CN166" s="78">
        <f>攻城效率!O163*CB$7</f>
        <v>0</v>
      </c>
      <c r="CO166" s="12"/>
      <c r="CP166" s="77">
        <v>159</v>
      </c>
      <c r="CQ166" s="78">
        <f t="shared" si="84"/>
        <v>0</v>
      </c>
      <c r="CR166" s="78">
        <f t="shared" si="85"/>
        <v>0</v>
      </c>
      <c r="CS166" s="78">
        <f t="shared" si="86"/>
        <v>0</v>
      </c>
      <c r="CT166" s="78">
        <f t="shared" si="87"/>
        <v>0</v>
      </c>
      <c r="CU166" s="78">
        <f t="shared" si="88"/>
        <v>0</v>
      </c>
    </row>
    <row r="167" spans="2:99" s="78" customFormat="1" x14ac:dyDescent="0.15">
      <c r="B167" s="77">
        <v>160</v>
      </c>
      <c r="C167" s="78">
        <f t="shared" si="66"/>
        <v>0</v>
      </c>
      <c r="D167" s="78">
        <f t="shared" si="67"/>
        <v>0</v>
      </c>
      <c r="E167" s="78">
        <f t="shared" si="68"/>
        <v>0</v>
      </c>
      <c r="F167" s="78">
        <f t="shared" si="69"/>
        <v>0</v>
      </c>
      <c r="G167" s="78">
        <f t="shared" si="70"/>
        <v>0</v>
      </c>
      <c r="H167" s="78">
        <f>C167*节奏总纲!W163</f>
        <v>0</v>
      </c>
      <c r="I167" s="78">
        <f>D167*节奏总纲!X163</f>
        <v>0</v>
      </c>
      <c r="J167" s="78">
        <f>E167*节奏总纲!Y163</f>
        <v>0</v>
      </c>
      <c r="K167" s="78">
        <f>F167*节奏总纲!Z163</f>
        <v>0</v>
      </c>
      <c r="L167" s="78">
        <f>G167*节奏总纲!AA163</f>
        <v>0</v>
      </c>
      <c r="N167" s="12" t="e">
        <f t="shared" si="71"/>
        <v>#DIV/0!</v>
      </c>
      <c r="O167" s="12" t="e">
        <f t="shared" si="72"/>
        <v>#DIV/0!</v>
      </c>
      <c r="P167" s="12" t="e">
        <f t="shared" si="73"/>
        <v>#DIV/0!</v>
      </c>
      <c r="Q167" s="25"/>
      <c r="Z167" s="77">
        <v>160</v>
      </c>
      <c r="AA167" s="78">
        <f>攻城效率!F164*T$8</f>
        <v>0</v>
      </c>
      <c r="AB167" s="78">
        <f>攻城效率!G164*U$8</f>
        <v>0</v>
      </c>
      <c r="AC167" s="78">
        <f>攻城效率!H164*V$8</f>
        <v>0</v>
      </c>
      <c r="AD167" s="78">
        <f>攻城效率!I164*W$8</f>
        <v>0</v>
      </c>
      <c r="AE167" s="78">
        <f>攻城效率!J164*X$8</f>
        <v>0</v>
      </c>
      <c r="AF167" s="78">
        <f>攻城效率!K164*T$7</f>
        <v>0</v>
      </c>
      <c r="AG167" s="78">
        <f>攻城效率!L164*U$7</f>
        <v>0</v>
      </c>
      <c r="AH167" s="78">
        <f>攻城效率!M164*V$7</f>
        <v>0</v>
      </c>
      <c r="AI167" s="78">
        <f>攻城效率!N164*W$7</f>
        <v>0</v>
      </c>
      <c r="AJ167" s="78">
        <f>攻城效率!O164*X$7</f>
        <v>0</v>
      </c>
      <c r="AK167" s="12"/>
      <c r="AL167" s="77">
        <v>160</v>
      </c>
      <c r="AM167" s="78">
        <f t="shared" si="74"/>
        <v>0</v>
      </c>
      <c r="AN167" s="78">
        <f t="shared" si="75"/>
        <v>0</v>
      </c>
      <c r="AO167" s="78">
        <f t="shared" si="76"/>
        <v>0</v>
      </c>
      <c r="AP167" s="78">
        <f t="shared" si="77"/>
        <v>0</v>
      </c>
      <c r="AQ167" s="78">
        <f t="shared" si="78"/>
        <v>0</v>
      </c>
      <c r="AS167" s="25"/>
      <c r="BB167" s="77">
        <v>160</v>
      </c>
      <c r="BC167" s="78">
        <f>攻打玩家效率!G224</f>
        <v>0</v>
      </c>
      <c r="BD167" s="78">
        <f>攻打玩家效率!H224</f>
        <v>0</v>
      </c>
      <c r="BE167" s="78">
        <f>攻打玩家效率!I224</f>
        <v>0</v>
      </c>
      <c r="BF167" s="78">
        <f>攻打玩家效率!J224</f>
        <v>0</v>
      </c>
      <c r="BG167" s="78">
        <f>攻打玩家效率!K224</f>
        <v>0</v>
      </c>
      <c r="BH167" s="78">
        <f>攻打玩家效率!L224</f>
        <v>0</v>
      </c>
      <c r="BI167" s="78">
        <f>攻打玩家效率!M224</f>
        <v>0</v>
      </c>
      <c r="BJ167" s="78">
        <f>攻打玩家效率!N224</f>
        <v>0</v>
      </c>
      <c r="BK167" s="78">
        <f>攻打玩家效率!O224</f>
        <v>0</v>
      </c>
      <c r="BL167" s="78">
        <f>攻打玩家效率!P224</f>
        <v>0</v>
      </c>
      <c r="BN167" s="77">
        <v>160</v>
      </c>
      <c r="BO167" s="78">
        <f t="shared" si="79"/>
        <v>0</v>
      </c>
      <c r="BP167" s="78">
        <f t="shared" si="80"/>
        <v>0</v>
      </c>
      <c r="BQ167" s="78">
        <f t="shared" si="81"/>
        <v>0</v>
      </c>
      <c r="BR167" s="78">
        <f t="shared" si="82"/>
        <v>0</v>
      </c>
      <c r="BS167" s="78">
        <f t="shared" si="83"/>
        <v>0</v>
      </c>
      <c r="BU167" s="25"/>
      <c r="CD167" s="77">
        <v>160</v>
      </c>
      <c r="CE167" s="78">
        <f>攻城效率!F164*BX$8</f>
        <v>0</v>
      </c>
      <c r="CF167" s="78">
        <f>攻城效率!G164*BY$8</f>
        <v>0</v>
      </c>
      <c r="CG167" s="78">
        <f>攻城效率!H164*BZ$8</f>
        <v>0</v>
      </c>
      <c r="CH167" s="78">
        <f>攻城效率!I164*CA$8</f>
        <v>0</v>
      </c>
      <c r="CI167" s="78">
        <f>攻城效率!J164*CB$8</f>
        <v>0</v>
      </c>
      <c r="CJ167" s="78">
        <f>攻城效率!K164*BX$7</f>
        <v>0</v>
      </c>
      <c r="CK167" s="78">
        <f>攻城效率!L164*BY$7</f>
        <v>0</v>
      </c>
      <c r="CL167" s="78">
        <f>攻城效率!M164*BZ$7</f>
        <v>0</v>
      </c>
      <c r="CM167" s="78">
        <f>攻城效率!N164*CA$7</f>
        <v>0</v>
      </c>
      <c r="CN167" s="78">
        <f>攻城效率!O164*CB$7</f>
        <v>0</v>
      </c>
      <c r="CO167" s="12"/>
      <c r="CP167" s="77">
        <v>160</v>
      </c>
      <c r="CQ167" s="78">
        <f t="shared" si="84"/>
        <v>0</v>
      </c>
      <c r="CR167" s="78">
        <f t="shared" si="85"/>
        <v>0</v>
      </c>
      <c r="CS167" s="78">
        <f t="shared" si="86"/>
        <v>0</v>
      </c>
      <c r="CT167" s="78">
        <f t="shared" si="87"/>
        <v>0</v>
      </c>
      <c r="CU167" s="78">
        <f t="shared" si="88"/>
        <v>0</v>
      </c>
    </row>
  </sheetData>
  <mergeCells count="12">
    <mergeCell ref="CE6:CI6"/>
    <mergeCell ref="CJ6:CN6"/>
    <mergeCell ref="CQ6:CU6"/>
    <mergeCell ref="AV6:AZ6"/>
    <mergeCell ref="BC6:BG6"/>
    <mergeCell ref="BH6:BL6"/>
    <mergeCell ref="BO6:BS6"/>
    <mergeCell ref="C6:G6"/>
    <mergeCell ref="AF6:AJ6"/>
    <mergeCell ref="AM6:AQ6"/>
    <mergeCell ref="H6:L6"/>
    <mergeCell ref="AA6:AE6"/>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CV164"/>
  <sheetViews>
    <sheetView tabSelected="1" workbookViewId="0">
      <selection activeCell="I6" sqref="I6"/>
    </sheetView>
  </sheetViews>
  <sheetFormatPr defaultColWidth="6.625" defaultRowHeight="11.25" x14ac:dyDescent="0.15"/>
  <cols>
    <col min="1" max="3" width="6.625" style="10"/>
    <col min="4" max="4" width="10.5" style="10" bestFit="1" customWidth="1"/>
    <col min="5" max="5" width="10.625" style="10" customWidth="1"/>
    <col min="6" max="6" width="8.25" style="10" customWidth="1"/>
    <col min="7" max="7" width="10.5" style="10" bestFit="1" customWidth="1"/>
    <col min="8" max="8" width="6.625" style="10"/>
    <col min="9" max="9" width="9" style="10" bestFit="1" customWidth="1"/>
    <col min="10" max="10" width="6.625" style="10"/>
    <col min="11" max="11" width="6.625" style="47"/>
    <col min="12" max="12" width="6.625" style="10"/>
    <col min="13" max="13" width="6.625" style="49"/>
    <col min="14" max="16" width="6.625" style="10"/>
    <col min="17" max="17" width="6.625" style="47"/>
    <col min="18" max="18" width="6.625" style="10"/>
    <col min="19" max="19" width="6.625" style="49"/>
    <col min="20" max="20" width="6.625" style="10"/>
    <col min="21" max="21" width="1.625" style="25" customWidth="1"/>
    <col min="22" max="22" width="6.625" style="10"/>
    <col min="23" max="23" width="6.625" style="29"/>
    <col min="24" max="24" width="9.375" style="10" customWidth="1"/>
    <col min="25" max="33" width="6.625" style="10"/>
    <col min="34" max="34" width="8.25" style="10" bestFit="1" customWidth="1"/>
    <col min="35" max="38" width="6.625" style="10"/>
    <col min="39" max="42" width="6.625" style="34"/>
    <col min="43" max="44" width="6.625" style="10"/>
    <col min="45" max="45" width="1.625" style="25" customWidth="1"/>
    <col min="46" max="47" width="6.625" style="10"/>
    <col min="48" max="48" width="6.625" style="10" customWidth="1"/>
    <col min="49" max="51" width="6.625" style="10"/>
    <col min="52" max="52" width="8.25" style="10" bestFit="1" customWidth="1"/>
    <col min="53" max="57" width="6.625" style="10"/>
    <col min="58" max="62" width="6.625" style="47"/>
    <col min="63" max="67" width="6.625" style="10"/>
    <col min="68" max="72" width="6.625" style="49"/>
    <col min="73" max="74" width="6.625" style="10"/>
    <col min="75" max="75" width="6.625" style="10" customWidth="1"/>
    <col min="76" max="79" width="6.625" style="10"/>
    <col min="80" max="84" width="6.375" style="10" customWidth="1"/>
    <col min="85" max="89" width="6.375" style="47" customWidth="1"/>
    <col min="90" max="90" width="6.375" style="10" customWidth="1"/>
    <col min="91" max="16384" width="6.625" style="10"/>
  </cols>
  <sheetData>
    <row r="1" spans="1:100" x14ac:dyDescent="0.15">
      <c r="A1" s="26" t="s">
        <v>189</v>
      </c>
    </row>
    <row r="2" spans="1:100" x14ac:dyDescent="0.15">
      <c r="A2" s="26" t="s">
        <v>183</v>
      </c>
    </row>
    <row r="3" spans="1:100" x14ac:dyDescent="0.15">
      <c r="A3" s="51" t="s">
        <v>273</v>
      </c>
      <c r="H3" s="93">
        <v>500</v>
      </c>
      <c r="I3" s="51" t="s">
        <v>274</v>
      </c>
      <c r="L3" s="93">
        <f>H3*C19/7</f>
        <v>1000</v>
      </c>
      <c r="X3" s="84" t="s">
        <v>195</v>
      </c>
      <c r="Y3" s="85"/>
      <c r="Z3" s="85"/>
      <c r="AA3" s="85"/>
      <c r="AB3" s="86"/>
      <c r="AC3" s="84" t="s">
        <v>192</v>
      </c>
      <c r="AD3" s="85"/>
      <c r="AE3" s="85"/>
      <c r="AF3" s="85"/>
      <c r="AG3" s="86"/>
      <c r="AH3" s="84" t="s">
        <v>194</v>
      </c>
      <c r="AI3" s="85"/>
      <c r="AJ3" s="85"/>
      <c r="AK3" s="85"/>
      <c r="AL3" s="86"/>
      <c r="AM3" s="84" t="s">
        <v>220</v>
      </c>
      <c r="AN3" s="85"/>
      <c r="AO3" s="85"/>
      <c r="AP3" s="85"/>
      <c r="AQ3" s="86"/>
      <c r="AU3" s="29"/>
      <c r="AV3" s="88" t="s">
        <v>225</v>
      </c>
      <c r="AW3" s="88"/>
      <c r="AX3" s="88"/>
      <c r="AY3" s="88"/>
      <c r="AZ3" s="88"/>
      <c r="BA3" s="89" t="s">
        <v>187</v>
      </c>
      <c r="BB3" s="90"/>
      <c r="BC3" s="90"/>
      <c r="BD3" s="90"/>
      <c r="BE3" s="91"/>
      <c r="BF3" s="89" t="s">
        <v>238</v>
      </c>
      <c r="BG3" s="90"/>
      <c r="BH3" s="90"/>
      <c r="BI3" s="90"/>
      <c r="BJ3" s="91"/>
      <c r="BK3" s="89" t="s">
        <v>229</v>
      </c>
      <c r="BL3" s="90"/>
      <c r="BM3" s="90"/>
      <c r="BN3" s="90"/>
      <c r="BO3" s="91"/>
      <c r="BP3" s="89" t="s">
        <v>240</v>
      </c>
      <c r="BQ3" s="90"/>
      <c r="BR3" s="90"/>
      <c r="BS3" s="90"/>
      <c r="BT3" s="91"/>
      <c r="BV3" s="29"/>
      <c r="BW3" s="88" t="s">
        <v>226</v>
      </c>
      <c r="BX3" s="88"/>
      <c r="BY3" s="88"/>
      <c r="BZ3" s="88"/>
      <c r="CA3" s="88"/>
      <c r="CB3" s="88" t="s">
        <v>188</v>
      </c>
      <c r="CC3" s="88"/>
      <c r="CD3" s="88"/>
      <c r="CE3" s="88"/>
      <c r="CF3" s="88"/>
      <c r="CG3" s="88" t="s">
        <v>239</v>
      </c>
      <c r="CH3" s="88"/>
      <c r="CI3" s="88"/>
      <c r="CJ3" s="88"/>
      <c r="CK3" s="88"/>
      <c r="CL3" s="88" t="s">
        <v>228</v>
      </c>
      <c r="CM3" s="88"/>
      <c r="CN3" s="88"/>
      <c r="CO3" s="88"/>
      <c r="CP3" s="88"/>
      <c r="CR3" s="89" t="s">
        <v>241</v>
      </c>
      <c r="CS3" s="90"/>
      <c r="CT3" s="90"/>
      <c r="CU3" s="90"/>
      <c r="CV3" s="91"/>
    </row>
    <row r="4" spans="1:100" x14ac:dyDescent="0.15">
      <c r="I4" s="88" t="s">
        <v>185</v>
      </c>
      <c r="J4" s="88"/>
      <c r="K4" s="88"/>
      <c r="L4" s="88"/>
      <c r="M4" s="88"/>
      <c r="O4" s="88" t="s">
        <v>186</v>
      </c>
      <c r="P4" s="88"/>
      <c r="Q4" s="88"/>
      <c r="R4" s="88"/>
      <c r="S4" s="88"/>
      <c r="W4" s="29" t="s">
        <v>242</v>
      </c>
      <c r="X4" s="31" t="s">
        <v>117</v>
      </c>
      <c r="Y4" s="31" t="s">
        <v>119</v>
      </c>
      <c r="Z4" s="31" t="s">
        <v>120</v>
      </c>
      <c r="AA4" s="31" t="s">
        <v>121</v>
      </c>
      <c r="AB4" s="31" t="s">
        <v>118</v>
      </c>
      <c r="AC4" s="31" t="s">
        <v>117</v>
      </c>
      <c r="AD4" s="31" t="s">
        <v>119</v>
      </c>
      <c r="AE4" s="31" t="s">
        <v>120</v>
      </c>
      <c r="AF4" s="31" t="s">
        <v>121</v>
      </c>
      <c r="AG4" s="31" t="s">
        <v>118</v>
      </c>
      <c r="AH4" s="31" t="s">
        <v>117</v>
      </c>
      <c r="AI4" s="31" t="s">
        <v>119</v>
      </c>
      <c r="AJ4" s="31" t="s">
        <v>120</v>
      </c>
      <c r="AK4" s="31" t="s">
        <v>121</v>
      </c>
      <c r="AL4" s="31" t="s">
        <v>118</v>
      </c>
      <c r="AM4" s="33" t="s">
        <v>117</v>
      </c>
      <c r="AN4" s="33" t="s">
        <v>119</v>
      </c>
      <c r="AO4" s="33" t="s">
        <v>120</v>
      </c>
      <c r="AP4" s="33" t="s">
        <v>121</v>
      </c>
      <c r="AQ4" s="33" t="s">
        <v>118</v>
      </c>
      <c r="AU4" s="29" t="s">
        <v>242</v>
      </c>
      <c r="AV4" s="18" t="s">
        <v>117</v>
      </c>
      <c r="AW4" s="18" t="s">
        <v>119</v>
      </c>
      <c r="AX4" s="18" t="s">
        <v>120</v>
      </c>
      <c r="AY4" s="18" t="s">
        <v>121</v>
      </c>
      <c r="AZ4" s="18" t="s">
        <v>118</v>
      </c>
      <c r="BA4" s="18" t="s">
        <v>117</v>
      </c>
      <c r="BB4" s="18" t="s">
        <v>119</v>
      </c>
      <c r="BC4" s="18" t="s">
        <v>120</v>
      </c>
      <c r="BD4" s="18" t="s">
        <v>121</v>
      </c>
      <c r="BE4" s="18" t="s">
        <v>118</v>
      </c>
      <c r="BF4" s="46" t="s">
        <v>117</v>
      </c>
      <c r="BG4" s="46" t="s">
        <v>119</v>
      </c>
      <c r="BH4" s="46" t="s">
        <v>120</v>
      </c>
      <c r="BI4" s="46" t="s">
        <v>121</v>
      </c>
      <c r="BJ4" s="46" t="s">
        <v>118</v>
      </c>
      <c r="BK4" s="18" t="s">
        <v>117</v>
      </c>
      <c r="BL4" s="18" t="s">
        <v>119</v>
      </c>
      <c r="BM4" s="18" t="s">
        <v>120</v>
      </c>
      <c r="BN4" s="18" t="s">
        <v>121</v>
      </c>
      <c r="BO4" s="18" t="s">
        <v>118</v>
      </c>
      <c r="BP4" s="48" t="s">
        <v>117</v>
      </c>
      <c r="BQ4" s="48" t="s">
        <v>119</v>
      </c>
      <c r="BR4" s="48" t="s">
        <v>120</v>
      </c>
      <c r="BS4" s="48" t="s">
        <v>121</v>
      </c>
      <c r="BT4" s="48" t="s">
        <v>118</v>
      </c>
      <c r="BV4" s="29" t="s">
        <v>242</v>
      </c>
      <c r="BW4" s="18" t="s">
        <v>117</v>
      </c>
      <c r="BX4" s="18" t="s">
        <v>119</v>
      </c>
      <c r="BY4" s="18" t="s">
        <v>120</v>
      </c>
      <c r="BZ4" s="18" t="s">
        <v>121</v>
      </c>
      <c r="CA4" s="18" t="s">
        <v>118</v>
      </c>
      <c r="CB4" s="18" t="s">
        <v>117</v>
      </c>
      <c r="CC4" s="18" t="s">
        <v>119</v>
      </c>
      <c r="CD4" s="18" t="s">
        <v>120</v>
      </c>
      <c r="CE4" s="18" t="s">
        <v>121</v>
      </c>
      <c r="CF4" s="18" t="s">
        <v>118</v>
      </c>
      <c r="CG4" s="46" t="s">
        <v>117</v>
      </c>
      <c r="CH4" s="46" t="s">
        <v>119</v>
      </c>
      <c r="CI4" s="46" t="s">
        <v>120</v>
      </c>
      <c r="CJ4" s="46" t="s">
        <v>121</v>
      </c>
      <c r="CK4" s="46" t="s">
        <v>118</v>
      </c>
      <c r="CL4" s="18" t="s">
        <v>117</v>
      </c>
      <c r="CM4" s="18" t="s">
        <v>119</v>
      </c>
      <c r="CN4" s="18" t="s">
        <v>120</v>
      </c>
      <c r="CO4" s="18" t="s">
        <v>121</v>
      </c>
      <c r="CP4" s="18" t="s">
        <v>118</v>
      </c>
      <c r="CQ4" s="10" t="s">
        <v>227</v>
      </c>
      <c r="CR4" s="48" t="s">
        <v>117</v>
      </c>
      <c r="CS4" s="48" t="s">
        <v>119</v>
      </c>
      <c r="CT4" s="48" t="s">
        <v>120</v>
      </c>
      <c r="CU4" s="48" t="s">
        <v>121</v>
      </c>
      <c r="CV4" s="48" t="s">
        <v>118</v>
      </c>
    </row>
    <row r="5" spans="1:100" x14ac:dyDescent="0.15">
      <c r="C5" s="10" t="s">
        <v>179</v>
      </c>
      <c r="D5" s="10" t="s">
        <v>180</v>
      </c>
      <c r="E5" s="10" t="s">
        <v>182</v>
      </c>
      <c r="F5" s="10" t="s">
        <v>193</v>
      </c>
      <c r="G5" s="10" t="s">
        <v>181</v>
      </c>
      <c r="I5" s="52" t="s">
        <v>221</v>
      </c>
      <c r="J5" s="52" t="s">
        <v>236</v>
      </c>
      <c r="K5" s="52" t="s">
        <v>237</v>
      </c>
      <c r="L5" s="52" t="s">
        <v>184</v>
      </c>
      <c r="M5" s="50" t="s">
        <v>265</v>
      </c>
      <c r="O5" s="50" t="s">
        <v>221</v>
      </c>
      <c r="P5" s="50" t="s">
        <v>236</v>
      </c>
      <c r="Q5" s="50" t="s">
        <v>237</v>
      </c>
      <c r="R5" s="50" t="s">
        <v>184</v>
      </c>
      <c r="S5" s="63" t="s">
        <v>265</v>
      </c>
      <c r="W5" s="29">
        <v>1</v>
      </c>
      <c r="X5" s="10">
        <f>功勋产出!C8*7</f>
        <v>3132461.3305060663</v>
      </c>
      <c r="Y5" s="10">
        <f>功勋产出!D8*7</f>
        <v>3949820.3227343666</v>
      </c>
      <c r="Z5" s="10">
        <f>功勋产出!E8*7</f>
        <v>5688975.1943321712</v>
      </c>
      <c r="AA5" s="10">
        <f>功勋产出!F8*7</f>
        <v>8069871.0583588043</v>
      </c>
      <c r="AB5" s="10">
        <f>功勋产出!G8*7</f>
        <v>11228023.643042538</v>
      </c>
      <c r="AC5" s="10">
        <f>求节点(功勋需求与产出奖励!$F$6:$F$19,功勋需求与产出奖励!$C$6:$C$19,节奏总纲!P4)</f>
        <v>5.1435469250725863</v>
      </c>
      <c r="AD5" s="10">
        <f>求节点(功勋需求与产出奖励!$F$6:$F$19,功勋需求与产出奖励!$C$6:$C$19,节奏总纲!Q4)</f>
        <v>5.119574588585464</v>
      </c>
      <c r="AE5" s="10">
        <f>求节点(功勋需求与产出奖励!$F$6:$F$19,功勋需求与产出奖励!$C$6:$C$19,节奏总纲!R4)</f>
        <v>5.0935495310698045</v>
      </c>
      <c r="AF5" s="10">
        <f>求节点(功勋需求与产出奖励!$F$6:$F$19,功勋需求与产出奖励!$C$6:$C$19,节奏总纲!S4)</f>
        <v>5.0651703039829545</v>
      </c>
      <c r="AG5" s="10">
        <f>求节点(功勋需求与产出奖励!$F$6:$F$19,功勋需求与产出奖励!$C$6:$C$19,节奏总纲!T4)</f>
        <v>5.0340780400122318</v>
      </c>
      <c r="AH5" s="10">
        <f>求节点($F$6:$F$19,$G$6:$G$19,节奏总纲!P4)</f>
        <v>7261281.5504355179</v>
      </c>
      <c r="AI5" s="62">
        <f>求节点($F$6:$F$19,$G$6:$G$19,节奏总纲!Q4)</f>
        <v>7117447.5315127857</v>
      </c>
      <c r="AJ5" s="62">
        <f>求节点($F$6:$F$19,$G$6:$G$19,节奏总纲!R4)</f>
        <v>6961297.1864188267</v>
      </c>
      <c r="AK5" s="62">
        <f>求节点($F$6:$F$19,$G$6:$G$19,节奏总纲!S4)</f>
        <v>6791021.823897725</v>
      </c>
      <c r="AL5" s="62">
        <f>求节点($F$6:$F$19,$G$6:$G$19,节奏总纲!T4)</f>
        <v>6604468.2400733922</v>
      </c>
      <c r="AM5" s="34">
        <f>X5/AH5</f>
        <v>0.43139235254115538</v>
      </c>
      <c r="AN5" s="34">
        <f t="shared" ref="AN5:AQ5" si="0">Y5/AI5</f>
        <v>0.55494899052594038</v>
      </c>
      <c r="AO5" s="34">
        <f t="shared" si="0"/>
        <v>0.81722918042216364</v>
      </c>
      <c r="AP5" s="34">
        <f t="shared" si="0"/>
        <v>1.1883146995582883</v>
      </c>
      <c r="AQ5" s="34">
        <f t="shared" si="0"/>
        <v>1.7000647493336674</v>
      </c>
      <c r="AU5" s="10">
        <v>1</v>
      </c>
      <c r="AV5" s="10">
        <f>IF(X5&gt;AH5,INDEX($O$6:$O$19,AC5),求节点($G$6:$G$19,$O$6:$O$19,X5))/7*节奏总纲!W4</f>
        <v>8.1161192154928958</v>
      </c>
      <c r="AW5" s="10">
        <f>IF(Y5&gt;AI5,INDEX($O$6:$O$19,AD5),求节点($G$6:$G$19,$O$6:$O$19,Y5))/7*节奏总纲!X4</f>
        <v>7.2330990647228823</v>
      </c>
      <c r="AX5" s="10">
        <f>IF(Z5&gt;AJ5,INDEX($O$6:$O$19,AE5),求节点($G$6:$G$19,$O$6:$O$19,Z5))/7*节奏总纲!Y4</f>
        <v>6.3851627677127105</v>
      </c>
      <c r="AY5" s="10">
        <f>IF(AA5&gt;AK5,INDEX($O$6:$O$19,AF5),求节点($G$6:$G$19,$O$6:$O$19,AA5))/7*节奏总纲!Z4</f>
        <v>4.6550217130681544</v>
      </c>
      <c r="AZ5" s="10">
        <f>IF(AB5&gt;AL5,INDEX($O$6:$O$19,AG5),求节点($G$6:$G$19,$O$6:$O$19,AB5))/7*节奏总纲!AA4</f>
        <v>2.4341457151594268</v>
      </c>
      <c r="BA5" s="10">
        <f>IF(X5&gt;AH5,INDEX($P$6:$P$19,AC5),求节点($G$6:$G$19,$P$6:$P$19,X5))/7*节奏总纲!W4</f>
        <v>24175.233212026043</v>
      </c>
      <c r="BB5" s="10">
        <f>IF(Y5&gt;AI5,INDEX($P$6:$P$19,AD5),求节点($G$6:$G$19,$P$6:$P$19,Y5))/7*节奏总纲!X4</f>
        <v>24501.155213043086</v>
      </c>
      <c r="BC5" s="10">
        <f>IF(Z5&gt;AJ5,INDEX($P$6:$P$19,AE5),求节点($G$6:$G$19,$P$6:$P$19,Z5))/7*节奏总纲!Y4</f>
        <v>26431.815249205316</v>
      </c>
      <c r="BD5" s="10">
        <f>IF(AA5&gt;AK5,INDEX($P$6:$P$19,AF5),求节点($G$6:$G$19,$P$6:$P$19,AA5))/7*节奏总纲!Z4</f>
        <v>20482.095537499878</v>
      </c>
      <c r="BE5" s="10">
        <f>IF(AB5&gt;AL5,INDEX($P$6:$P$19,AG5),求节点($G$6:$G$19,$P$6:$P$19,AB5))/7*节奏总纲!AA4</f>
        <v>10710.241146701477</v>
      </c>
      <c r="BF5" s="47">
        <f>IF(X5&gt;AH5,INDEX($Q$6:$Q$19,AC5),求节点($G$6:$G$19,$Q$6:$Q$19,X5))/7*节奏总纲!W4</f>
        <v>0</v>
      </c>
      <c r="BG5" s="47">
        <f>IF(Y5&gt;AI5,INDEX($Q$6:$Q$19,AD5),求节点($G$6:$G$19,$Q$6:$Q$19,Y5))/7*节奏总纲!X4</f>
        <v>0</v>
      </c>
      <c r="BH5" s="47">
        <f>IF(Z5&gt;AJ5,INDEX($Q$6:$Q$19,AE5),求节点($G$6:$G$19,$Q$6:$Q$19,Z5))/7*节奏总纲!Y4</f>
        <v>0</v>
      </c>
      <c r="BI5" s="47">
        <f>IF(AA5&gt;AK5,INDEX($Q$6:$Q$19,AF5),求节点($G$6:$G$19,$Q$6:$Q$19,AA5))/7*节奏总纲!Z4</f>
        <v>0</v>
      </c>
      <c r="BJ5" s="47">
        <f>IF(AB5&gt;AL5,INDEX($Q$6:$Q$19,AG5),求节点($G$6:$G$19,$Q$6:$Q$19,AB5))/7*节奏总纲!AA4</f>
        <v>0</v>
      </c>
      <c r="BK5" s="10">
        <f>IF(X5&gt;AH5,INDEX($R$6:$R$19,AC5),求节点($G$6:$G$19,$R$6:$R$19,X5))/7*节奏总纲!W4*$E$27</f>
        <v>2.029029803873224</v>
      </c>
      <c r="BL5" s="40">
        <f>IF(Y5&gt;AI5,INDEX($R$6:$R$19,AD5),求节点($G$6:$G$19,$R$6:$R$19,Y5))/7*节奏总纲!X4*$E$27</f>
        <v>1.8082747661807208</v>
      </c>
      <c r="BM5" s="40">
        <f>IF(Z5&gt;AJ5,INDEX($R$6:$R$19,AE5),求节点($G$6:$G$19,$R$6:$R$19,Z5))/7*节奏总纲!Y4*$E$27</f>
        <v>1.5962906919281776</v>
      </c>
      <c r="BN5" s="40">
        <f>IF(AA5&gt;AK5,INDEX($R$6:$R$19,AF5),求节点($G$6:$G$19,$R$6:$R$19,AA5))/7*节奏总纲!Z4*$E$27</f>
        <v>1.1637554282670386</v>
      </c>
      <c r="BO5" s="40">
        <f>IF(AB5&gt;AL5,INDEX($R$6:$R$19,AG5),求节点($G$6:$G$19,$R$6:$R$19,AB5))/7*节奏总纲!AA4*$E$27</f>
        <v>0.60853642878985681</v>
      </c>
      <c r="BP5" s="49">
        <f>IF(X5&gt;AH5,INDEX($S$6:$S$19,AC5),求节点($G$6:$G$19,$S$6:$S$19,X5))/7*节奏总纲!W4</f>
        <v>0</v>
      </c>
      <c r="BQ5" s="49">
        <f>IF(Y5&gt;AI5,INDEX($S$6:$S$19,AD5),求节点($G$6:$G$19,$S$6:$S$19,Y5))/7*节奏总纲!X4</f>
        <v>0</v>
      </c>
      <c r="BR5" s="49">
        <f>IF(Z5&gt;AJ5,INDEX($S$6:$S$19,AE5),求节点($G$6:$G$19,$S$6:$S$19,Z5))/7*节奏总纲!Y4</f>
        <v>0</v>
      </c>
      <c r="BS5" s="49">
        <f>IF(AA5&gt;AK5,INDEX($S$6:$S$19,AF5),求节点($G$6:$G$19,$S$6:$S$19,AA5))/7*节奏总纲!Z4</f>
        <v>0</v>
      </c>
      <c r="BT5" s="49">
        <f>IF(AB5&gt;AL5,INDEX($S$6:$S$19,AG5),求节点($G$6:$G$19,$S$6:$S$19,AB5))/7*节奏总纲!AA4</f>
        <v>0</v>
      </c>
      <c r="BV5" s="10">
        <v>1</v>
      </c>
      <c r="BW5" s="10">
        <f>SUM(AV$5:AV5)</f>
        <v>8.1161192154928958</v>
      </c>
      <c r="BX5" s="10">
        <f>SUM(AW$5:AW5)</f>
        <v>7.2330990647228823</v>
      </c>
      <c r="BY5" s="10">
        <f>SUM(AX$5:AX5)</f>
        <v>6.3851627677127105</v>
      </c>
      <c r="BZ5" s="10">
        <f>SUM(AY$5:AY5)</f>
        <v>4.6550217130681544</v>
      </c>
      <c r="CA5" s="10">
        <f>SUM(AZ$5:AZ5)</f>
        <v>2.4341457151594268</v>
      </c>
      <c r="CB5" s="10">
        <f>SUM(BA$5:BA5)</f>
        <v>24175.233212026043</v>
      </c>
      <c r="CC5" s="10">
        <f>SUM(BB$5:BB5)</f>
        <v>24501.155213043086</v>
      </c>
      <c r="CD5" s="10">
        <f>SUM(BC$5:BC5)</f>
        <v>26431.815249205316</v>
      </c>
      <c r="CE5" s="10">
        <f>SUM(BD$5:BD5)</f>
        <v>20482.095537499878</v>
      </c>
      <c r="CF5" s="10">
        <f>SUM(BE$5:BE5)</f>
        <v>10710.241146701477</v>
      </c>
      <c r="CG5" s="47">
        <f>SUM(BF$5:BF5)</f>
        <v>0</v>
      </c>
      <c r="CH5" s="47">
        <f>SUM(BG$5:BG5)</f>
        <v>0</v>
      </c>
      <c r="CI5" s="47">
        <f>SUM(BH$5:BH5)</f>
        <v>0</v>
      </c>
      <c r="CJ5" s="47">
        <f>SUM(BI$5:BI5)</f>
        <v>0</v>
      </c>
      <c r="CK5" s="47">
        <f>SUM(BJ$5:BJ5)</f>
        <v>0</v>
      </c>
      <c r="CL5" s="10">
        <f>SUM(BK$5:BK5)</f>
        <v>2.029029803873224</v>
      </c>
      <c r="CM5" s="10">
        <f>SUM(BL$5:BL5)</f>
        <v>1.8082747661807208</v>
      </c>
      <c r="CN5" s="10">
        <f>SUM(BM$5:BM5)</f>
        <v>1.5962906919281776</v>
      </c>
      <c r="CO5" s="10">
        <f>SUM(BN$5:BN5)</f>
        <v>1.1637554282670386</v>
      </c>
      <c r="CP5" s="10">
        <f>SUM(BO$5:BO5)</f>
        <v>0.60853642878985681</v>
      </c>
      <c r="CQ5" s="10">
        <f>BK5/节奏总纲!W4</f>
        <v>28.269916654044941</v>
      </c>
      <c r="CR5" s="10">
        <f>SUM(BP$5:BP5)</f>
        <v>0</v>
      </c>
      <c r="CS5" s="49">
        <f>SUM(BQ$5:BQ5)</f>
        <v>0</v>
      </c>
      <c r="CT5" s="49">
        <f>SUM(BR$5:BR5)</f>
        <v>0</v>
      </c>
      <c r="CU5" s="49">
        <f>SUM(BS$5:BS5)</f>
        <v>0</v>
      </c>
      <c r="CV5" s="49">
        <f>SUM(BT$5:BT5)</f>
        <v>0</v>
      </c>
    </row>
    <row r="6" spans="1:100" x14ac:dyDescent="0.15">
      <c r="C6" s="10">
        <v>1</v>
      </c>
      <c r="F6" s="10">
        <v>0</v>
      </c>
      <c r="G6" s="10">
        <v>400000</v>
      </c>
      <c r="I6" s="10">
        <v>200</v>
      </c>
      <c r="J6" s="10">
        <f t="shared" ref="J6:J19" si="1">M25*4</f>
        <v>200000</v>
      </c>
      <c r="L6" s="10">
        <v>500</v>
      </c>
      <c r="M6" s="49">
        <v>0</v>
      </c>
      <c r="O6" s="10">
        <f>SUM(I$6:I6)</f>
        <v>200</v>
      </c>
      <c r="P6" s="10">
        <f>SUM(J$6:J6)</f>
        <v>200000</v>
      </c>
      <c r="Q6" s="47">
        <f>SUM(K$6:K6)</f>
        <v>0</v>
      </c>
      <c r="R6" s="10">
        <f>SUM(L$6:L6)</f>
        <v>500</v>
      </c>
      <c r="S6" s="49">
        <f>SUM(M$6:M6)</f>
        <v>0</v>
      </c>
      <c r="W6" s="29">
        <v>2</v>
      </c>
      <c r="X6" s="10">
        <f>功勋产出!C9*7</f>
        <v>5189913.4132487271</v>
      </c>
      <c r="Y6" s="10">
        <f>功勋产出!D9*7</f>
        <v>6252067.1706446605</v>
      </c>
      <c r="Z6" s="10">
        <f>功勋产出!E9*7</f>
        <v>8596628.5081603006</v>
      </c>
      <c r="AA6" s="10">
        <f>功勋产出!F9*7</f>
        <v>11647669.023903929</v>
      </c>
      <c r="AB6" s="10">
        <f>功勋产出!G9*7</f>
        <v>15679764.362632383</v>
      </c>
      <c r="AC6" s="10">
        <f>求节点(功勋需求与产出奖励!$F$6:$F$19,功勋需求与产出奖励!$C$6:$C$19,节奏总纲!P5)</f>
        <v>5.2973967099940698</v>
      </c>
      <c r="AD6" s="10">
        <f>求节点(功勋需求与产出奖励!$F$6:$F$19,功勋需求与产出奖励!$C$6:$C$19,节奏总纲!Q5)</f>
        <v>5.2501106331050131</v>
      </c>
      <c r="AE6" s="10">
        <f>求节点(功勋需求与产出奖励!$F$6:$F$19,功勋需求与产出奖励!$C$6:$C$19,节奏总纲!R5)</f>
        <v>5.1976795931330582</v>
      </c>
      <c r="AF6" s="10">
        <f>求节点(功勋需求与产出奖励!$F$6:$F$19,功勋需求与产出奖励!$C$6:$C$19,节奏总纲!S5)</f>
        <v>5.139657495013215</v>
      </c>
      <c r="AG6" s="10">
        <f>求节点(功勋需求与产出奖励!$F$6:$F$19,功勋需求与产出奖励!$C$6:$C$19,节奏总纲!T5)</f>
        <v>5.0741707394725211</v>
      </c>
      <c r="AH6" s="62">
        <f>求节点($F$6:$F$19,$G$6:$G$19,节奏总纲!P5)</f>
        <v>8184380.2599644214</v>
      </c>
      <c r="AI6" s="62">
        <f>求节点($F$6:$F$19,$G$6:$G$19,节奏总纲!Q5)</f>
        <v>7900663.7986300783</v>
      </c>
      <c r="AJ6" s="62">
        <f>求节点($F$6:$F$19,$G$6:$G$19,节奏总纲!R5)</f>
        <v>7586077.5587983504</v>
      </c>
      <c r="AK6" s="62">
        <f>求节点($F$6:$F$19,$G$6:$G$19,节奏总纲!S5)</f>
        <v>7237944.9700792925</v>
      </c>
      <c r="AL6" s="62">
        <f>求节点($F$6:$F$19,$G$6:$G$19,节奏总纲!T5)</f>
        <v>6845024.436835127</v>
      </c>
      <c r="AM6" s="34">
        <f t="shared" ref="AM6:AM69" si="2">X6/AH6</f>
        <v>0.63412417903359841</v>
      </c>
      <c r="AN6" s="34">
        <f t="shared" ref="AN6:AN69" si="3">Y6/AI6</f>
        <v>0.79133441568906226</v>
      </c>
      <c r="AO6" s="34">
        <f t="shared" ref="AO6:AO69" si="4">Z6/AJ6</f>
        <v>1.1332112599072903</v>
      </c>
      <c r="AP6" s="34">
        <f t="shared" ref="AP6:AP69" si="5">AA6/AK6</f>
        <v>1.6092508401284968</v>
      </c>
      <c r="AQ6" s="34">
        <f t="shared" ref="AQ6:AQ69" si="6">AB6/AL6</f>
        <v>2.290680553053233</v>
      </c>
      <c r="AU6" s="10">
        <v>2</v>
      </c>
      <c r="AV6" s="10">
        <f>IF(X6&gt;AH6,INDEX($O$6:$O$19,AC6),求节点($G$6:$G$19,$O$6:$O$19,X6))/7*节奏总纲!W5</f>
        <v>10.158147310873602</v>
      </c>
      <c r="AW6" s="10">
        <f>IF(Y6&gt;AI6,INDEX($O$6:$O$19,AD6),求节点($G$6:$G$19,$O$6:$O$19,Y6))/7*节奏总纲!X5</f>
        <v>9.2377952942595876</v>
      </c>
      <c r="AX6" s="10">
        <f>IF(Z6&gt;AJ6,INDEX($O$6:$O$19,AE6),求节点($G$6:$G$19,$O$6:$O$19,Z6))/7*节奏总纲!Y5</f>
        <v>7.4378615759467133</v>
      </c>
      <c r="AY6" s="10">
        <f>IF(AA6&gt;AK6,INDEX($O$6:$O$19,AF6),求节点($G$6:$G$19,$O$6:$O$19,AA6))/7*节奏总纲!Z5</f>
        <v>5.3205136450186572</v>
      </c>
      <c r="AZ6" s="10">
        <f>IF(AB6&gt;AL6,INDEX($O$6:$O$19,AG6),求节点($G$6:$G$19,$O$6:$O$19,AB6))/7*节奏总纲!AA5</f>
        <v>2.8637642471635094</v>
      </c>
      <c r="BA6" s="10">
        <f>IF(X6&gt;AH6,INDEX($P$6:$P$19,AC6),求节点($G$6:$G$19,$P$6:$P$19,X6))/7*节奏总纲!W5</f>
        <v>40041.559140142446</v>
      </c>
      <c r="BB6" s="10">
        <f>IF(Y6&gt;AI6,INDEX($P$6:$P$19,AD6),求节点($G$6:$G$19,$P$6:$P$19,Y6))/7*节奏总纲!X5</f>
        <v>40163.535134776394</v>
      </c>
      <c r="BC6" s="10">
        <f>IF(Z6&gt;AJ6,INDEX($P$6:$P$19,AE6),求节点($G$6:$G$19,$P$6:$P$19,Z6))/7*节奏总纲!Y5</f>
        <v>32726.590934165535</v>
      </c>
      <c r="BD6" s="10">
        <f>IF(AA6&gt;AK6,INDEX($P$6:$P$19,AF6),求节点($G$6:$G$19,$P$6:$P$19,AA6))/7*节奏总纲!Z5</f>
        <v>23410.260038082091</v>
      </c>
      <c r="BE6" s="10">
        <f>IF(AB6&gt;AL6,INDEX($P$6:$P$19,AG6),求节点($G$6:$G$19,$P$6:$P$19,AB6))/7*节奏总纲!AA5</f>
        <v>12600.562687519439</v>
      </c>
      <c r="BF6" s="47">
        <f>IF(X6&gt;AH6,INDEX($Q$6:$Q$19,AC6),求节点($G$6:$G$19,$Q$6:$Q$19,X6))/7*节奏总纲!W5</f>
        <v>0</v>
      </c>
      <c r="BG6" s="47">
        <f>IF(Y6&gt;AI6,INDEX($Q$6:$Q$19,AD6),求节点($G$6:$G$19,$Q$6:$Q$19,Y6))/7*节奏总纲!X5</f>
        <v>0</v>
      </c>
      <c r="BH6" s="47">
        <f>IF(Z6&gt;AJ6,INDEX($Q$6:$Q$19,AE6),求节点($G$6:$G$19,$Q$6:$Q$19,Z6))/7*节奏总纲!Y5</f>
        <v>0</v>
      </c>
      <c r="BI6" s="47">
        <f>IF(AA6&gt;AK6,INDEX($Q$6:$Q$19,AF6),求节点($G$6:$G$19,$Q$6:$Q$19,AA6))/7*节奏总纲!Z5</f>
        <v>0</v>
      </c>
      <c r="BJ6" s="47">
        <f>IF(AB6&gt;AL6,INDEX($Q$6:$Q$19,AG6),求节点($G$6:$G$19,$Q$6:$Q$19,AB6))/7*节奏总纲!AA5</f>
        <v>0</v>
      </c>
      <c r="BK6" s="40">
        <f>IF(X6&gt;AH6,INDEX($R$6:$R$19,AC6),求节点($G$6:$G$19,$R$6:$R$19,X6))/7*节奏总纲!W5*$E$27</f>
        <v>2.5395368277184005</v>
      </c>
      <c r="BL6" s="40">
        <f>IF(Y6&gt;AI6,INDEX($R$6:$R$19,AD6),求节点($G$6:$G$19,$R$6:$R$19,Y6))/7*节奏总纲!X5*$E$27</f>
        <v>2.3094488235648969</v>
      </c>
      <c r="BM6" s="40">
        <f>IF(Z6&gt;AJ6,INDEX($R$6:$R$19,AE6),求节点($G$6:$G$19,$R$6:$R$19,Z6))/7*节奏总纲!Y5*$E$27</f>
        <v>1.8594653939866785</v>
      </c>
      <c r="BN6" s="40">
        <f>IF(AA6&gt;AK6,INDEX($R$6:$R$19,AF6),求节点($G$6:$G$19,$R$6:$R$19,AA6))/7*节奏总纲!Z5*$E$27</f>
        <v>1.3301284112546645</v>
      </c>
      <c r="BO6" s="40">
        <f>IF(AB6&gt;AL6,INDEX($R$6:$R$19,AG6),求节点($G$6:$G$19,$R$6:$R$19,AB6))/7*节奏总纲!AA5*$E$27</f>
        <v>0.71594106179087735</v>
      </c>
      <c r="BP6" s="49">
        <f>IF(X6&gt;AH6,INDEX($S$6:$S$19,AC6),求节点($G$6:$G$19,$S$6:$S$19,X6))/7*节奏总纲!W5</f>
        <v>0</v>
      </c>
      <c r="BQ6" s="49">
        <f>IF(Y6&gt;AI6,INDEX($S$6:$S$19,AD6),求节点($G$6:$G$19,$S$6:$S$19,Y6))/7*节奏总纲!X5</f>
        <v>0</v>
      </c>
      <c r="BR6" s="49">
        <f>IF(Z6&gt;AJ6,INDEX($S$6:$S$19,AE6),求节点($G$6:$G$19,$S$6:$S$19,Z6))/7*节奏总纲!Y5</f>
        <v>0</v>
      </c>
      <c r="BS6" s="49">
        <f>IF(AA6&gt;AK6,INDEX($S$6:$S$19,AF6),求节点($G$6:$G$19,$S$6:$S$19,AA6))/7*节奏总纲!Z5</f>
        <v>0</v>
      </c>
      <c r="BT6" s="49">
        <f>IF(AB6&gt;AL6,INDEX($S$6:$S$19,AG6),求节点($G$6:$G$19,$S$6:$S$19,AB6))/7*节奏总纲!AA5</f>
        <v>0</v>
      </c>
      <c r="BU6" s="47"/>
      <c r="BV6" s="10">
        <v>2</v>
      </c>
      <c r="BW6" s="10">
        <f>SUM(AV$5:AV6)</f>
        <v>18.274266526366496</v>
      </c>
      <c r="BX6" s="10">
        <f>SUM(AW$5:AW6)</f>
        <v>16.47089435898247</v>
      </c>
      <c r="BY6" s="10">
        <f>SUM(AX$5:AX6)</f>
        <v>13.823024343659423</v>
      </c>
      <c r="BZ6" s="10">
        <f>SUM(AY$5:AY6)</f>
        <v>9.9755353580868125</v>
      </c>
      <c r="CA6" s="10">
        <f>SUM(AZ$5:AZ6)</f>
        <v>5.2979099623229367</v>
      </c>
      <c r="CB6" s="10">
        <f>SUM(BA$5:BA6)</f>
        <v>64216.792352168486</v>
      </c>
      <c r="CC6" s="10">
        <f>SUM(BB$5:BB6)</f>
        <v>64664.69034781948</v>
      </c>
      <c r="CD6" s="10">
        <f>SUM(BC$5:BC6)</f>
        <v>59158.406183370855</v>
      </c>
      <c r="CE6" s="10">
        <f>SUM(BD$5:BD6)</f>
        <v>43892.355575581969</v>
      </c>
      <c r="CF6" s="10">
        <f>SUM(BE$5:BE6)</f>
        <v>23310.803834220918</v>
      </c>
      <c r="CG6" s="47">
        <f>SUM(BF$5:BF6)</f>
        <v>0</v>
      </c>
      <c r="CH6" s="47">
        <f>SUM(BG$5:BG6)</f>
        <v>0</v>
      </c>
      <c r="CI6" s="47">
        <f>SUM(BH$5:BH6)</f>
        <v>0</v>
      </c>
      <c r="CJ6" s="47">
        <f>SUM(BI$5:BI6)</f>
        <v>0</v>
      </c>
      <c r="CK6" s="47">
        <f>SUM(BJ$5:BJ6)</f>
        <v>0</v>
      </c>
      <c r="CL6" s="10">
        <f>SUM(BK$5:BK6)</f>
        <v>4.568566631591624</v>
      </c>
      <c r="CM6" s="10">
        <f>SUM(BL$5:BL6)</f>
        <v>4.1177235897456175</v>
      </c>
      <c r="CN6" s="10">
        <f>SUM(BM$5:BM6)</f>
        <v>3.4557560859148562</v>
      </c>
      <c r="CO6" s="10">
        <f>SUM(BN$5:BN6)</f>
        <v>2.4938838395217031</v>
      </c>
      <c r="CP6" s="10">
        <f>SUM(BO$5:BO6)</f>
        <v>1.3244774905807342</v>
      </c>
      <c r="CQ6" s="40">
        <f>BK6/节奏总纲!W5</f>
        <v>33.013199583144477</v>
      </c>
      <c r="CR6" s="49">
        <f>SUM(BP$5:BP6)</f>
        <v>0</v>
      </c>
      <c r="CS6" s="49">
        <f>SUM(BQ$5:BQ6)</f>
        <v>0</v>
      </c>
      <c r="CT6" s="49">
        <f>SUM(BR$5:BR6)</f>
        <v>0</v>
      </c>
      <c r="CU6" s="49">
        <f>SUM(BS$5:BS6)</f>
        <v>0</v>
      </c>
      <c r="CV6" s="49">
        <f>SUM(BT$5:BT6)</f>
        <v>0</v>
      </c>
    </row>
    <row r="7" spans="1:100" x14ac:dyDescent="0.15">
      <c r="B7" s="43"/>
      <c r="C7" s="10">
        <v>2</v>
      </c>
      <c r="F7" s="10">
        <v>0</v>
      </c>
      <c r="G7" s="10">
        <f>G6+H7</f>
        <v>800000</v>
      </c>
      <c r="H7" s="10">
        <v>400000</v>
      </c>
      <c r="I7" s="53">
        <v>200</v>
      </c>
      <c r="J7" s="45">
        <f t="shared" si="1"/>
        <v>200000</v>
      </c>
      <c r="L7" s="64">
        <v>500</v>
      </c>
      <c r="M7" s="68">
        <v>0</v>
      </c>
      <c r="O7" s="10">
        <f>SUM(I$6:I7)</f>
        <v>400</v>
      </c>
      <c r="P7" s="10">
        <f>SUM(J$6:J7)</f>
        <v>400000</v>
      </c>
      <c r="Q7" s="47">
        <f>SUM(K$6:K7)</f>
        <v>0</v>
      </c>
      <c r="R7" s="10">
        <f>SUM(L$6:L7)</f>
        <v>1000</v>
      </c>
      <c r="S7" s="49">
        <f>SUM(M$6:M7)</f>
        <v>0</v>
      </c>
      <c r="T7" s="43"/>
      <c r="W7" s="29">
        <v>3</v>
      </c>
      <c r="X7" s="10">
        <f>功勋产出!C10*7</f>
        <v>7296069.0851622326</v>
      </c>
      <c r="Y7" s="10">
        <f>功勋产出!D10*7</f>
        <v>8596829.9612688497</v>
      </c>
      <c r="Z7" s="10">
        <f>功勋产出!E10*7</f>
        <v>11555246.80245908</v>
      </c>
      <c r="AA7" s="10">
        <f>功勋产出!F10*7</f>
        <v>15264322.399050655</v>
      </c>
      <c r="AB7" s="10">
        <f>功勋产出!G10*7</f>
        <v>20140207.909392815</v>
      </c>
      <c r="AC7" s="10">
        <f>求节点(功勋需求与产出奖励!$F$6:$F$19,功勋需求与产出奖励!$C$6:$C$19,节奏总纲!P6)</f>
        <v>5.4622888266898322</v>
      </c>
      <c r="AD7" s="10">
        <f>求节点(功勋需求与产出奖励!$F$6:$F$19,功勋需求与产出奖励!$C$6:$C$19,节奏总纲!Q6)</f>
        <v>5.3916510939716265</v>
      </c>
      <c r="AE7" s="10">
        <f>求节点(功勋需求与产出奖励!$F$6:$F$19,功勋需求与产出奖励!$C$6:$C$19,节奏总纲!R6)</f>
        <v>5.312322331311651</v>
      </c>
      <c r="AF7" s="10">
        <f>求节点(功勋需求与产出奖励!$F$6:$F$19,功勋需求与产出奖励!$C$6:$C$19,节奏总纲!S6)</f>
        <v>5.2224071545204787</v>
      </c>
      <c r="AG7" s="10">
        <f>求节点(功勋需求与产出奖励!$F$6:$F$19,功勋需求与产出奖励!$C$6:$C$19,节奏总纲!T6)</f>
        <v>5.118761999576618</v>
      </c>
      <c r="AH7" s="62">
        <f>求节点($F$6:$F$19,$G$6:$G$19,节奏总纲!P6)</f>
        <v>9173732.9601389952</v>
      </c>
      <c r="AI7" s="62">
        <f>求节点($F$6:$F$19,$G$6:$G$19,节奏总纲!Q6)</f>
        <v>8749906.5638297573</v>
      </c>
      <c r="AJ7" s="62">
        <f>求节点($F$6:$F$19,$G$6:$G$19,节奏总纲!R6)</f>
        <v>8273933.9878699053</v>
      </c>
      <c r="AK7" s="62">
        <f>求节点($F$6:$F$19,$G$6:$G$19,节奏总纲!S6)</f>
        <v>7734442.9271228705</v>
      </c>
      <c r="AL7" s="62">
        <f>求节点($F$6:$F$19,$G$6:$G$19,节奏总纲!T6)</f>
        <v>7112571.9974597078</v>
      </c>
      <c r="AM7" s="34">
        <f t="shared" si="2"/>
        <v>0.79532172092479203</v>
      </c>
      <c r="AN7" s="34">
        <f t="shared" si="3"/>
        <v>0.98250534432062464</v>
      </c>
      <c r="AO7" s="34">
        <f t="shared" si="4"/>
        <v>1.3965843599187255</v>
      </c>
      <c r="AP7" s="34">
        <f t="shared" si="5"/>
        <v>1.9735516239343198</v>
      </c>
      <c r="AQ7" s="34">
        <f t="shared" si="6"/>
        <v>2.8316350142516651</v>
      </c>
      <c r="AU7" s="10">
        <v>3</v>
      </c>
      <c r="AV7" s="10">
        <f>IF(X7&gt;AH7,INDEX($O$6:$O$19,AC7),求节点($G$6:$G$19,$O$6:$O$19,X7))/7*节奏总纲!W6</f>
        <v>12.129805307216447</v>
      </c>
      <c r="AW7" s="10">
        <f>IF(Y7&gt;AI7,INDEX($O$6:$O$19,AD7),求节点($G$6:$G$19,$O$6:$O$19,Y7))/7*节奏总纲!X6</f>
        <v>10.850367026576123</v>
      </c>
      <c r="AX7" s="10">
        <f>IF(Z7&gt;AJ7,INDEX($O$6:$O$19,AE7),求节点($G$6:$G$19,$O$6:$O$19,Z7))/7*节奏总纲!Y6</f>
        <v>8.1887670127566068</v>
      </c>
      <c r="AY7" s="10">
        <f>IF(AA7&gt;AK7,INDEX($O$6:$O$19,AF7),求节点($G$6:$G$19,$O$6:$O$19,AA7))/7*节奏总纲!Z6</f>
        <v>5.9106899648045088</v>
      </c>
      <c r="AZ7" s="10">
        <f>IF(AB7&gt;AL7,INDEX($O$6:$O$19,AG7),求节点($G$6:$G$19,$O$6:$O$19,AB7))/7*节奏总纲!AA6</f>
        <v>3.1850900074354933</v>
      </c>
      <c r="BA7" s="10">
        <f>IF(X7&gt;AH7,INDEX($P$6:$P$19,AC7),求节点($G$6:$G$19,$P$6:$P$19,X7))/7*节奏总纲!W6</f>
        <v>55341.206393859517</v>
      </c>
      <c r="BB7" s="10">
        <f>IF(Y7&gt;AI7,INDEX($P$6:$P$19,AD7),求节点($G$6:$G$19,$P$6:$P$19,Y7))/7*节奏总纲!X6</f>
        <v>51887.485919115963</v>
      </c>
      <c r="BC7" s="10">
        <f>IF(Z7&gt;AJ7,INDEX($P$6:$P$19,AE7),求节点($G$6:$G$19,$P$6:$P$19,Z7))/7*节奏总纲!Y6</f>
        <v>36030.574856129067</v>
      </c>
      <c r="BD7" s="10">
        <f>IF(AA7&gt;AK7,INDEX($P$6:$P$19,AF7),求节点($G$6:$G$19,$P$6:$P$19,AA7))/7*节奏总纲!Z6</f>
        <v>26007.035845139835</v>
      </c>
      <c r="BE7" s="10">
        <f>IF(AB7&gt;AL7,INDEX($P$6:$P$19,AG7),求节点($G$6:$G$19,$P$6:$P$19,AB7))/7*节奏总纲!AA6</f>
        <v>14014.396032716169</v>
      </c>
      <c r="BF7" s="47">
        <f>IF(X7&gt;AH7,INDEX($Q$6:$Q$19,AC7),求节点($G$6:$G$19,$Q$6:$Q$19,X7))/7*节奏总纲!W6</f>
        <v>0</v>
      </c>
      <c r="BG7" s="47">
        <f>IF(Y7&gt;AI7,INDEX($Q$6:$Q$19,AD7),求节点($G$6:$G$19,$Q$6:$Q$19,Y7))/7*节奏总纲!X6</f>
        <v>0</v>
      </c>
      <c r="BH7" s="47">
        <f>IF(Z7&gt;AJ7,INDEX($Q$6:$Q$19,AE7),求节点($G$6:$G$19,$Q$6:$Q$19,Z7))/7*节奏总纲!Y6</f>
        <v>0</v>
      </c>
      <c r="BI7" s="47">
        <f>IF(AA7&gt;AK7,INDEX($Q$6:$Q$19,AF7),求节点($G$6:$G$19,$Q$6:$Q$19,AA7))/7*节奏总纲!Z6</f>
        <v>0</v>
      </c>
      <c r="BJ7" s="47">
        <f>IF(AB7&gt;AL7,INDEX($Q$6:$Q$19,AG7),求节点($G$6:$G$19,$Q$6:$Q$19,AB7))/7*节奏总纲!AA6</f>
        <v>0</v>
      </c>
      <c r="BK7" s="40">
        <f>IF(X7&gt;AH7,INDEX($R$6:$R$19,AC7),求节点($G$6:$G$19,$R$6:$R$19,X7))/7*节奏总纲!W6*$E$27</f>
        <v>3.0324513268041127</v>
      </c>
      <c r="BL7" s="40">
        <f>IF(Y7&gt;AI7,INDEX($R$6:$R$19,AD7),求节点($G$6:$G$19,$R$6:$R$19,Y7))/7*节奏总纲!X6*$E$27</f>
        <v>2.7125917566440307</v>
      </c>
      <c r="BM7" s="40">
        <f>IF(Z7&gt;AJ7,INDEX($R$6:$R$19,AE7),求节点($G$6:$G$19,$R$6:$R$19,Z7))/7*节奏总纲!Y6*$E$27</f>
        <v>2.0471917531891517</v>
      </c>
      <c r="BN7" s="40">
        <f>IF(AA7&gt;AK7,INDEX($R$6:$R$19,AF7),求节点($G$6:$G$19,$R$6:$R$19,AA7))/7*节奏总纲!Z6*$E$27</f>
        <v>1.4776724912011274</v>
      </c>
      <c r="BO7" s="40">
        <f>IF(AB7&gt;AL7,INDEX($R$6:$R$19,AG7),求节点($G$6:$G$19,$R$6:$R$19,AB7))/7*节奏总纲!AA6*$E$27</f>
        <v>0.79627250185887344</v>
      </c>
      <c r="BP7" s="49">
        <f>IF(X7&gt;AH7,INDEX($S$6:$S$19,AC7),求节点($G$6:$G$19,$S$6:$S$19,X7))/7*节奏总纲!W6</f>
        <v>0</v>
      </c>
      <c r="BQ7" s="49">
        <f>IF(Y7&gt;AI7,INDEX($S$6:$S$19,AD7),求节点($G$6:$G$19,$S$6:$S$19,Y7))/7*节奏总纲!X6</f>
        <v>0</v>
      </c>
      <c r="BR7" s="49">
        <f>IF(Z7&gt;AJ7,INDEX($S$6:$S$19,AE7),求节点($G$6:$G$19,$S$6:$S$19,Z7))/7*节奏总纲!Y6</f>
        <v>0</v>
      </c>
      <c r="BS7" s="49">
        <f>IF(AA7&gt;AK7,INDEX($S$6:$S$19,AF7),求节点($G$6:$G$19,$S$6:$S$19,AA7))/7*节奏总纲!Z6</f>
        <v>0</v>
      </c>
      <c r="BT7" s="49">
        <f>IF(AB7&gt;AL7,INDEX($S$6:$S$19,AG7),求节点($G$6:$G$19,$S$6:$S$19,AB7))/7*节奏总纲!AA6</f>
        <v>0</v>
      </c>
      <c r="BU7" s="47"/>
      <c r="BV7" s="10">
        <v>3</v>
      </c>
      <c r="BW7" s="10">
        <f>SUM(AV$5:AV7)</f>
        <v>30.404071833582943</v>
      </c>
      <c r="BX7" s="10">
        <f>SUM(AW$5:AW7)</f>
        <v>27.321261385558593</v>
      </c>
      <c r="BY7" s="10">
        <f>SUM(AX$5:AX7)</f>
        <v>22.01179135641603</v>
      </c>
      <c r="BZ7" s="10">
        <f>SUM(AY$5:AY7)</f>
        <v>15.88622532289132</v>
      </c>
      <c r="CA7" s="10">
        <f>SUM(AZ$5:AZ7)</f>
        <v>8.4829999697584295</v>
      </c>
      <c r="CB7" s="10">
        <f>SUM(BA$5:BA7)</f>
        <v>119557.998746028</v>
      </c>
      <c r="CC7" s="10">
        <f>SUM(BB$5:BB7)</f>
        <v>116552.17626693545</v>
      </c>
      <c r="CD7" s="10">
        <f>SUM(BC$5:BC7)</f>
        <v>95188.981039499922</v>
      </c>
      <c r="CE7" s="10">
        <f>SUM(BD$5:BD7)</f>
        <v>69899.391420721804</v>
      </c>
      <c r="CF7" s="10">
        <f>SUM(BE$5:BE7)</f>
        <v>37325.199866937088</v>
      </c>
      <c r="CG7" s="47">
        <f>SUM(BF$5:BF7)</f>
        <v>0</v>
      </c>
      <c r="CH7" s="47">
        <f>SUM(BG$5:BG7)</f>
        <v>0</v>
      </c>
      <c r="CI7" s="47">
        <f>SUM(BH$5:BH7)</f>
        <v>0</v>
      </c>
      <c r="CJ7" s="47">
        <f>SUM(BI$5:BI7)</f>
        <v>0</v>
      </c>
      <c r="CK7" s="47">
        <f>SUM(BJ$5:BJ7)</f>
        <v>0</v>
      </c>
      <c r="CL7" s="10">
        <f>SUM(BK$5:BK7)</f>
        <v>7.6010179583957367</v>
      </c>
      <c r="CM7" s="10">
        <f>SUM(BL$5:BL7)</f>
        <v>6.8303153463896482</v>
      </c>
      <c r="CN7" s="10">
        <f>SUM(BM$5:BM7)</f>
        <v>5.5029478391040083</v>
      </c>
      <c r="CO7" s="10">
        <f>SUM(BN$5:BN7)</f>
        <v>3.9715563307228305</v>
      </c>
      <c r="CP7" s="10">
        <f>SUM(BO$5:BO7)</f>
        <v>2.1207499924396078</v>
      </c>
      <c r="CQ7" s="40">
        <f>BK7/节奏总纲!W6</f>
        <v>36.781034625193136</v>
      </c>
      <c r="CR7" s="49">
        <f>SUM(BP$5:BP7)</f>
        <v>0</v>
      </c>
      <c r="CS7" s="49">
        <f>SUM(BQ$5:BQ7)</f>
        <v>0</v>
      </c>
      <c r="CT7" s="49">
        <f>SUM(BR$5:BR7)</f>
        <v>0</v>
      </c>
      <c r="CU7" s="49">
        <f>SUM(BS$5:BS7)</f>
        <v>0</v>
      </c>
      <c r="CV7" s="49">
        <f>SUM(BT$5:BT7)</f>
        <v>0</v>
      </c>
    </row>
    <row r="8" spans="1:100" x14ac:dyDescent="0.15">
      <c r="B8" s="43">
        <v>400000</v>
      </c>
      <c r="C8" s="10">
        <v>3</v>
      </c>
      <c r="F8" s="10">
        <v>0</v>
      </c>
      <c r="G8" s="34">
        <f t="shared" ref="G8:G19" si="7">G7+H8</f>
        <v>1600000</v>
      </c>
      <c r="H8" s="10">
        <f>H7+B8</f>
        <v>800000</v>
      </c>
      <c r="I8" s="53">
        <v>200</v>
      </c>
      <c r="J8" s="45">
        <f t="shared" si="1"/>
        <v>1000000</v>
      </c>
      <c r="L8" s="64">
        <v>500</v>
      </c>
      <c r="M8" s="68">
        <v>0</v>
      </c>
      <c r="N8" s="43"/>
      <c r="O8" s="10">
        <f>SUM(I$6:I8)</f>
        <v>600</v>
      </c>
      <c r="P8" s="10">
        <f>SUM(J$6:J8)</f>
        <v>1400000</v>
      </c>
      <c r="Q8" s="47">
        <f>SUM(K$6:K8)</f>
        <v>0</v>
      </c>
      <c r="R8" s="10">
        <f>SUM(L$6:L8)</f>
        <v>1500</v>
      </c>
      <c r="S8" s="49">
        <f>SUM(M$6:M8)</f>
        <v>0</v>
      </c>
      <c r="T8" s="43"/>
      <c r="W8" s="29">
        <v>4</v>
      </c>
      <c r="X8" s="10">
        <f>功勋产出!C11*7</f>
        <v>9468425.0299767051</v>
      </c>
      <c r="Y8" s="10">
        <f>功勋产出!D11*7</f>
        <v>11008416.288511541</v>
      </c>
      <c r="Z8" s="10">
        <f>功勋产出!E11*7</f>
        <v>14592883.428012177</v>
      </c>
      <c r="AA8" s="10">
        <f>功勋产出!F11*7</f>
        <v>18951475.670723945</v>
      </c>
      <c r="AB8" s="10">
        <f>功勋产出!G11*7</f>
        <v>24689300.671318281</v>
      </c>
      <c r="AC8" s="10">
        <f>求节点(功勋需求与产出奖励!$F$6:$F$19,功勋需求与产出奖励!$C$6:$C$19,节奏总纲!P7)</f>
        <v>5.6390158215457884</v>
      </c>
      <c r="AD8" s="10">
        <f>求节点(功勋需求与产出奖励!$F$6:$F$19,功勋需求与产出奖励!$C$6:$C$19,节奏总纲!Q7)</f>
        <v>5.5439302672997748</v>
      </c>
      <c r="AE8" s="10">
        <f>求节点(功勋需求与产出奖励!$F$6:$F$19,功勋需求与产出奖励!$C$6:$C$19,节奏总纲!R7)</f>
        <v>5.4363200029514642</v>
      </c>
      <c r="AF8" s="10">
        <f>求节点(功勋需求与产出奖励!$F$6:$F$19,功勋需求与产出奖励!$C$6:$C$19,节奏总纲!S7)</f>
        <v>5.3121592288251174</v>
      </c>
      <c r="AG8" s="10">
        <f>求节点(功勋需求与产出奖励!$F$6:$F$19,功勋需求与产出奖励!$C$6:$C$19,节奏总纲!T7)</f>
        <v>5.1681250626486968</v>
      </c>
      <c r="AH8" s="62">
        <f>求节点($F$6:$F$19,$G$6:$G$19,节奏总纲!P7)</f>
        <v>10234094.92927473</v>
      </c>
      <c r="AI8" s="62">
        <f>求节点($F$6:$F$19,$G$6:$G$19,节奏总纲!Q7)</f>
        <v>9663581.6037986502</v>
      </c>
      <c r="AJ8" s="62">
        <f>求节点($F$6:$F$19,$G$6:$G$19,节奏总纲!R7)</f>
        <v>9017920.0177087858</v>
      </c>
      <c r="AK8" s="62">
        <f>求节点($F$6:$F$19,$G$6:$G$19,节奏总纲!S7)</f>
        <v>8272955.3729507057</v>
      </c>
      <c r="AL8" s="62">
        <f>求节点($F$6:$F$19,$G$6:$G$19,节奏总纲!T7)</f>
        <v>7408750.3758921819</v>
      </c>
      <c r="AM8" s="34">
        <f t="shared" si="2"/>
        <v>0.92518440520736045</v>
      </c>
      <c r="AN8" s="34">
        <f t="shared" si="3"/>
        <v>1.1391652432659389</v>
      </c>
      <c r="AO8" s="34">
        <f t="shared" si="4"/>
        <v>1.6182094539933436</v>
      </c>
      <c r="AP8" s="34">
        <f t="shared" si="5"/>
        <v>2.2907745559329111</v>
      </c>
      <c r="AQ8" s="34">
        <f t="shared" si="6"/>
        <v>3.3324514147023248</v>
      </c>
      <c r="AU8" s="10">
        <v>4</v>
      </c>
      <c r="AV8" s="10">
        <f>IF(X8&gt;AH8,INDEX($O$6:$O$19,AC8),求节点($G$6:$G$19,$O$6:$O$19,X8))/7*节奏总纲!W7</f>
        <v>13.91448423849346</v>
      </c>
      <c r="AW8" s="10">
        <f>IF(Y8&gt;AI8,INDEX($O$6:$O$19,AD8),求节点($G$6:$G$19,$O$6:$O$19,Y8))/7*节奏总纲!X7</f>
        <v>10.877083809153488</v>
      </c>
      <c r="AX8" s="10">
        <f>IF(Z8&gt;AJ8,INDEX($O$6:$O$19,AE8),求节点($G$6:$G$19,$O$6:$O$19,Z8))/7*节奏总纲!Y7</f>
        <v>8.8569765457009542</v>
      </c>
      <c r="AY8" s="10">
        <f>IF(AA8&gt;AK8,INDEX($O$6:$O$19,AF8),求节点($G$6:$G$19,$O$6:$O$19,AA8))/7*节奏总纲!Z7</f>
        <v>6.4108624503313685</v>
      </c>
      <c r="AZ8" s="10">
        <f>IF(AB8&gt;AL8,INDEX($O$6:$O$19,AG8),求节点($G$6:$G$19,$O$6:$O$19,AB8))/7*节奏总纲!AA7</f>
        <v>3.5259330765770653</v>
      </c>
      <c r="BA8" s="10">
        <f>IF(X8&gt;AH8,INDEX($P$6:$P$19,AC8),求节点($G$6:$G$19,$P$6:$P$19,X8))/7*节奏总纲!W7</f>
        <v>68454.044442552273</v>
      </c>
      <c r="BB8" s="10">
        <f>IF(Y8&gt;AI8,INDEX($P$6:$P$19,AD8),求节点($G$6:$G$19,$P$6:$P$19,Y8))/7*节奏总纲!X7</f>
        <v>47859.168760275345</v>
      </c>
      <c r="BC8" s="10">
        <f>IF(Z8&gt;AJ8,INDEX($P$6:$P$19,AE8),求节点($G$6:$G$19,$P$6:$P$19,Z8))/7*节奏总纲!Y7</f>
        <v>38970.696801084188</v>
      </c>
      <c r="BD8" s="10">
        <f>IF(AA8&gt;AK8,INDEX($P$6:$P$19,AF8),求节点($G$6:$G$19,$P$6:$P$19,AA8))/7*节奏总纲!Z7</f>
        <v>28207.794781458018</v>
      </c>
      <c r="BE8" s="10">
        <f>IF(AB8&gt;AL8,INDEX($P$6:$P$19,AG8),求节点($G$6:$G$19,$P$6:$P$19,AB8))/7*节奏总纲!AA7</f>
        <v>15514.105536939085</v>
      </c>
      <c r="BF8" s="47">
        <f>IF(X8&gt;AH8,INDEX($Q$6:$Q$19,AC8),求节点($G$6:$G$19,$Q$6:$Q$19,X8))/7*节奏总纲!W7</f>
        <v>0</v>
      </c>
      <c r="BG8" s="47">
        <f>IF(Y8&gt;AI8,INDEX($Q$6:$Q$19,AD8),求节点($G$6:$G$19,$Q$6:$Q$19,Y8))/7*节奏总纲!X7</f>
        <v>0</v>
      </c>
      <c r="BH8" s="47">
        <f>IF(Z8&gt;AJ8,INDEX($Q$6:$Q$19,AE8),求节点($G$6:$G$19,$Q$6:$Q$19,Z8))/7*节奏总纲!Y7</f>
        <v>0</v>
      </c>
      <c r="BI8" s="47">
        <f>IF(AA8&gt;AK8,INDEX($Q$6:$Q$19,AF8),求节点($G$6:$G$19,$Q$6:$Q$19,AA8))/7*节奏总纲!Z7</f>
        <v>0</v>
      </c>
      <c r="BJ8" s="47">
        <f>IF(AB8&gt;AL8,INDEX($Q$6:$Q$19,AG8),求节点($G$6:$G$19,$Q$6:$Q$19,AB8))/7*节奏总纲!AA7</f>
        <v>0</v>
      </c>
      <c r="BK8" s="40">
        <f>IF(X8&gt;AH8,INDEX($R$6:$R$19,AC8),求节点($G$6:$G$19,$R$6:$R$19,X8))/7*节奏总纲!W7*$E$27</f>
        <v>3.4786210596233644</v>
      </c>
      <c r="BL8" s="40">
        <f>IF(Y8&gt;AI8,INDEX($R$6:$R$19,AD8),求节点($G$6:$G$19,$R$6:$R$19,Y8))/7*节奏总纲!X7*$E$27</f>
        <v>2.7192709522883725</v>
      </c>
      <c r="BM8" s="40">
        <f>IF(Z8&gt;AJ8,INDEX($R$6:$R$19,AE8),求节点($G$6:$G$19,$R$6:$R$19,Z8))/7*节奏总纲!Y7*$E$27</f>
        <v>2.2142441364252385</v>
      </c>
      <c r="BN8" s="40">
        <f>IF(AA8&gt;AK8,INDEX($R$6:$R$19,AF8),求节点($G$6:$G$19,$R$6:$R$19,AA8))/7*节奏总纲!Z7*$E$27</f>
        <v>1.6027156125828423</v>
      </c>
      <c r="BO8" s="40">
        <f>IF(AB8&gt;AL8,INDEX($R$6:$R$19,AG8),求节点($G$6:$G$19,$R$6:$R$19,AB8))/7*节奏总纲!AA7*$E$27</f>
        <v>0.88148326914426645</v>
      </c>
      <c r="BP8" s="49">
        <f>IF(X8&gt;AH8,INDEX($S$6:$S$19,AC8),求节点($G$6:$G$19,$S$6:$S$19,X8))/7*节奏总纲!W7</f>
        <v>0</v>
      </c>
      <c r="BQ8" s="49">
        <f>IF(Y8&gt;AI8,INDEX($S$6:$S$19,AD8),求节点($G$6:$G$19,$S$6:$S$19,Y8))/7*节奏总纲!X7</f>
        <v>0</v>
      </c>
      <c r="BR8" s="49">
        <f>IF(Z8&gt;AJ8,INDEX($S$6:$S$19,AE8),求节点($G$6:$G$19,$S$6:$S$19,Z8))/7*节奏总纲!Y7</f>
        <v>0</v>
      </c>
      <c r="BS8" s="49">
        <f>IF(AA8&gt;AK8,INDEX($S$6:$S$19,AF8),求节点($G$6:$G$19,$S$6:$S$19,AA8))/7*节奏总纲!Z7</f>
        <v>0</v>
      </c>
      <c r="BT8" s="49">
        <f>IF(AB8&gt;AL8,INDEX($S$6:$S$19,AG8),求节点($G$6:$G$19,$S$6:$S$19,AB8))/7*节奏总纲!AA7</f>
        <v>0</v>
      </c>
      <c r="BU8" s="47"/>
      <c r="BV8" s="10">
        <v>4</v>
      </c>
      <c r="BW8" s="10">
        <f>SUM(AV$5:AV8)</f>
        <v>44.318556072076404</v>
      </c>
      <c r="BX8" s="10">
        <f>SUM(AW$5:AW8)</f>
        <v>38.198345194712083</v>
      </c>
      <c r="BY8" s="10">
        <f>SUM(AX$5:AX8)</f>
        <v>30.868767902116986</v>
      </c>
      <c r="BZ8" s="10">
        <f>SUM(AY$5:AY8)</f>
        <v>22.297087773222689</v>
      </c>
      <c r="CA8" s="10">
        <f>SUM(AZ$5:AZ8)</f>
        <v>12.008933046335494</v>
      </c>
      <c r="CB8" s="10">
        <f>SUM(BA$5:BA8)</f>
        <v>188012.04318858025</v>
      </c>
      <c r="CC8" s="10">
        <f>SUM(BB$5:BB8)</f>
        <v>164411.3450272108</v>
      </c>
      <c r="CD8" s="10">
        <f>SUM(BC$5:BC8)</f>
        <v>134159.6778405841</v>
      </c>
      <c r="CE8" s="10">
        <f>SUM(BD$5:BD8)</f>
        <v>98107.186202179815</v>
      </c>
      <c r="CF8" s="10">
        <f>SUM(BE$5:BE8)</f>
        <v>52839.305403876177</v>
      </c>
      <c r="CG8" s="47">
        <f>SUM(BF$5:BF8)</f>
        <v>0</v>
      </c>
      <c r="CH8" s="47">
        <f>SUM(BG$5:BG8)</f>
        <v>0</v>
      </c>
      <c r="CI8" s="47">
        <f>SUM(BH$5:BH8)</f>
        <v>0</v>
      </c>
      <c r="CJ8" s="47">
        <f>SUM(BI$5:BI8)</f>
        <v>0</v>
      </c>
      <c r="CK8" s="47">
        <f>SUM(BJ$5:BJ8)</f>
        <v>0</v>
      </c>
      <c r="CL8" s="10">
        <f>SUM(BK$5:BK8)</f>
        <v>11.079639018019101</v>
      </c>
      <c r="CM8" s="10">
        <f>SUM(BL$5:BL8)</f>
        <v>9.5495862986780207</v>
      </c>
      <c r="CN8" s="10">
        <f>SUM(BM$5:BM8)</f>
        <v>7.7171919755292464</v>
      </c>
      <c r="CO8" s="10">
        <f>SUM(BN$5:BN8)</f>
        <v>5.5742719433056731</v>
      </c>
      <c r="CP8" s="10">
        <f>SUM(BO$5:BO8)</f>
        <v>3.002233261583874</v>
      </c>
      <c r="CQ8" s="40">
        <f>BK8/节奏总纲!W7</f>
        <v>39.367172654734169</v>
      </c>
      <c r="CR8" s="49">
        <f>SUM(BP$5:BP8)</f>
        <v>0</v>
      </c>
      <c r="CS8" s="49">
        <f>SUM(BQ$5:BQ8)</f>
        <v>0</v>
      </c>
      <c r="CT8" s="49">
        <f>SUM(BR$5:BR8)</f>
        <v>0</v>
      </c>
      <c r="CU8" s="49">
        <f>SUM(BS$5:BS8)</f>
        <v>0</v>
      </c>
      <c r="CV8" s="49">
        <f>SUM(BT$5:BT8)</f>
        <v>0</v>
      </c>
    </row>
    <row r="9" spans="1:100" x14ac:dyDescent="0.15">
      <c r="A9" s="68">
        <v>400000</v>
      </c>
      <c r="B9" s="43">
        <f>A9+B8</f>
        <v>800000</v>
      </c>
      <c r="C9" s="10">
        <v>4</v>
      </c>
      <c r="F9" s="10">
        <v>0</v>
      </c>
      <c r="G9" s="34">
        <f t="shared" si="7"/>
        <v>3200000</v>
      </c>
      <c r="H9" s="62">
        <f t="shared" ref="H9:H19" si="8">H8+B9</f>
        <v>1600000</v>
      </c>
      <c r="I9" s="53">
        <v>200</v>
      </c>
      <c r="J9" s="45">
        <f t="shared" si="1"/>
        <v>1000000</v>
      </c>
      <c r="L9" s="64">
        <v>500</v>
      </c>
      <c r="M9" s="68">
        <v>0</v>
      </c>
      <c r="N9" s="43"/>
      <c r="O9" s="10">
        <f>SUM(I$6:I9)</f>
        <v>800</v>
      </c>
      <c r="P9" s="10">
        <f>SUM(J$6:J9)</f>
        <v>2400000</v>
      </c>
      <c r="Q9" s="47">
        <f>SUM(K$6:K9)</f>
        <v>0</v>
      </c>
      <c r="R9" s="10">
        <f>SUM(L$6:L9)</f>
        <v>2000</v>
      </c>
      <c r="S9" s="49">
        <f>SUM(M$6:M9)</f>
        <v>0</v>
      </c>
      <c r="T9" s="43"/>
      <c r="W9" s="29">
        <v>5</v>
      </c>
      <c r="X9" s="10">
        <f>功勋产出!C12*7</f>
        <v>11713011.656355694</v>
      </c>
      <c r="Y9" s="10">
        <f>功勋产出!D12*7</f>
        <v>13494656.132930677</v>
      </c>
      <c r="Z9" s="10">
        <f>功勋产出!E12*7</f>
        <v>17708304.056905579</v>
      </c>
      <c r="AA9" s="10">
        <f>功勋产出!F12*7</f>
        <v>22702743.583371118</v>
      </c>
      <c r="AB9" s="10">
        <f>功勋产出!G12*7</f>
        <v>29249758.939489301</v>
      </c>
      <c r="AC9" s="10">
        <f>求节点(功勋需求与产出奖励!$F$6:$F$19,功勋需求与产出奖励!$C$6:$C$19,节奏总纲!P8)</f>
        <v>5.8284271247461898</v>
      </c>
      <c r="AD9" s="10">
        <f>求节点(功勋需求与产出奖励!$F$6:$F$19,功勋需求与产出奖励!$C$6:$C$19,节奏总纲!Q8)</f>
        <v>5.7048257977340588</v>
      </c>
      <c r="AE9" s="10">
        <f>求节点(功勋需求与产出奖励!$F$6:$F$19,功勋需求与产出奖励!$C$6:$C$19,节奏总纲!R8)</f>
        <v>5.566312782476496</v>
      </c>
      <c r="AF9" s="10">
        <f>求节点(功勋需求与产出奖励!$F$6:$F$19,功勋需求与产出奖励!$C$6:$C$19,节奏总纲!S8)</f>
        <v>5.4059292911256334</v>
      </c>
      <c r="AG9" s="10">
        <f>求节点(功勋需求与产出奖励!$F$6:$F$19,功勋需求与产出奖励!$C$6:$C$19,节奏总纲!T8)</f>
        <v>5.2190361317828931</v>
      </c>
      <c r="AH9" s="62">
        <f>求节点($F$6:$F$19,$G$6:$G$19,节奏总纲!P8)</f>
        <v>11370562.748477142</v>
      </c>
      <c r="AI9" s="62">
        <f>求节点($F$6:$F$19,$G$6:$G$19,节奏总纲!Q8)</f>
        <v>10628954.786404353</v>
      </c>
      <c r="AJ9" s="62">
        <f>求节点($F$6:$F$19,$G$6:$G$19,节奏总纲!R8)</f>
        <v>9797876.6948589738</v>
      </c>
      <c r="AK9" s="62">
        <f>求节点($F$6:$F$19,$G$6:$G$19,节奏总纲!S8)</f>
        <v>8835575.7467538007</v>
      </c>
      <c r="AL9" s="62">
        <f>求节点($F$6:$F$19,$G$6:$G$19,节奏总纲!T8)</f>
        <v>7714216.7906973567</v>
      </c>
      <c r="AM9" s="34">
        <f t="shared" si="2"/>
        <v>1.0301171468337762</v>
      </c>
      <c r="AN9" s="34">
        <f t="shared" si="3"/>
        <v>1.2696127139605378</v>
      </c>
      <c r="AO9" s="34">
        <f t="shared" si="4"/>
        <v>1.8073613914938602</v>
      </c>
      <c r="AP9" s="34">
        <f t="shared" si="5"/>
        <v>2.5694696343599484</v>
      </c>
      <c r="AQ9" s="34">
        <f t="shared" si="6"/>
        <v>3.7916692949000148</v>
      </c>
      <c r="AU9" s="10">
        <v>5</v>
      </c>
      <c r="AV9" s="10">
        <f>IF(X9&gt;AH9,INDEX($O$6:$O$19,AC9),求节点($G$6:$G$19,$O$6:$O$19,X9))/7*节奏总纲!W8</f>
        <v>13.529378800028708</v>
      </c>
      <c r="AW9" s="10">
        <f>IF(Y9&gt;AI9,INDEX($O$6:$O$19,AD9),求节点($G$6:$G$19,$O$6:$O$19,Y9))/7*节奏总纲!X8</f>
        <v>11.492537888163124</v>
      </c>
      <c r="AX9" s="10">
        <f>IF(Z9&gt;AJ9,INDEX($O$6:$O$19,AE9),求节点($G$6:$G$19,$O$6:$O$19,Z9))/7*节奏总纲!Y8</f>
        <v>9.2851985375022394</v>
      </c>
      <c r="AY9" s="10">
        <f>IF(AA9&gt;AK9,INDEX($O$6:$O$19,AF9),求节点($G$6:$G$19,$O$6:$O$19,AA9))/7*节奏总纲!Z8</f>
        <v>6.6978615928939718</v>
      </c>
      <c r="AZ9" s="10">
        <f>IF(AB9&gt;AL9,INDEX($O$6:$O$19,AG9),求节点($G$6:$G$19,$O$6:$O$19,AB9))/7*节奏总纲!AA8</f>
        <v>3.6365049381568446</v>
      </c>
      <c r="BA9" s="10">
        <f>IF(X9&gt;AH9,INDEX($P$6:$P$19,AC9),求节点($G$6:$G$19,$P$6:$P$19,X9))/7*节奏总纲!W8</f>
        <v>59529.266720126303</v>
      </c>
      <c r="BB9" s="10">
        <f>IF(Y9&gt;AI9,INDEX($P$6:$P$19,AD9),求节点($G$6:$G$19,$P$6:$P$19,Y9))/7*节奏总纲!X8</f>
        <v>50567.166707917742</v>
      </c>
      <c r="BC9" s="10">
        <f>IF(Z9&gt;AJ9,INDEX($P$6:$P$19,AE9),求节点($G$6:$G$19,$P$6:$P$19,Z9))/7*节奏总纲!Y8</f>
        <v>40854.873565009853</v>
      </c>
      <c r="BD9" s="10">
        <f>IF(AA9&gt;AK9,INDEX($P$6:$P$19,AF9),求节点($G$6:$G$19,$P$6:$P$19,AA9))/7*节奏总纲!Z8</f>
        <v>29470.591008733471</v>
      </c>
      <c r="BE9" s="10">
        <f>IF(AB9&gt;AL9,INDEX($P$6:$P$19,AG9),求节点($G$6:$G$19,$P$6:$P$19,AB9))/7*节奏总纲!AA8</f>
        <v>16000.621727890115</v>
      </c>
      <c r="BF9" s="47">
        <f>IF(X9&gt;AH9,INDEX($Q$6:$Q$19,AC9),求节点($G$6:$G$19,$Q$6:$Q$19,X9))/7*节奏总纲!W8</f>
        <v>0</v>
      </c>
      <c r="BG9" s="47">
        <f>IF(Y9&gt;AI9,INDEX($Q$6:$Q$19,AD9),求节点($G$6:$G$19,$Q$6:$Q$19,Y9))/7*节奏总纲!X8</f>
        <v>0</v>
      </c>
      <c r="BH9" s="47">
        <f>IF(Z9&gt;AJ9,INDEX($Q$6:$Q$19,AE9),求节点($G$6:$G$19,$Q$6:$Q$19,Z9))/7*节奏总纲!Y8</f>
        <v>0</v>
      </c>
      <c r="BI9" s="47">
        <f>IF(AA9&gt;AK9,INDEX($Q$6:$Q$19,AF9),求节点($G$6:$G$19,$Q$6:$Q$19,AA9))/7*节奏总纲!Z8</f>
        <v>0</v>
      </c>
      <c r="BJ9" s="47">
        <f>IF(AB9&gt;AL9,INDEX($Q$6:$Q$19,AG9),求节点($G$6:$G$19,$Q$6:$Q$19,AB9))/7*节奏总纲!AA8</f>
        <v>0</v>
      </c>
      <c r="BK9" s="40">
        <f>IF(X9&gt;AH9,INDEX($R$6:$R$19,AC9),求节点($G$6:$G$19,$R$6:$R$19,X9))/7*节奏总纲!W8*$E$27</f>
        <v>3.3823447000071769</v>
      </c>
      <c r="BL9" s="40">
        <f>IF(Y9&gt;AI9,INDEX($R$6:$R$19,AD9),求节点($G$6:$G$19,$R$6:$R$19,Y9))/7*节奏总纲!X8*$E$27</f>
        <v>2.8731344720407814</v>
      </c>
      <c r="BM9" s="40">
        <f>IF(Z9&gt;AJ9,INDEX($R$6:$R$19,AE9),求节点($G$6:$G$19,$R$6:$R$19,Z9))/7*节奏总纲!Y8*$E$27</f>
        <v>2.3212996343755603</v>
      </c>
      <c r="BN9" s="40">
        <f>IF(AA9&gt;AK9,INDEX($R$6:$R$19,AF9),求节点($G$6:$G$19,$R$6:$R$19,AA9))/7*节奏总纲!Z8*$E$27</f>
        <v>1.6744653982234929</v>
      </c>
      <c r="BO9" s="40">
        <f>IF(AB9&gt;AL9,INDEX($R$6:$R$19,AG9),求节点($G$6:$G$19,$R$6:$R$19,AB9))/7*节奏总纲!AA8*$E$27</f>
        <v>0.90912623453921126</v>
      </c>
      <c r="BP9" s="49">
        <f>IF(X9&gt;AH9,INDEX($S$6:$S$19,AC9),求节点($G$6:$G$19,$S$6:$S$19,X9))/7*节奏总纲!W8</f>
        <v>0</v>
      </c>
      <c r="BQ9" s="49">
        <f>IF(Y9&gt;AI9,INDEX($S$6:$S$19,AD9),求节点($G$6:$G$19,$S$6:$S$19,Y9))/7*节奏总纲!X8</f>
        <v>0</v>
      </c>
      <c r="BR9" s="49">
        <f>IF(Z9&gt;AJ9,INDEX($S$6:$S$19,AE9),求节点($G$6:$G$19,$S$6:$S$19,Z9))/7*节奏总纲!Y8</f>
        <v>0</v>
      </c>
      <c r="BS9" s="49">
        <f>IF(AA9&gt;AK9,INDEX($S$6:$S$19,AF9),求节点($G$6:$G$19,$S$6:$S$19,AA9))/7*节奏总纲!Z8</f>
        <v>0</v>
      </c>
      <c r="BT9" s="49">
        <f>IF(AB9&gt;AL9,INDEX($S$6:$S$19,AG9),求节点($G$6:$G$19,$S$6:$S$19,AB9))/7*节奏总纲!AA8</f>
        <v>0</v>
      </c>
      <c r="BU9" s="47"/>
      <c r="BV9" s="10">
        <v>5</v>
      </c>
      <c r="BW9" s="10">
        <f>SUM(AV$5:AV9)</f>
        <v>57.847934872105114</v>
      </c>
      <c r="BX9" s="10">
        <f>SUM(AW$5:AW9)</f>
        <v>49.690883082875203</v>
      </c>
      <c r="BY9" s="10">
        <f>SUM(AX$5:AX9)</f>
        <v>40.153966439619225</v>
      </c>
      <c r="BZ9" s="10">
        <f>SUM(AY$5:AY9)</f>
        <v>28.994949366116661</v>
      </c>
      <c r="CA9" s="10">
        <f>SUM(AZ$5:AZ9)</f>
        <v>15.645437984492339</v>
      </c>
      <c r="CB9" s="10">
        <f>SUM(BA$5:BA9)</f>
        <v>247541.30990870655</v>
      </c>
      <c r="CC9" s="10">
        <f>SUM(BB$5:BB9)</f>
        <v>214978.51173512853</v>
      </c>
      <c r="CD9" s="10">
        <f>SUM(BC$5:BC9)</f>
        <v>175014.55140559396</v>
      </c>
      <c r="CE9" s="10">
        <f>SUM(BD$5:BD9)</f>
        <v>127577.77721091328</v>
      </c>
      <c r="CF9" s="10">
        <f>SUM(BE$5:BE9)</f>
        <v>68839.927131766293</v>
      </c>
      <c r="CG9" s="47">
        <f>SUM(BF$5:BF9)</f>
        <v>0</v>
      </c>
      <c r="CH9" s="47">
        <f>SUM(BG$5:BG9)</f>
        <v>0</v>
      </c>
      <c r="CI9" s="47">
        <f>SUM(BH$5:BH9)</f>
        <v>0</v>
      </c>
      <c r="CJ9" s="47">
        <f>SUM(BI$5:BI9)</f>
        <v>0</v>
      </c>
      <c r="CK9" s="47">
        <f>SUM(BJ$5:BJ9)</f>
        <v>0</v>
      </c>
      <c r="CL9" s="10">
        <f>SUM(BK$5:BK9)</f>
        <v>14.461983718026278</v>
      </c>
      <c r="CM9" s="10">
        <f>SUM(BL$5:BL9)</f>
        <v>12.422720770718803</v>
      </c>
      <c r="CN9" s="10">
        <f>SUM(BM$5:BM9)</f>
        <v>10.038491609904806</v>
      </c>
      <c r="CO9" s="10">
        <f>SUM(BN$5:BN9)</f>
        <v>7.248737341529166</v>
      </c>
      <c r="CP9" s="10">
        <f>SUM(BO$5:BO9)</f>
        <v>3.9113594961230853</v>
      </c>
      <c r="CQ9" s="40">
        <f>BK9/节奏总纲!W8</f>
        <v>35.714285714285715</v>
      </c>
      <c r="CR9" s="49">
        <f>SUM(BP$5:BP9)</f>
        <v>0</v>
      </c>
      <c r="CS9" s="49">
        <f>SUM(BQ$5:BQ9)</f>
        <v>0</v>
      </c>
      <c r="CT9" s="49">
        <f>SUM(BR$5:BR9)</f>
        <v>0</v>
      </c>
      <c r="CU9" s="49">
        <f>SUM(BS$5:BS9)</f>
        <v>0</v>
      </c>
      <c r="CV9" s="49">
        <f>SUM(BT$5:BT9)</f>
        <v>0</v>
      </c>
    </row>
    <row r="10" spans="1:100" x14ac:dyDescent="0.15">
      <c r="A10" s="74">
        <v>800000</v>
      </c>
      <c r="B10" s="74">
        <f t="shared" ref="B10:B19" si="9">A10+B9</f>
        <v>1600000</v>
      </c>
      <c r="C10" s="10">
        <v>5</v>
      </c>
      <c r="F10" s="10">
        <v>0</v>
      </c>
      <c r="G10" s="34">
        <f t="shared" si="7"/>
        <v>6400000</v>
      </c>
      <c r="H10" s="62">
        <f t="shared" si="8"/>
        <v>3200000</v>
      </c>
      <c r="I10" s="53">
        <v>200</v>
      </c>
      <c r="J10" s="45">
        <f t="shared" si="1"/>
        <v>2000000</v>
      </c>
      <c r="L10" s="64">
        <v>500</v>
      </c>
      <c r="M10" s="68">
        <v>0</v>
      </c>
      <c r="N10" s="43"/>
      <c r="O10" s="10">
        <f>SUM(I$6:I10)</f>
        <v>1000</v>
      </c>
      <c r="P10" s="10">
        <f>SUM(J$6:J10)</f>
        <v>4400000</v>
      </c>
      <c r="Q10" s="47">
        <f>SUM(K$6:K10)</f>
        <v>0</v>
      </c>
      <c r="R10" s="10">
        <f>SUM(L$6:L10)</f>
        <v>2500</v>
      </c>
      <c r="S10" s="49">
        <f>SUM(M$6:M10)</f>
        <v>0</v>
      </c>
      <c r="T10" s="43"/>
      <c r="W10" s="29">
        <v>6</v>
      </c>
      <c r="X10" s="10">
        <f>功勋产出!C13*7</f>
        <v>14033787.319922533</v>
      </c>
      <c r="Y10" s="10">
        <f>功勋产出!D13*7</f>
        <v>16066567.891916499</v>
      </c>
      <c r="Z10" s="10">
        <f>功勋产出!E13*7</f>
        <v>20945148.212751906</v>
      </c>
      <c r="AA10" s="10">
        <f>功勋产出!F13*7</f>
        <v>26615028.811932441</v>
      </c>
      <c r="AB10" s="10">
        <f>功勋产出!G13*7</f>
        <v>34069772.562522329</v>
      </c>
      <c r="AC10" s="10">
        <f>求节点(功勋需求与产出奖励!$F$6:$F$19,功勋需求与产出奖励!$C$6:$C$19,节奏总纲!P9)</f>
        <v>6.015716566510398</v>
      </c>
      <c r="AD10" s="10">
        <f>求节点(功勋需求与产出奖励!$F$6:$F$19,功勋需求与产出奖励!$C$6:$C$19,节奏总纲!Q9)</f>
        <v>5.8787810293337177</v>
      </c>
      <c r="AE10" s="10">
        <f>求节点(功勋需求与产出奖励!$F$6:$F$19,功勋需求与产出奖励!$C$6:$C$19,节奏总纲!R9)</f>
        <v>5.7067379827458495</v>
      </c>
      <c r="AF10" s="10">
        <f>求节点(功勋需求与产出奖励!$F$6:$F$19,功勋需求与产出奖励!$C$6:$C$19,节奏总纲!S9)</f>
        <v>5.5088059645191585</v>
      </c>
      <c r="AG10" s="10">
        <f>求节点(功勋需求与产出奖励!$F$6:$F$19,功勋需求与产出奖励!$C$6:$C$19,节奏总纲!T9)</f>
        <v>5.2767335095894792</v>
      </c>
      <c r="AH10" s="62">
        <f>求节点($F$6:$F$19,$G$6:$G$19,节奏总纲!P9)</f>
        <v>12557165.665103979</v>
      </c>
      <c r="AI10" s="62">
        <f>求节点($F$6:$F$19,$G$6:$G$19,节奏总纲!Q9)</f>
        <v>11672686.176002309</v>
      </c>
      <c r="AJ10" s="62">
        <f>求节点($F$6:$F$19,$G$6:$G$19,节奏总纲!R9)</f>
        <v>10640427.896475095</v>
      </c>
      <c r="AK10" s="62">
        <f>求节点($F$6:$F$19,$G$6:$G$19,节奏总纲!S9)</f>
        <v>9452835.7871149518</v>
      </c>
      <c r="AL10" s="62">
        <f>求节点($F$6:$F$19,$G$6:$G$19,节奏总纲!T9)</f>
        <v>8060401.0575368777</v>
      </c>
      <c r="AM10" s="34">
        <f t="shared" si="2"/>
        <v>1.1175919546018291</v>
      </c>
      <c r="AN10" s="34">
        <f t="shared" si="3"/>
        <v>1.3764242137296128</v>
      </c>
      <c r="AO10" s="34">
        <f t="shared" si="4"/>
        <v>1.9684498045130783</v>
      </c>
      <c r="AP10" s="34">
        <f t="shared" si="5"/>
        <v>2.8155602626897496</v>
      </c>
      <c r="AQ10" s="34">
        <f t="shared" si="6"/>
        <v>4.2268086065848287</v>
      </c>
      <c r="AU10" s="10">
        <v>6</v>
      </c>
      <c r="AV10" s="10">
        <f>IF(X10&gt;AH10,INDEX($O$6:$O$19,AC10),求节点($G$6:$G$19,$O$6:$O$19,X10))/7*节奏总纲!W9</f>
        <v>17.400514994966201</v>
      </c>
      <c r="AW10" s="10">
        <f>IF(Y10&gt;AI10,INDEX($O$6:$O$19,AD10),求节点($G$6:$G$19,$O$6:$O$19,Y10))/7*节奏总纲!X9</f>
        <v>12.425373685689959</v>
      </c>
      <c r="AX10" s="10">
        <f>IF(Z10&gt;AJ10,INDEX($O$6:$O$19,AE10),求节点($G$6:$G$19,$O$6:$O$19,Z10))/7*节奏总纲!Y9</f>
        <v>10.030371447810985</v>
      </c>
      <c r="AY10" s="10">
        <f>IF(AA10&gt;AK10,INDEX($O$6:$O$19,AF10),求节点($G$6:$G$19,$O$6:$O$19,AA10))/7*节奏总纲!Z9</f>
        <v>7.3483338138232472</v>
      </c>
      <c r="AZ10" s="10">
        <f>IF(AB10&gt;AL10,INDEX($O$6:$O$19,AG10),求节点($G$6:$G$19,$O$6:$O$19,AB10))/7*节奏总纲!AA9</f>
        <v>4.1212412718990583</v>
      </c>
      <c r="BA10" s="10">
        <f>IF(X10&gt;AH10,INDEX($P$6:$P$19,AC10),求节点($G$6:$G$19,$P$6:$P$19,X10))/7*节奏总纲!W9</f>
        <v>92802.746639819743</v>
      </c>
      <c r="BB10" s="10">
        <f>IF(Y10&gt;AI10,INDEX($P$6:$P$19,AD10),求节点($G$6:$G$19,$P$6:$P$19,Y10))/7*节奏总纲!X9</f>
        <v>54671.644217035813</v>
      </c>
      <c r="BC10" s="10">
        <f>IF(Z10&gt;AJ10,INDEX($P$6:$P$19,AE10),求节点($G$6:$G$19,$P$6:$P$19,Z10))/7*节奏总纲!Y9</f>
        <v>44133.634370368331</v>
      </c>
      <c r="BD10" s="10">
        <f>IF(AA10&gt;AK10,INDEX($P$6:$P$19,AF10),求节点($G$6:$G$19,$P$6:$P$19,AA10))/7*节奏总纲!Z9</f>
        <v>32332.668780822285</v>
      </c>
      <c r="BE10" s="10">
        <f>IF(AB10&gt;AL10,INDEX($P$6:$P$19,AG10),求节点($G$6:$G$19,$P$6:$P$19,AB10))/7*节奏总纲!AA9</f>
        <v>18133.461596355857</v>
      </c>
      <c r="BF10" s="47">
        <f>IF(X10&gt;AH10,INDEX($Q$6:$Q$19,AC10),求节点($G$6:$G$19,$Q$6:$Q$19,X10))/7*节奏总纲!W9</f>
        <v>0</v>
      </c>
      <c r="BG10" s="47">
        <f>IF(Y10&gt;AI10,INDEX($Q$6:$Q$19,AD10),求节点($G$6:$G$19,$Q$6:$Q$19,Y10))/7*节奏总纲!X9</f>
        <v>0</v>
      </c>
      <c r="BH10" s="47">
        <f>IF(Z10&gt;AJ10,INDEX($Q$6:$Q$19,AE10),求节点($G$6:$G$19,$Q$6:$Q$19,Z10))/7*节奏总纲!Y9</f>
        <v>0</v>
      </c>
      <c r="BI10" s="47">
        <f>IF(AA10&gt;AK10,INDEX($Q$6:$Q$19,AF10),求节点($G$6:$G$19,$Q$6:$Q$19,AA10))/7*节奏总纲!Z9</f>
        <v>0</v>
      </c>
      <c r="BJ10" s="47">
        <f>IF(AB10&gt;AL10,INDEX($Q$6:$Q$19,AG10),求节点($G$6:$G$19,$Q$6:$Q$19,AB10))/7*节奏总纲!AA9</f>
        <v>0</v>
      </c>
      <c r="BK10" s="40">
        <f>IF(X10&gt;AH10,INDEX($R$6:$R$19,AC10),求节点($G$6:$G$19,$R$6:$R$19,X10))/7*节奏总纲!W9*$E$27</f>
        <v>4.3501287487415503</v>
      </c>
      <c r="BL10" s="40">
        <f>IF(Y10&gt;AI10,INDEX($R$6:$R$19,AD10),求节点($G$6:$G$19,$R$6:$R$19,Y10))/7*节奏总纲!X9*$E$27</f>
        <v>3.1063434214224901</v>
      </c>
      <c r="BM10" s="40">
        <f>IF(Z10&gt;AJ10,INDEX($R$6:$R$19,AE10),求节点($G$6:$G$19,$R$6:$R$19,Z10))/7*节奏总纲!Y9*$E$27</f>
        <v>2.5075928619527463</v>
      </c>
      <c r="BN10" s="40">
        <f>IF(AA10&gt;AK10,INDEX($R$6:$R$19,AF10),求节点($G$6:$G$19,$R$6:$R$19,AA10))/7*节奏总纲!Z9*$E$27</f>
        <v>1.8370834534558123</v>
      </c>
      <c r="BO10" s="40">
        <f>IF(AB10&gt;AL10,INDEX($R$6:$R$19,AG10),求节点($G$6:$G$19,$R$6:$R$19,AB10))/7*节奏总纲!AA9*$E$27</f>
        <v>1.0303103179747646</v>
      </c>
      <c r="BP10" s="49">
        <f>IF(X10&gt;AH10,INDEX($S$6:$S$19,AC10),求节点($G$6:$G$19,$S$6:$S$19,X10))/7*节奏总纲!W9</f>
        <v>0</v>
      </c>
      <c r="BQ10" s="49">
        <f>IF(Y10&gt;AI10,INDEX($S$6:$S$19,AD10),求节点($G$6:$G$19,$S$6:$S$19,Y10))/7*节奏总纲!X9</f>
        <v>0</v>
      </c>
      <c r="BR10" s="49">
        <f>IF(Z10&gt;AJ10,INDEX($S$6:$S$19,AE10),求节点($G$6:$G$19,$S$6:$S$19,Z10))/7*节奏总纲!Y9</f>
        <v>0</v>
      </c>
      <c r="BS10" s="49">
        <f>IF(AA10&gt;AK10,INDEX($S$6:$S$19,AF10),求节点($G$6:$G$19,$S$6:$S$19,AA10))/7*节奏总纲!Z9</f>
        <v>0</v>
      </c>
      <c r="BT10" s="49">
        <f>IF(AB10&gt;AL10,INDEX($S$6:$S$19,AG10),求节点($G$6:$G$19,$S$6:$S$19,AB10))/7*节奏总纲!AA9</f>
        <v>0</v>
      </c>
      <c r="BU10" s="47"/>
      <c r="BV10" s="10">
        <v>6</v>
      </c>
      <c r="BW10" s="10">
        <f>SUM(AV$5:AV10)</f>
        <v>75.248449867071315</v>
      </c>
      <c r="BX10" s="10">
        <f>SUM(AW$5:AW10)</f>
        <v>62.116256768565165</v>
      </c>
      <c r="BY10" s="10">
        <f>SUM(AX$5:AX10)</f>
        <v>50.18433788743021</v>
      </c>
      <c r="BZ10" s="10">
        <f>SUM(AY$5:AY10)</f>
        <v>36.34328317993991</v>
      </c>
      <c r="CA10" s="10">
        <f>SUM(AZ$5:AZ10)</f>
        <v>19.766679256391399</v>
      </c>
      <c r="CB10" s="10">
        <f>SUM(BA$5:BA10)</f>
        <v>340344.05654852628</v>
      </c>
      <c r="CC10" s="10">
        <f>SUM(BB$5:BB10)</f>
        <v>269650.15595216432</v>
      </c>
      <c r="CD10" s="10">
        <f>SUM(BC$5:BC10)</f>
        <v>219148.18577596228</v>
      </c>
      <c r="CE10" s="10">
        <f>SUM(BD$5:BD10)</f>
        <v>159910.44599173556</v>
      </c>
      <c r="CF10" s="10">
        <f>SUM(BE$5:BE10)</f>
        <v>86973.388728122154</v>
      </c>
      <c r="CG10" s="47">
        <f>SUM(BF$5:BF10)</f>
        <v>0</v>
      </c>
      <c r="CH10" s="47">
        <f>SUM(BG$5:BG10)</f>
        <v>0</v>
      </c>
      <c r="CI10" s="47">
        <f>SUM(BH$5:BH10)</f>
        <v>0</v>
      </c>
      <c r="CJ10" s="47">
        <f>SUM(BI$5:BI10)</f>
        <v>0</v>
      </c>
      <c r="CK10" s="47">
        <f>SUM(BJ$5:BJ10)</f>
        <v>0</v>
      </c>
      <c r="CL10" s="10">
        <f>SUM(BK$5:BK10)</f>
        <v>18.812112466767829</v>
      </c>
      <c r="CM10" s="10">
        <f>SUM(BL$5:BL10)</f>
        <v>15.529064192141293</v>
      </c>
      <c r="CN10" s="10">
        <f>SUM(BM$5:BM10)</f>
        <v>12.546084471857553</v>
      </c>
      <c r="CO10" s="10">
        <f>SUM(BN$5:BN10)</f>
        <v>9.0858207949849792</v>
      </c>
      <c r="CP10" s="10">
        <f>SUM(BO$5:BO10)</f>
        <v>4.9416698140978497</v>
      </c>
      <c r="CQ10" s="40">
        <f>BK10/节奏总纲!W9</f>
        <v>42.857142857142854</v>
      </c>
      <c r="CR10" s="49">
        <f>SUM(BP$5:BP10)</f>
        <v>0</v>
      </c>
      <c r="CS10" s="49">
        <f>SUM(BQ$5:BQ10)</f>
        <v>0</v>
      </c>
      <c r="CT10" s="49">
        <f>SUM(BR$5:BR10)</f>
        <v>0</v>
      </c>
      <c r="CU10" s="49">
        <f>SUM(BS$5:BS10)</f>
        <v>0</v>
      </c>
      <c r="CV10" s="49">
        <f>SUM(BT$5:BT10)</f>
        <v>0</v>
      </c>
    </row>
    <row r="11" spans="1:100" x14ac:dyDescent="0.15">
      <c r="A11" s="74">
        <v>1200000</v>
      </c>
      <c r="B11" s="74">
        <f t="shared" si="9"/>
        <v>2800000</v>
      </c>
      <c r="C11" s="10">
        <v>6</v>
      </c>
      <c r="D11" s="10">
        <v>1</v>
      </c>
      <c r="E11" s="10">
        <f>INDEX([5]基础信息!$E$9:$E$33,D11,1)</f>
        <v>0.5</v>
      </c>
      <c r="F11" s="10">
        <f>E11</f>
        <v>0.5</v>
      </c>
      <c r="G11" s="34">
        <f t="shared" si="7"/>
        <v>12400000</v>
      </c>
      <c r="H11" s="62">
        <f t="shared" si="8"/>
        <v>6000000</v>
      </c>
      <c r="I11" s="53">
        <v>200</v>
      </c>
      <c r="J11" s="45">
        <f t="shared" si="1"/>
        <v>2000000</v>
      </c>
      <c r="L11" s="64">
        <v>500</v>
      </c>
      <c r="M11" s="68">
        <v>0</v>
      </c>
      <c r="N11" s="43"/>
      <c r="O11" s="10">
        <f>SUM(I$6:I11)</f>
        <v>1200</v>
      </c>
      <c r="P11" s="10">
        <f>SUM(J$6:J11)</f>
        <v>6400000</v>
      </c>
      <c r="Q11" s="47">
        <f>SUM(K$6:K11)</f>
        <v>0</v>
      </c>
      <c r="R11" s="10">
        <f>SUM(L$6:L11)</f>
        <v>3000</v>
      </c>
      <c r="S11" s="49">
        <f>SUM(M$6:M11)</f>
        <v>0</v>
      </c>
      <c r="T11" s="43"/>
      <c r="W11" s="29">
        <v>7</v>
      </c>
      <c r="X11" s="10">
        <f>功勋产出!C14*7</f>
        <v>16436799.504350185</v>
      </c>
      <c r="Y11" s="10">
        <f>功勋产出!D14*7</f>
        <v>18732148.249024652</v>
      </c>
      <c r="Z11" s="10">
        <f>功勋产出!E14*7</f>
        <v>24324522.876385149</v>
      </c>
      <c r="AA11" s="10">
        <f>功勋产出!F14*7</f>
        <v>30684650.344132744</v>
      </c>
      <c r="AB11" s="10">
        <f>功勋产出!G14*7</f>
        <v>38948304.645529084</v>
      </c>
      <c r="AC11" s="10">
        <f>求节点(功勋需求与产出奖励!$F$6:$F$19,功勋需求与产出奖励!$C$6:$C$19,节奏总纲!P10)</f>
        <v>6.1245047927124707</v>
      </c>
      <c r="AD11" s="10">
        <f>求节点(功勋需求与产出奖励!$F$6:$F$19,功勋需求与产出奖励!$C$6:$C$19,节奏总纲!Q10)</f>
        <v>6.0341389492069766</v>
      </c>
      <c r="AE11" s="10">
        <f>求节点(功勋需求与产出奖励!$F$6:$F$19,功勋需求与产出奖励!$C$6:$C$19,节奏总纲!R10)</f>
        <v>5.8614419110675824</v>
      </c>
      <c r="AF11" s="10">
        <f>求节点(功勋需求与产出奖励!$F$6:$F$19,功勋需求与产出奖励!$C$6:$C$19,节奏总纲!S10)</f>
        <v>5.6190091505366011</v>
      </c>
      <c r="AG11" s="10">
        <f>求节点(功勋需求与产出奖励!$F$6:$F$19,功勋需求与产出奖励!$C$6:$C$19,节奏总纲!T10)</f>
        <v>5.3339851631426294</v>
      </c>
      <c r="AH11" s="62">
        <f>求节点($F$6:$F$19,$G$6:$G$19,节奏总纲!P10)</f>
        <v>13645047.927124709</v>
      </c>
      <c r="AI11" s="62">
        <f>求节点($F$6:$F$19,$G$6:$G$19,节奏总纲!Q10)</f>
        <v>12741389.492069764</v>
      </c>
      <c r="AJ11" s="62">
        <f>求节点($F$6:$F$19,$G$6:$G$19,节奏总纲!R10)</f>
        <v>11568651.466405494</v>
      </c>
      <c r="AK11" s="62">
        <f>求节点($F$6:$F$19,$G$6:$G$19,节奏总纲!S10)</f>
        <v>10114054.903219607</v>
      </c>
      <c r="AL11" s="62">
        <f>求节点($F$6:$F$19,$G$6:$G$19,节奏总纲!T10)</f>
        <v>8403910.9788557775</v>
      </c>
      <c r="AM11" s="34">
        <f t="shared" si="2"/>
        <v>1.2045981510754398</v>
      </c>
      <c r="AN11" s="34">
        <f t="shared" si="3"/>
        <v>1.4701809610861936</v>
      </c>
      <c r="AO11" s="34">
        <f t="shared" si="4"/>
        <v>2.1026238837795193</v>
      </c>
      <c r="AP11" s="34">
        <f t="shared" si="5"/>
        <v>3.0338623467789265</v>
      </c>
      <c r="AQ11" s="34">
        <f t="shared" si="6"/>
        <v>4.6345451235172455</v>
      </c>
      <c r="AU11" s="10">
        <v>7</v>
      </c>
      <c r="AV11" s="10">
        <f>IF(X11&gt;AH11,INDEX($O$6:$O$19,AC11),求节点($G$6:$G$19,$O$6:$O$19,X11))/7*节奏总纲!W10</f>
        <v>18.64941020606965</v>
      </c>
      <c r="AW11" s="10">
        <f>IF(Y11&gt;AI11,INDEX($O$6:$O$19,AD11),求节点($G$6:$G$19,$O$6:$O$19,Y11))/7*节奏总纲!X10</f>
        <v>16.242588778305819</v>
      </c>
      <c r="AX11" s="10">
        <f>IF(Z11&gt;AJ11,INDEX($O$6:$O$19,AE11),求节点($G$6:$G$19,$O$6:$O$19,Z11))/7*节奏总纲!Y10</f>
        <v>11.050280594409498</v>
      </c>
      <c r="AY11" s="10">
        <f>IF(AA11&gt;AK11,INDEX($O$6:$O$19,AF11),求节点($G$6:$G$19,$O$6:$O$19,AA11))/7*节奏总纲!Z10</f>
        <v>7.8716561441030359</v>
      </c>
      <c r="AZ11" s="10">
        <f>IF(AB11&gt;AL11,INDEX($O$6:$O$19,AG11),求节点($G$6:$G$19,$O$6:$O$19,AB11))/7*节奏总纲!AA10</f>
        <v>4.0894038252249949</v>
      </c>
      <c r="BA11" s="10">
        <f>IF(X11&gt;AH11,INDEX($P$6:$P$19,AC11),求节点($G$6:$G$19,$P$6:$P$19,X11))/7*节奏总纲!W10</f>
        <v>99463.521099038131</v>
      </c>
      <c r="BB11" s="10">
        <f>IF(Y11&gt;AI11,INDEX($P$6:$P$19,AD11),求节点($G$6:$G$19,$P$6:$P$19,Y11))/7*节奏总纲!X10</f>
        <v>86627.140150964377</v>
      </c>
      <c r="BC11" s="10">
        <f>IF(Z11&gt;AJ11,INDEX($P$6:$P$19,AE11),求节点($G$6:$G$19,$P$6:$P$19,Z11))/7*节奏总纲!Y10</f>
        <v>48621.234615401787</v>
      </c>
      <c r="BD11" s="10">
        <f>IF(AA11&gt;AK11,INDEX($P$6:$P$19,AF11),求节点($G$6:$G$19,$P$6:$P$19,AA11))/7*节奏总纲!Z10</f>
        <v>34635.287034053355</v>
      </c>
      <c r="BE11" s="10">
        <f>IF(AB11&gt;AL11,INDEX($P$6:$P$19,AG11),求节点($G$6:$G$19,$P$6:$P$19,AB11))/7*节奏总纲!AA10</f>
        <v>17993.376830989975</v>
      </c>
      <c r="BF11" s="47">
        <f>IF(X11&gt;AH11,INDEX($Q$6:$Q$19,AC11),求节点($G$6:$G$19,$Q$6:$Q$19,X11))/7*节奏总纲!W10</f>
        <v>0</v>
      </c>
      <c r="BG11" s="47">
        <f>IF(Y11&gt;AI11,INDEX($Q$6:$Q$19,AD11),求节点($G$6:$G$19,$Q$6:$Q$19,Y11))/7*节奏总纲!X10</f>
        <v>0</v>
      </c>
      <c r="BH11" s="47">
        <f>IF(Z11&gt;AJ11,INDEX($Q$6:$Q$19,AE11),求节点($G$6:$G$19,$Q$6:$Q$19,Z11))/7*节奏总纲!Y10</f>
        <v>0</v>
      </c>
      <c r="BI11" s="47">
        <f>IF(AA11&gt;AK11,INDEX($Q$6:$Q$19,AF11),求节点($G$6:$G$19,$Q$6:$Q$19,AA11))/7*节奏总纲!Z10</f>
        <v>0</v>
      </c>
      <c r="BJ11" s="47">
        <f>IF(AB11&gt;AL11,INDEX($Q$6:$Q$19,AG11),求节点($G$6:$G$19,$Q$6:$Q$19,AB11))/7*节奏总纲!AA10</f>
        <v>0</v>
      </c>
      <c r="BK11" s="40">
        <f>IF(X11&gt;AH11,INDEX($R$6:$R$19,AC11),求节点($G$6:$G$19,$R$6:$R$19,X11))/7*节奏总纲!W10*$E$27</f>
        <v>4.6623525515174125</v>
      </c>
      <c r="BL11" s="40">
        <f>IF(Y11&gt;AI11,INDEX($R$6:$R$19,AD11),求节点($G$6:$G$19,$R$6:$R$19,Y11))/7*节奏总纲!X10*$E$27</f>
        <v>4.0606471945764548</v>
      </c>
      <c r="BM11" s="40">
        <f>IF(Z11&gt;AJ11,INDEX($R$6:$R$19,AE11),求节点($G$6:$G$19,$R$6:$R$19,Z11))/7*节奏总纲!Y10*$E$27</f>
        <v>2.762570148602375</v>
      </c>
      <c r="BN11" s="40">
        <f>IF(AA11&gt;AK11,INDEX($R$6:$R$19,AF11),求节点($G$6:$G$19,$R$6:$R$19,AA11))/7*节奏总纲!Z10*$E$27</f>
        <v>1.9679140360257592</v>
      </c>
      <c r="BO11" s="40">
        <f>IF(AB11&gt;AL11,INDEX($R$6:$R$19,AG11),求节点($G$6:$G$19,$R$6:$R$19,AB11))/7*节奏总纲!AA10*$E$27</f>
        <v>1.0223509563062487</v>
      </c>
      <c r="BP11" s="49">
        <f>IF(X11&gt;AH11,INDEX($S$6:$S$19,AC11),求节点($G$6:$G$19,$S$6:$S$19,X11))/7*节奏总纲!W10</f>
        <v>0</v>
      </c>
      <c r="BQ11" s="49">
        <f>IF(Y11&gt;AI11,INDEX($S$6:$S$19,AD11),求节点($G$6:$G$19,$S$6:$S$19,Y11))/7*节奏总纲!X10</f>
        <v>0</v>
      </c>
      <c r="BR11" s="49">
        <f>IF(Z11&gt;AJ11,INDEX($S$6:$S$19,AE11),求节点($G$6:$G$19,$S$6:$S$19,Z11))/7*节奏总纲!Y10</f>
        <v>0</v>
      </c>
      <c r="BS11" s="49">
        <f>IF(AA11&gt;AK11,INDEX($S$6:$S$19,AF11),求节点($G$6:$G$19,$S$6:$S$19,AA11))/7*节奏总纲!Z10</f>
        <v>0</v>
      </c>
      <c r="BT11" s="49">
        <f>IF(AB11&gt;AL11,INDEX($S$6:$S$19,AG11),求节点($G$6:$G$19,$S$6:$S$19,AB11))/7*节奏总纲!AA10</f>
        <v>0</v>
      </c>
      <c r="BU11" s="47"/>
      <c r="BV11" s="10">
        <v>7</v>
      </c>
      <c r="BW11" s="10">
        <f>SUM(AV$5:AV11)</f>
        <v>93.897860073140961</v>
      </c>
      <c r="BX11" s="10">
        <f>SUM(AW$5:AW11)</f>
        <v>78.358845546870981</v>
      </c>
      <c r="BY11" s="10">
        <f>SUM(AX$5:AX11)</f>
        <v>61.234618481839711</v>
      </c>
      <c r="BZ11" s="10">
        <f>SUM(AY$5:AY11)</f>
        <v>44.214939324042945</v>
      </c>
      <c r="CA11" s="10">
        <f>SUM(AZ$5:AZ11)</f>
        <v>23.856083081616394</v>
      </c>
      <c r="CB11" s="10">
        <f>SUM(BA$5:BA11)</f>
        <v>439807.57764756441</v>
      </c>
      <c r="CC11" s="10">
        <f>SUM(BB$5:BB11)</f>
        <v>356277.2961031287</v>
      </c>
      <c r="CD11" s="10">
        <f>SUM(BC$5:BC11)</f>
        <v>267769.42039136408</v>
      </c>
      <c r="CE11" s="10">
        <f>SUM(BD$5:BD11)</f>
        <v>194545.73302578891</v>
      </c>
      <c r="CF11" s="10">
        <f>SUM(BE$5:BE11)</f>
        <v>104966.76555911213</v>
      </c>
      <c r="CG11" s="47">
        <f>SUM(BF$5:BF11)</f>
        <v>0</v>
      </c>
      <c r="CH11" s="47">
        <f>SUM(BG$5:BG11)</f>
        <v>0</v>
      </c>
      <c r="CI11" s="47">
        <f>SUM(BH$5:BH11)</f>
        <v>0</v>
      </c>
      <c r="CJ11" s="47">
        <f>SUM(BI$5:BI11)</f>
        <v>0</v>
      </c>
      <c r="CK11" s="47">
        <f>SUM(BJ$5:BJ11)</f>
        <v>0</v>
      </c>
      <c r="CL11" s="10">
        <f>SUM(BK$5:BK11)</f>
        <v>23.47446501828524</v>
      </c>
      <c r="CM11" s="10">
        <f>SUM(BL$5:BL11)</f>
        <v>19.589711386717749</v>
      </c>
      <c r="CN11" s="10">
        <f>SUM(BM$5:BM11)</f>
        <v>15.308654620459928</v>
      </c>
      <c r="CO11" s="10">
        <f>SUM(BN$5:BN11)</f>
        <v>11.053734831010738</v>
      </c>
      <c r="CP11" s="10">
        <f>SUM(BO$5:BO11)</f>
        <v>5.9640207704040984</v>
      </c>
      <c r="CQ11" s="40">
        <f>BK11/节奏总纲!W10</f>
        <v>42.857142857142854</v>
      </c>
      <c r="CR11" s="49">
        <f>SUM(BP$5:BP11)</f>
        <v>0</v>
      </c>
      <c r="CS11" s="49">
        <f>SUM(BQ$5:BQ11)</f>
        <v>0</v>
      </c>
      <c r="CT11" s="49">
        <f>SUM(BR$5:BR11)</f>
        <v>0</v>
      </c>
      <c r="CU11" s="49">
        <f>SUM(BS$5:BS11)</f>
        <v>0</v>
      </c>
      <c r="CV11" s="49">
        <f>SUM(BT$5:BT11)</f>
        <v>0</v>
      </c>
    </row>
    <row r="12" spans="1:100" x14ac:dyDescent="0.15">
      <c r="A12" s="74">
        <v>1200000</v>
      </c>
      <c r="B12" s="74">
        <f t="shared" si="9"/>
        <v>4000000</v>
      </c>
      <c r="C12" s="10">
        <v>7</v>
      </c>
      <c r="D12" s="10">
        <v>3</v>
      </c>
      <c r="E12" s="71">
        <f>INDEX([5]基础信息!$E$9:$E$33,D12,1)</f>
        <v>1.5</v>
      </c>
      <c r="F12" s="10">
        <f t="shared" ref="F12:F19" si="10">E12</f>
        <v>1.5</v>
      </c>
      <c r="G12" s="34">
        <f t="shared" si="7"/>
        <v>22400000</v>
      </c>
      <c r="H12" s="62">
        <f t="shared" si="8"/>
        <v>10000000</v>
      </c>
      <c r="I12" s="53">
        <v>200</v>
      </c>
      <c r="J12" s="45">
        <f t="shared" si="1"/>
        <v>3000000</v>
      </c>
      <c r="L12" s="64">
        <v>500</v>
      </c>
      <c r="M12" s="68">
        <v>0</v>
      </c>
      <c r="N12" s="43"/>
      <c r="O12" s="10">
        <f>SUM(I$6:I12)</f>
        <v>1400</v>
      </c>
      <c r="P12" s="10">
        <f>SUM(J$6:J12)</f>
        <v>9400000</v>
      </c>
      <c r="Q12" s="47">
        <f>SUM(K$6:K12)</f>
        <v>0</v>
      </c>
      <c r="R12" s="10">
        <f>SUM(L$6:L12)</f>
        <v>3500</v>
      </c>
      <c r="S12" s="49">
        <f>SUM(M$6:M12)</f>
        <v>0</v>
      </c>
      <c r="T12" s="43"/>
      <c r="W12" s="29">
        <v>8</v>
      </c>
      <c r="X12" s="10">
        <f>功勋产出!C15*7</f>
        <v>18923699.916053601</v>
      </c>
      <c r="Y12" s="10">
        <f>功勋产出!D15*7</f>
        <v>21485107.540080424</v>
      </c>
      <c r="Z12" s="10">
        <f>功勋产出!E15*7</f>
        <v>27757567.237871382</v>
      </c>
      <c r="AA12" s="10">
        <f>功勋产出!F15*7</f>
        <v>34773949.520301372</v>
      </c>
      <c r="AB12" s="10">
        <f>功勋产出!G15*7</f>
        <v>43913262.711473778</v>
      </c>
      <c r="AC12" s="10">
        <f>求节点(功勋需求与产出奖励!$F$6:$F$19,功勋需求与产出奖励!$C$6:$C$19,节奏总纲!P11)</f>
        <v>6.2411011265922482</v>
      </c>
      <c r="AD12" s="10">
        <f>求节点(功勋需求与产出奖励!$F$6:$F$19,功勋需求与产出奖励!$C$6:$C$19,节奏总纲!Q11)</f>
        <v>6.1308993890679808</v>
      </c>
      <c r="AE12" s="10">
        <f>求节点(功勋需求与产出奖励!$F$6:$F$19,功勋需求与产出奖励!$C$6:$C$19,节奏总纲!R11)</f>
        <v>6.0055050784485724</v>
      </c>
      <c r="AF12" s="10">
        <f>求节点(功勋需求与产出奖励!$F$6:$F$19,功勋需求与产出奖励!$C$6:$C$19,节奏总纲!S11)</f>
        <v>5.7239075804553083</v>
      </c>
      <c r="AG12" s="10">
        <f>求节点(功勋需求与产出奖励!$F$6:$F$19,功勋需求与产出奖励!$C$6:$C$19,节奏总纲!T11)</f>
        <v>5.3915978352913436</v>
      </c>
      <c r="AH12" s="62">
        <f>求节点($F$6:$F$19,$G$6:$G$19,节奏总纲!P11)</f>
        <v>14811011.265922483</v>
      </c>
      <c r="AI12" s="62">
        <f>求节点($F$6:$F$19,$G$6:$G$19,节奏总纲!Q11)</f>
        <v>13708993.89067981</v>
      </c>
      <c r="AJ12" s="62">
        <f>求节点($F$6:$F$19,$G$6:$G$19,节奏总纲!R11)</f>
        <v>12455050.784485726</v>
      </c>
      <c r="AK12" s="62">
        <f>求节点($F$6:$F$19,$G$6:$G$19,节奏总纲!S11)</f>
        <v>10743445.482731849</v>
      </c>
      <c r="AL12" s="62">
        <f>求节点($F$6:$F$19,$G$6:$G$19,节奏总纲!T11)</f>
        <v>8749587.0117480643</v>
      </c>
      <c r="AM12" s="34">
        <f t="shared" si="2"/>
        <v>1.2776777747508494</v>
      </c>
      <c r="AN12" s="34">
        <f t="shared" si="3"/>
        <v>1.5672271584195014</v>
      </c>
      <c r="AO12" s="34">
        <f t="shared" si="4"/>
        <v>2.228619354362392</v>
      </c>
      <c r="AP12" s="34">
        <f t="shared" si="5"/>
        <v>3.2367595271176479</v>
      </c>
      <c r="AQ12" s="34">
        <f t="shared" si="6"/>
        <v>5.0188954807251438</v>
      </c>
      <c r="AU12" s="10">
        <v>8</v>
      </c>
      <c r="AV12" s="10">
        <f>IF(X12&gt;AH12,INDEX($O$6:$O$19,AC12),求节点($G$6:$G$19,$O$6:$O$19,X12))/7*节奏总纲!W11</f>
        <v>19.987942950818965</v>
      </c>
      <c r="AW12" s="10">
        <f>IF(Y12&gt;AI12,INDEX($O$6:$O$19,AD12),求节点($G$6:$G$19,$O$6:$O$19,Y12))/7*节奏总纲!X11</f>
        <v>16.587503976172211</v>
      </c>
      <c r="AX12" s="10">
        <f>IF(Z12&gt;AJ12,INDEX($O$6:$O$19,AE12),求节点($G$6:$G$19,$O$6:$O$19,Z12))/7*节奏总纲!Y11</f>
        <v>12.820135356819653</v>
      </c>
      <c r="AY12" s="10">
        <f>IF(AA12&gt;AK12,INDEX($O$6:$O$19,AF12),求节点($G$6:$G$19,$O$6:$O$19,AA12))/7*节奏总纲!Z11</f>
        <v>7.4927449941933508</v>
      </c>
      <c r="AZ12" s="10">
        <f>IF(AB12&gt;AL12,INDEX($O$6:$O$19,AG12),求节点($G$6:$G$19,$O$6:$O$19,AB12))/7*节奏总纲!AA11</f>
        <v>4.1151908677653184</v>
      </c>
      <c r="BA12" s="10">
        <f>IF(X12&gt;AH12,INDEX($P$6:$P$19,AC12),求节点($G$6:$G$19,$P$6:$P$19,X12))/7*节奏总纲!W11</f>
        <v>106602.36240436783</v>
      </c>
      <c r="BB12" s="10">
        <f>IF(Y12&gt;AI12,INDEX($P$6:$P$19,AD12),求节点($G$6:$G$19,$P$6:$P$19,Y12))/7*节奏总纲!X11</f>
        <v>88466.687872918468</v>
      </c>
      <c r="BC12" s="10">
        <f>IF(Z12&gt;AJ12,INDEX($P$6:$P$19,AE12),求节点($G$6:$G$19,$P$6:$P$19,Z12))/7*节奏总纲!Y11</f>
        <v>68374.055236371496</v>
      </c>
      <c r="BD12" s="10">
        <f>IF(AA12&gt;AK12,INDEX($P$6:$P$19,AF12),求节点($G$6:$G$19,$P$6:$P$19,AA12))/7*节奏总纲!Z11</f>
        <v>32968.077974450738</v>
      </c>
      <c r="BE12" s="10">
        <f>IF(AB12&gt;AL12,INDEX($P$6:$P$19,AG12),求节点($G$6:$G$19,$P$6:$P$19,AB12))/7*节奏总纲!AA11</f>
        <v>18106.839818167402</v>
      </c>
      <c r="BF12" s="47">
        <f>IF(X12&gt;AH12,INDEX($Q$6:$Q$19,AC12),求节点($G$6:$G$19,$Q$6:$Q$19,X12))/7*节奏总纲!W11</f>
        <v>0</v>
      </c>
      <c r="BG12" s="47">
        <f>IF(Y12&gt;AI12,INDEX($Q$6:$Q$19,AD12),求节点($G$6:$G$19,$Q$6:$Q$19,Y12))/7*节奏总纲!X11</f>
        <v>0</v>
      </c>
      <c r="BH12" s="47">
        <f>IF(Z12&gt;AJ12,INDEX($Q$6:$Q$19,AE12),求节点($G$6:$G$19,$Q$6:$Q$19,Z12))/7*节奏总纲!Y11</f>
        <v>0</v>
      </c>
      <c r="BI12" s="47">
        <f>IF(AA12&gt;AK12,INDEX($Q$6:$Q$19,AF12),求节点($G$6:$G$19,$Q$6:$Q$19,AA12))/7*节奏总纲!Z11</f>
        <v>0</v>
      </c>
      <c r="BJ12" s="47">
        <f>IF(AB12&gt;AL12,INDEX($Q$6:$Q$19,AG12),求节点($G$6:$G$19,$Q$6:$Q$19,AB12))/7*节奏总纲!AA11</f>
        <v>0</v>
      </c>
      <c r="BK12" s="40">
        <f>IF(X12&gt;AH12,INDEX($R$6:$R$19,AC12),求节点($G$6:$G$19,$R$6:$R$19,X12))/7*节奏总纲!W11*$E$27</f>
        <v>4.9969857377047413</v>
      </c>
      <c r="BL12" s="40">
        <f>IF(Y12&gt;AI12,INDEX($R$6:$R$19,AD12),求节点($G$6:$G$19,$R$6:$R$19,Y12))/7*节奏总纲!X11*$E$27</f>
        <v>4.1468759940430528</v>
      </c>
      <c r="BM12" s="40">
        <f>IF(Z12&gt;AJ12,INDEX($R$6:$R$19,AE12),求节点($G$6:$G$19,$R$6:$R$19,Z12))/7*节奏总纲!Y11*$E$27</f>
        <v>3.2050338392049138</v>
      </c>
      <c r="BN12" s="40">
        <f>IF(AA12&gt;AK12,INDEX($R$6:$R$19,AF12),求节点($G$6:$G$19,$R$6:$R$19,AA12))/7*节奏总纲!Z11*$E$27</f>
        <v>1.8731862485483377</v>
      </c>
      <c r="BO12" s="40">
        <f>IF(AB12&gt;AL12,INDEX($R$6:$R$19,AG12),求节点($G$6:$G$19,$R$6:$R$19,AB12))/7*节奏总纲!AA11*$E$27</f>
        <v>1.0287977169413298</v>
      </c>
      <c r="BP12" s="49">
        <f>IF(X12&gt;AH12,INDEX($S$6:$S$19,AC12),求节点($G$6:$G$19,$S$6:$S$19,X12))/7*节奏总纲!W11</f>
        <v>0</v>
      </c>
      <c r="BQ12" s="49">
        <f>IF(Y12&gt;AI12,INDEX($S$6:$S$19,AD12),求节点($G$6:$G$19,$S$6:$S$19,Y12))/7*节奏总纲!X11</f>
        <v>0</v>
      </c>
      <c r="BR12" s="49">
        <f>IF(Z12&gt;AJ12,INDEX($S$6:$S$19,AE12),求节点($G$6:$G$19,$S$6:$S$19,Z12))/7*节奏总纲!Y11</f>
        <v>0</v>
      </c>
      <c r="BS12" s="49">
        <f>IF(AA12&gt;AK12,INDEX($S$6:$S$19,AF12),求节点($G$6:$G$19,$S$6:$S$19,AA12))/7*节奏总纲!Z11</f>
        <v>0</v>
      </c>
      <c r="BT12" s="49">
        <f>IF(AB12&gt;AL12,INDEX($S$6:$S$19,AG12),求节点($G$6:$G$19,$S$6:$S$19,AB12))/7*节奏总纲!AA11</f>
        <v>0</v>
      </c>
      <c r="BU12" s="47"/>
      <c r="BV12" s="10">
        <v>8</v>
      </c>
      <c r="BW12" s="10">
        <f>SUM(AV$5:AV12)</f>
        <v>113.88580302395992</v>
      </c>
      <c r="BX12" s="10">
        <f>SUM(AW$5:AW12)</f>
        <v>94.946349523043196</v>
      </c>
      <c r="BY12" s="10">
        <f>SUM(AX$5:AX12)</f>
        <v>74.054753838659366</v>
      </c>
      <c r="BZ12" s="10">
        <f>SUM(AY$5:AY12)</f>
        <v>51.707684318236296</v>
      </c>
      <c r="CA12" s="10">
        <f>SUM(AZ$5:AZ12)</f>
        <v>27.971273949381711</v>
      </c>
      <c r="CB12" s="10">
        <f>SUM(BA$5:BA12)</f>
        <v>546409.94005193224</v>
      </c>
      <c r="CC12" s="10">
        <f>SUM(BB$5:BB12)</f>
        <v>444743.98397604714</v>
      </c>
      <c r="CD12" s="10">
        <f>SUM(BC$5:BC12)</f>
        <v>336143.47562773561</v>
      </c>
      <c r="CE12" s="10">
        <f>SUM(BD$5:BD12)</f>
        <v>227513.81100023966</v>
      </c>
      <c r="CF12" s="10">
        <f>SUM(BE$5:BE12)</f>
        <v>123073.60537727953</v>
      </c>
      <c r="CG12" s="47">
        <f>SUM(BF$5:BF12)</f>
        <v>0</v>
      </c>
      <c r="CH12" s="47">
        <f>SUM(BG$5:BG12)</f>
        <v>0</v>
      </c>
      <c r="CI12" s="47">
        <f>SUM(BH$5:BH12)</f>
        <v>0</v>
      </c>
      <c r="CJ12" s="47">
        <f>SUM(BI$5:BI12)</f>
        <v>0</v>
      </c>
      <c r="CK12" s="47">
        <f>SUM(BJ$5:BJ12)</f>
        <v>0</v>
      </c>
      <c r="CL12" s="10">
        <f>SUM(BK$5:BK12)</f>
        <v>28.471450755989981</v>
      </c>
      <c r="CM12" s="10">
        <f>SUM(BL$5:BL12)</f>
        <v>23.736587380760803</v>
      </c>
      <c r="CN12" s="10">
        <f>SUM(BM$5:BM12)</f>
        <v>18.513688459664841</v>
      </c>
      <c r="CO12" s="10">
        <f>SUM(BN$5:BN12)</f>
        <v>12.926921079559076</v>
      </c>
      <c r="CP12" s="10">
        <f>SUM(BO$5:BO12)</f>
        <v>6.9928184873454278</v>
      </c>
      <c r="CQ12" s="40">
        <f>BK12/节奏总纲!W11</f>
        <v>42.857142857142854</v>
      </c>
      <c r="CR12" s="49">
        <f>SUM(BP$5:BP12)</f>
        <v>0</v>
      </c>
      <c r="CS12" s="49">
        <f>SUM(BQ$5:BQ12)</f>
        <v>0</v>
      </c>
      <c r="CT12" s="49">
        <f>SUM(BR$5:BR12)</f>
        <v>0</v>
      </c>
      <c r="CU12" s="49">
        <f>SUM(BS$5:BS12)</f>
        <v>0</v>
      </c>
      <c r="CV12" s="49">
        <f>SUM(BT$5:BT12)</f>
        <v>0</v>
      </c>
    </row>
    <row r="13" spans="1:100" x14ac:dyDescent="0.15">
      <c r="A13" s="74">
        <v>1200000</v>
      </c>
      <c r="B13" s="74">
        <f t="shared" si="9"/>
        <v>5200000</v>
      </c>
      <c r="C13" s="10">
        <v>8</v>
      </c>
      <c r="D13" s="10">
        <v>7</v>
      </c>
      <c r="E13" s="71">
        <f>INDEX([5]基础信息!$E$9:$E$33,D13,1)</f>
        <v>6.6</v>
      </c>
      <c r="F13" s="10">
        <f t="shared" si="10"/>
        <v>6.6</v>
      </c>
      <c r="G13" s="34">
        <f t="shared" si="7"/>
        <v>37600000</v>
      </c>
      <c r="H13" s="62">
        <f t="shared" si="8"/>
        <v>15200000</v>
      </c>
      <c r="I13" s="53">
        <v>200</v>
      </c>
      <c r="J13" s="45">
        <f t="shared" si="1"/>
        <v>3000000</v>
      </c>
      <c r="L13" s="64">
        <v>500</v>
      </c>
      <c r="M13" s="68">
        <v>0</v>
      </c>
      <c r="N13" s="43"/>
      <c r="O13" s="10">
        <f>SUM(I$6:I13)</f>
        <v>1600</v>
      </c>
      <c r="P13" s="10">
        <f>SUM(J$6:J13)</f>
        <v>12400000</v>
      </c>
      <c r="Q13" s="47">
        <f>SUM(K$6:K13)</f>
        <v>0</v>
      </c>
      <c r="R13" s="10">
        <f>SUM(L$6:L13)</f>
        <v>4000</v>
      </c>
      <c r="S13" s="49">
        <f>SUM(M$6:M13)</f>
        <v>0</v>
      </c>
      <c r="T13" s="43"/>
      <c r="W13" s="29">
        <v>9</v>
      </c>
      <c r="X13" s="10">
        <f>功勋产出!C16*7</f>
        <v>21501027.280145213</v>
      </c>
      <c r="Y13" s="10">
        <f>功勋产出!D16*7</f>
        <v>24353459.706484355</v>
      </c>
      <c r="Z13" s="10">
        <f>功勋产出!E16*7</f>
        <v>31420899.016251124</v>
      </c>
      <c r="AA13" s="10">
        <f>功勋产出!F16*7</f>
        <v>39261679.568547033</v>
      </c>
      <c r="AB13" s="10">
        <f>功勋产出!G16*7</f>
        <v>49444358.62708018</v>
      </c>
      <c r="AC13" s="10">
        <f>求节点(功勋需求与产出奖励!$F$6:$F$19,功勋需求与产出奖励!$C$6:$C$19,节奏总纲!P12)</f>
        <v>6.3660659830736144</v>
      </c>
      <c r="AD13" s="10">
        <f>求节点(功勋需求与产出奖励!$F$6:$F$19,功勋需求与产出奖励!$C$6:$C$19,节奏总纲!Q12)</f>
        <v>6.2370221515956459</v>
      </c>
      <c r="AE13" s="10">
        <f>求节点(功勋需求与产出奖励!$F$6:$F$19,功勋需求与产出奖励!$C$6:$C$19,节奏总纲!R12)</f>
        <v>6.0928221654138897</v>
      </c>
      <c r="AF13" s="10">
        <f>求节点(功勋需求与产出奖励!$F$6:$F$19,功勋需求与产出奖励!$C$6:$C$19,节奏总纲!S12)</f>
        <v>5.8553267648835021</v>
      </c>
      <c r="AG13" s="10">
        <f>求节点(功勋需求与产出奖励!$F$6:$F$19,功勋需求与产出奖励!$C$6:$C$19,节奏总纲!T12)</f>
        <v>5.4638649405342283</v>
      </c>
      <c r="AH13" s="62">
        <f>求节点($F$6:$F$19,$G$6:$G$19,节奏总纲!P12)</f>
        <v>16060659.830736149</v>
      </c>
      <c r="AI13" s="62">
        <f>求节点($F$6:$F$19,$G$6:$G$19,节奏总纲!Q12)</f>
        <v>14770221.515956461</v>
      </c>
      <c r="AJ13" s="62">
        <f>求节点($F$6:$F$19,$G$6:$G$19,节奏总纲!R12)</f>
        <v>13328221.654138893</v>
      </c>
      <c r="AK13" s="62">
        <f>求节点($F$6:$F$19,$G$6:$G$19,节奏总纲!S12)</f>
        <v>11531960.589301012</v>
      </c>
      <c r="AL13" s="62">
        <f>求节点($F$6:$F$19,$G$6:$G$19,节奏总纲!T12)</f>
        <v>9183189.6432053689</v>
      </c>
      <c r="AM13" s="34">
        <f t="shared" si="2"/>
        <v>1.3387387259767212</v>
      </c>
      <c r="AN13" s="34">
        <f t="shared" si="3"/>
        <v>1.6488215616925581</v>
      </c>
      <c r="AO13" s="34">
        <f t="shared" si="4"/>
        <v>2.3574712239643616</v>
      </c>
      <c r="AP13" s="34">
        <f t="shared" si="5"/>
        <v>3.4045970990373289</v>
      </c>
      <c r="AQ13" s="34">
        <f t="shared" si="6"/>
        <v>5.3842249314391539</v>
      </c>
      <c r="AU13" s="10">
        <v>9</v>
      </c>
      <c r="AV13" s="10">
        <f>IF(X13&gt;AH13,INDEX($O$6:$O$19,AC13),求节点($G$6:$G$19,$O$6:$O$19,X13))/7*节奏总纲!W12</f>
        <v>21.422546825377125</v>
      </c>
      <c r="AW13" s="10">
        <f>IF(Y13&gt;AI13,INDEX($O$6:$O$19,AD13),求节点($G$6:$G$19,$O$6:$O$19,Y13))/7*节奏总纲!X12</f>
        <v>18.192473576171189</v>
      </c>
      <c r="AX13" s="10">
        <f>IF(Z13&gt;AJ13,INDEX($O$6:$O$19,AE13),求节点($G$6:$G$19,$O$6:$O$19,Z13))/7*节奏总纲!Y12</f>
        <v>14.968643479768597</v>
      </c>
      <c r="AY13" s="10">
        <f>IF(AA13&gt;AK13,INDEX($O$6:$O$19,AF13),求节点($G$6:$G$19,$O$6:$O$19,AA13))/7*节奏总纲!Z12</f>
        <v>9.3870846020138501</v>
      </c>
      <c r="AZ13" s="10">
        <f>IF(AB13&gt;AL13,INDEX($O$6:$O$19,AG13),求节点($G$6:$G$19,$O$6:$O$19,AB13))/7*节奏总纲!AA12</f>
        <v>5.1619360887774359</v>
      </c>
      <c r="BA13" s="10">
        <f>IF(X13&gt;AH13,INDEX($P$6:$P$19,AC13),求节点($G$6:$G$19,$P$6:$P$19,X13))/7*节奏总纲!W12</f>
        <v>114253.58306867801</v>
      </c>
      <c r="BB13" s="10">
        <f>IF(Y13&gt;AI13,INDEX($P$6:$P$19,AD13),求节点($G$6:$G$19,$P$6:$P$19,Y13))/7*节奏总纲!X12</f>
        <v>97026.525739579694</v>
      </c>
      <c r="BC13" s="10">
        <f>IF(Z13&gt;AJ13,INDEX($P$6:$P$19,AE13),求节点($G$6:$G$19,$P$6:$P$19,Z13))/7*节奏总纲!Y12</f>
        <v>79832.765225432522</v>
      </c>
      <c r="BD13" s="10">
        <f>IF(AA13&gt;AK13,INDEX($P$6:$P$19,AF13),求节点($G$6:$G$19,$P$6:$P$19,AA13))/7*节奏总纲!Z12</f>
        <v>41303.172248860938</v>
      </c>
      <c r="BE13" s="10">
        <f>IF(AB13&gt;AL13,INDEX($P$6:$P$19,AG13),求节点($G$6:$G$19,$P$6:$P$19,AB13))/7*节奏总纲!AA12</f>
        <v>22712.518790620714</v>
      </c>
      <c r="BF13" s="47">
        <f>IF(X13&gt;AH13,INDEX($Q$6:$Q$19,AC13),求节点($G$6:$G$19,$Q$6:$Q$19,X13))/7*节奏总纲!W12</f>
        <v>0</v>
      </c>
      <c r="BG13" s="47">
        <f>IF(Y13&gt;AI13,INDEX($Q$6:$Q$19,AD13),求节点($G$6:$G$19,$Q$6:$Q$19,Y13))/7*节奏总纲!X12</f>
        <v>0</v>
      </c>
      <c r="BH13" s="47">
        <f>IF(Z13&gt;AJ13,INDEX($Q$6:$Q$19,AE13),求节点($G$6:$G$19,$Q$6:$Q$19,Z13))/7*节奏总纲!Y12</f>
        <v>0</v>
      </c>
      <c r="BI13" s="47">
        <f>IF(AA13&gt;AK13,INDEX($Q$6:$Q$19,AF13),求节点($G$6:$G$19,$Q$6:$Q$19,AA13))/7*节奏总纲!Z12</f>
        <v>0</v>
      </c>
      <c r="BJ13" s="47">
        <f>IF(AB13&gt;AL13,INDEX($Q$6:$Q$19,AG13),求节点($G$6:$G$19,$Q$6:$Q$19,AB13))/7*节奏总纲!AA12</f>
        <v>0</v>
      </c>
      <c r="BK13" s="40">
        <f>IF(X13&gt;AH13,INDEX($R$6:$R$19,AC13),求节点($G$6:$G$19,$R$6:$R$19,X13))/7*节奏总纲!W12*$E$27</f>
        <v>5.3556367063442814</v>
      </c>
      <c r="BL13" s="40">
        <f>IF(Y13&gt;AI13,INDEX($R$6:$R$19,AD13),求节点($G$6:$G$19,$R$6:$R$19,Y13))/7*节奏总纲!X12*$E$27</f>
        <v>4.5481183940427981</v>
      </c>
      <c r="BM13" s="40">
        <f>IF(Z13&gt;AJ13,INDEX($R$6:$R$19,AE13),求节点($G$6:$G$19,$R$6:$R$19,Z13))/7*节奏总纲!Y12*$E$27</f>
        <v>3.7421608699421491</v>
      </c>
      <c r="BN13" s="40">
        <f>IF(AA13&gt;AK13,INDEX($R$6:$R$19,AF13),求节点($G$6:$G$19,$R$6:$R$19,AA13))/7*节奏总纲!Z12*$E$27</f>
        <v>2.3467711505034625</v>
      </c>
      <c r="BO13" s="40">
        <f>IF(AB13&gt;AL13,INDEX($R$6:$R$19,AG13),求节点($G$6:$G$19,$R$6:$R$19,AB13))/7*节奏总纲!AA12*$E$27</f>
        <v>1.2904840221943592</v>
      </c>
      <c r="BP13" s="49">
        <f>IF(X13&gt;AH13,INDEX($S$6:$S$19,AC13),求节点($G$6:$G$19,$S$6:$S$19,X13))/7*节奏总纲!W12</f>
        <v>0</v>
      </c>
      <c r="BQ13" s="49">
        <f>IF(Y13&gt;AI13,INDEX($S$6:$S$19,AD13),求节点($G$6:$G$19,$S$6:$S$19,Y13))/7*节奏总纲!X12</f>
        <v>0</v>
      </c>
      <c r="BR13" s="49">
        <f>IF(Z13&gt;AJ13,INDEX($S$6:$S$19,AE13),求节点($G$6:$G$19,$S$6:$S$19,Z13))/7*节奏总纲!Y12</f>
        <v>0</v>
      </c>
      <c r="BS13" s="49">
        <f>IF(AA13&gt;AK13,INDEX($S$6:$S$19,AF13),求节点($G$6:$G$19,$S$6:$S$19,AA13))/7*节奏总纲!Z12</f>
        <v>0</v>
      </c>
      <c r="BT13" s="49">
        <f>IF(AB13&gt;AL13,INDEX($S$6:$S$19,AG13),求节点($G$6:$G$19,$S$6:$S$19,AB13))/7*节奏总纲!AA12</f>
        <v>0</v>
      </c>
      <c r="BU13" s="47"/>
      <c r="BV13" s="10">
        <v>9</v>
      </c>
      <c r="BW13" s="10">
        <f>SUM(AV$5:AV13)</f>
        <v>135.30834984933705</v>
      </c>
      <c r="BX13" s="10">
        <f>SUM(AW$5:AW13)</f>
        <v>113.13882309921439</v>
      </c>
      <c r="BY13" s="10">
        <f>SUM(AX$5:AX13)</f>
        <v>89.023397318427968</v>
      </c>
      <c r="BZ13" s="10">
        <f>SUM(AY$5:AY13)</f>
        <v>61.094768920250146</v>
      </c>
      <c r="CA13" s="10">
        <f>SUM(AZ$5:AZ13)</f>
        <v>33.133210038159149</v>
      </c>
      <c r="CB13" s="10">
        <f>SUM(BA$5:BA13)</f>
        <v>660663.52312061028</v>
      </c>
      <c r="CC13" s="10">
        <f>SUM(BB$5:BB13)</f>
        <v>541770.50971562683</v>
      </c>
      <c r="CD13" s="10">
        <f>SUM(BC$5:BC13)</f>
        <v>415976.24085316813</v>
      </c>
      <c r="CE13" s="10">
        <f>SUM(BD$5:BD13)</f>
        <v>268816.98324910062</v>
      </c>
      <c r="CF13" s="10">
        <f>SUM(BE$5:BE13)</f>
        <v>145786.12416790024</v>
      </c>
      <c r="CG13" s="47">
        <f>SUM(BF$5:BF13)</f>
        <v>0</v>
      </c>
      <c r="CH13" s="47">
        <f>SUM(BG$5:BG13)</f>
        <v>0</v>
      </c>
      <c r="CI13" s="47">
        <f>SUM(BH$5:BH13)</f>
        <v>0</v>
      </c>
      <c r="CJ13" s="47">
        <f>SUM(BI$5:BI13)</f>
        <v>0</v>
      </c>
      <c r="CK13" s="47">
        <f>SUM(BJ$5:BJ13)</f>
        <v>0</v>
      </c>
      <c r="CL13" s="10">
        <f>SUM(BK$5:BK13)</f>
        <v>33.827087462334262</v>
      </c>
      <c r="CM13" s="10">
        <f>SUM(BL$5:BL13)</f>
        <v>28.284705774803601</v>
      </c>
      <c r="CN13" s="10">
        <f>SUM(BM$5:BM13)</f>
        <v>22.255849329606992</v>
      </c>
      <c r="CO13" s="10">
        <f>SUM(BN$5:BN13)</f>
        <v>15.273692230062538</v>
      </c>
      <c r="CP13" s="10">
        <f>SUM(BO$5:BO13)</f>
        <v>8.2833025095397872</v>
      </c>
      <c r="CQ13" s="40">
        <f>BK13/节奏总纲!W12</f>
        <v>42.857142857142854</v>
      </c>
      <c r="CR13" s="49">
        <f>SUM(BP$5:BP13)</f>
        <v>0</v>
      </c>
      <c r="CS13" s="49">
        <f>SUM(BQ$5:BQ13)</f>
        <v>0</v>
      </c>
      <c r="CT13" s="49">
        <f>SUM(BR$5:BR13)</f>
        <v>0</v>
      </c>
      <c r="CU13" s="49">
        <f>SUM(BS$5:BS13)</f>
        <v>0</v>
      </c>
      <c r="CV13" s="49">
        <f>SUM(BT$5:BT13)</f>
        <v>0</v>
      </c>
    </row>
    <row r="14" spans="1:100" x14ac:dyDescent="0.15">
      <c r="A14" s="74">
        <v>1200000</v>
      </c>
      <c r="B14" s="74">
        <f t="shared" si="9"/>
        <v>6400000</v>
      </c>
      <c r="C14" s="10">
        <v>9</v>
      </c>
      <c r="D14" s="10">
        <v>10</v>
      </c>
      <c r="E14" s="71">
        <f>INDEX([5]基础信息!$E$9:$E$33,D14,1)</f>
        <v>13.8</v>
      </c>
      <c r="F14" s="10">
        <f t="shared" si="10"/>
        <v>13.8</v>
      </c>
      <c r="G14" s="34">
        <f t="shared" si="7"/>
        <v>59200000</v>
      </c>
      <c r="H14" s="62">
        <f t="shared" si="8"/>
        <v>21600000</v>
      </c>
      <c r="I14" s="53">
        <v>200</v>
      </c>
      <c r="J14" s="45">
        <f t="shared" si="1"/>
        <v>6000000</v>
      </c>
      <c r="L14" s="64">
        <v>500</v>
      </c>
      <c r="M14" s="68">
        <v>0</v>
      </c>
      <c r="N14" s="43"/>
      <c r="O14" s="10">
        <f>SUM(I$6:I14)</f>
        <v>1800</v>
      </c>
      <c r="P14" s="10">
        <f>SUM(J$6:J14)</f>
        <v>18400000</v>
      </c>
      <c r="Q14" s="47">
        <f>SUM(K$6:K14)</f>
        <v>0</v>
      </c>
      <c r="R14" s="10">
        <f>SUM(L$6:L14)</f>
        <v>4500</v>
      </c>
      <c r="S14" s="49">
        <f>SUM(M$6:M14)</f>
        <v>0</v>
      </c>
      <c r="T14" s="43"/>
      <c r="W14" s="29">
        <v>10</v>
      </c>
      <c r="X14" s="10">
        <f>功勋产出!C17*7</f>
        <v>24695695.684927728</v>
      </c>
      <c r="Y14" s="10">
        <f>功勋产出!D17*7</f>
        <v>27328119.600640766</v>
      </c>
      <c r="Z14" s="10">
        <f>功勋产出!E17*7</f>
        <v>35263988.169560418</v>
      </c>
      <c r="AA14" s="10">
        <f>功勋产出!F17*7</f>
        <v>43970863.390320234</v>
      </c>
      <c r="AB14" s="10">
        <f>功勋产出!G17*7</f>
        <v>55349831.895704374</v>
      </c>
      <c r="AC14" s="10">
        <f>求节点(功勋需求与产出奖励!$F$6:$F$19,功勋需求与产出奖励!$C$6:$C$19,节奏总纲!P13)</f>
        <v>6.5</v>
      </c>
      <c r="AD14" s="10">
        <f>求节点(功勋需求与产出奖励!$F$6:$F$19,功勋需求与产出奖励!$C$6:$C$19,节奏总纲!Q13)</f>
        <v>6.3548</v>
      </c>
      <c r="AE14" s="10">
        <f>求节点(功勋需求与产出奖励!$F$6:$F$19,功勋需求与产出奖励!$C$6:$C$19,节奏总纲!R13)</f>
        <v>6.1894999999999998</v>
      </c>
      <c r="AF14" s="10">
        <f>求节点(功勋需求与产出奖励!$F$6:$F$19,功勋需求与产出奖励!$C$6:$C$19,节奏总纲!S13)</f>
        <v>5.9996</v>
      </c>
      <c r="AG14" s="10">
        <f>求节点(功勋需求与产出奖励!$F$6:$F$19,功勋需求与产出奖励!$C$6:$C$19,节奏总纲!T13)</f>
        <v>5.5464000000000002</v>
      </c>
      <c r="AH14" s="62">
        <f>求节点($F$6:$F$19,$G$6:$G$19,节奏总纲!P13)</f>
        <v>17400000</v>
      </c>
      <c r="AI14" s="62">
        <f>求节点($F$6:$F$19,$G$6:$G$19,节奏总纲!Q13)</f>
        <v>15948000</v>
      </c>
      <c r="AJ14" s="62">
        <f>求节点($F$6:$F$19,$G$6:$G$19,节奏总纲!R13)</f>
        <v>14295000</v>
      </c>
      <c r="AK14" s="62">
        <f>求节点($F$6:$F$19,$G$6:$G$19,节奏总纲!S13)</f>
        <v>12397600</v>
      </c>
      <c r="AL14" s="62">
        <f>求节点($F$6:$F$19,$G$6:$G$19,节奏总纲!T13)</f>
        <v>9678400</v>
      </c>
      <c r="AM14" s="34">
        <f t="shared" si="2"/>
        <v>1.4192928554556166</v>
      </c>
      <c r="AN14" s="34">
        <f t="shared" si="3"/>
        <v>1.7135765989867549</v>
      </c>
      <c r="AO14" s="34">
        <f t="shared" si="4"/>
        <v>2.4668757026624988</v>
      </c>
      <c r="AP14" s="34">
        <f t="shared" si="5"/>
        <v>3.5467238328644441</v>
      </c>
      <c r="AQ14" s="34">
        <f t="shared" si="6"/>
        <v>5.7189031137072632</v>
      </c>
      <c r="AU14" s="10">
        <v>10</v>
      </c>
      <c r="AV14" s="10">
        <f>IF(X14&gt;AH14,INDEX($O$6:$O$19,AC14),求节点($G$6:$G$19,$O$6:$O$19,X14))/7*节奏总纲!W13</f>
        <v>22.960117187380316</v>
      </c>
      <c r="AW14" s="10">
        <f>IF(Y14&gt;AI14,INDEX($O$6:$O$19,AD14),求节点($G$6:$G$19,$O$6:$O$19,Y14))/7*节奏总纲!X13</f>
        <v>20.190488297889221</v>
      </c>
      <c r="AX14" s="10">
        <f>IF(Z14&gt;AJ14,INDEX($O$6:$O$19,AE14),求节点($G$6:$G$19,$O$6:$O$19,Z14))/7*节奏总纲!Y13</f>
        <v>16.573343071904688</v>
      </c>
      <c r="AY14" s="10">
        <f>IF(AA14&gt;AK14,INDEX($O$6:$O$19,AF14),求节点($G$6:$G$19,$O$6:$O$19,AA14))/7*节奏总纲!Z13</f>
        <v>10.305231079749859</v>
      </c>
      <c r="AZ14" s="10">
        <f>IF(AB14&gt;AL14,INDEX($O$6:$O$19,AG14),求节点($G$6:$G$19,$O$6:$O$19,AB14))/7*节奏总纲!AA13</f>
        <v>5.8953613904122815</v>
      </c>
      <c r="BA14" s="10">
        <f>IF(X14&gt;AH14,INDEX($P$6:$P$19,AC14),求节点($G$6:$G$19,$P$6:$P$19,X14))/7*节奏总纲!W13</f>
        <v>122453.95833269502</v>
      </c>
      <c r="BB14" s="10">
        <f>IF(Y14&gt;AI14,INDEX($P$6:$P$19,AD14),求节点($G$6:$G$19,$P$6:$P$19,Y14))/7*节奏总纲!X13</f>
        <v>107682.60425540918</v>
      </c>
      <c r="BC14" s="10">
        <f>IF(Z14&gt;AJ14,INDEX($P$6:$P$19,AE14),求节点($G$6:$G$19,$P$6:$P$19,Z14))/7*节奏总纲!Y13</f>
        <v>88391.163050158342</v>
      </c>
      <c r="BD14" s="10">
        <f>IF(AA14&gt;AK14,INDEX($P$6:$P$19,AF14),求节点($G$6:$G$19,$P$6:$P$19,AA14))/7*节奏总纲!Z13</f>
        <v>45343.016750899376</v>
      </c>
      <c r="BE14" s="10">
        <f>IF(AB14&gt;AL14,INDEX($P$6:$P$19,AG14),求节点($G$6:$G$19,$P$6:$P$19,AB14))/7*节奏总纲!AA13</f>
        <v>25939.590117814038</v>
      </c>
      <c r="BF14" s="47">
        <f>IF(X14&gt;AH14,INDEX($Q$6:$Q$19,AC14),求节点($G$6:$G$19,$Q$6:$Q$19,X14))/7*节奏总纲!W13</f>
        <v>0</v>
      </c>
      <c r="BG14" s="47">
        <f>IF(Y14&gt;AI14,INDEX($Q$6:$Q$19,AD14),求节点($G$6:$G$19,$Q$6:$Q$19,Y14))/7*节奏总纲!X13</f>
        <v>0</v>
      </c>
      <c r="BH14" s="47">
        <f>IF(Z14&gt;AJ14,INDEX($Q$6:$Q$19,AE14),求节点($G$6:$G$19,$Q$6:$Q$19,Z14))/7*节奏总纲!Y13</f>
        <v>0</v>
      </c>
      <c r="BI14" s="47">
        <f>IF(AA14&gt;AK14,INDEX($Q$6:$Q$19,AF14),求节点($G$6:$G$19,$Q$6:$Q$19,AA14))/7*节奏总纲!Z13</f>
        <v>0</v>
      </c>
      <c r="BJ14" s="47">
        <f>IF(AB14&gt;AL14,INDEX($Q$6:$Q$19,AG14),求节点($G$6:$G$19,$Q$6:$Q$19,AB14))/7*节奏总纲!AA13</f>
        <v>0</v>
      </c>
      <c r="BK14" s="40">
        <f>IF(X14&gt;AH14,INDEX($R$6:$R$19,AC14),求节点($G$6:$G$19,$R$6:$R$19,X14))/7*节奏总纲!W13*$E$27</f>
        <v>5.7400292968450799</v>
      </c>
      <c r="BL14" s="40">
        <f>IF(Y14&gt;AI14,INDEX($R$6:$R$19,AD14),求节点($G$6:$G$19,$R$6:$R$19,Y14))/7*节奏总纲!X13*$E$27</f>
        <v>5.0476220744723053</v>
      </c>
      <c r="BM14" s="40">
        <f>IF(Z14&gt;AJ14,INDEX($R$6:$R$19,AE14),求节点($G$6:$G$19,$R$6:$R$19,Z14))/7*节奏总纲!Y13*$E$27</f>
        <v>4.143335767976172</v>
      </c>
      <c r="BN14" s="40">
        <f>IF(AA14&gt;AK14,INDEX($R$6:$R$19,AF14),求节点($G$6:$G$19,$R$6:$R$19,AA14))/7*节奏总纲!Z13*$E$27</f>
        <v>2.5763077699374652</v>
      </c>
      <c r="BO14" s="40">
        <f>IF(AB14&gt;AL14,INDEX($R$6:$R$19,AG14),求节点($G$6:$G$19,$R$6:$R$19,AB14))/7*节奏总纲!AA13*$E$27</f>
        <v>1.4738403476030706</v>
      </c>
      <c r="BP14" s="49">
        <f>IF(X14&gt;AH14,INDEX($S$6:$S$19,AC14),求节点($G$6:$G$19,$S$6:$S$19,X14))/7*节奏总纲!W13</f>
        <v>0</v>
      </c>
      <c r="BQ14" s="49">
        <f>IF(Y14&gt;AI14,INDEX($S$6:$S$19,AD14),求节点($G$6:$G$19,$S$6:$S$19,Y14))/7*节奏总纲!X13</f>
        <v>0</v>
      </c>
      <c r="BR14" s="49">
        <f>IF(Z14&gt;AJ14,INDEX($S$6:$S$19,AE14),求节点($G$6:$G$19,$S$6:$S$19,Z14))/7*节奏总纲!Y13</f>
        <v>0</v>
      </c>
      <c r="BS14" s="49">
        <f>IF(AA14&gt;AK14,INDEX($S$6:$S$19,AF14),求节点($G$6:$G$19,$S$6:$S$19,AA14))/7*节奏总纲!Z13</f>
        <v>0</v>
      </c>
      <c r="BT14" s="49">
        <f>IF(AB14&gt;AL14,INDEX($S$6:$S$19,AG14),求节点($G$6:$G$19,$S$6:$S$19,AB14))/7*节奏总纲!AA13</f>
        <v>0</v>
      </c>
      <c r="BU14" s="47"/>
      <c r="BV14" s="10">
        <v>10</v>
      </c>
      <c r="BW14" s="10">
        <f>SUM(AV$5:AV14)</f>
        <v>158.26846703671737</v>
      </c>
      <c r="BX14" s="10">
        <f>SUM(AW$5:AW14)</f>
        <v>133.32931139710362</v>
      </c>
      <c r="BY14" s="10">
        <f>SUM(AX$5:AX14)</f>
        <v>105.59674039033266</v>
      </c>
      <c r="BZ14" s="10">
        <f>SUM(AY$5:AY14)</f>
        <v>71.400000000000006</v>
      </c>
      <c r="CA14" s="10">
        <f>SUM(AZ$5:AZ14)</f>
        <v>39.028571428571432</v>
      </c>
      <c r="CB14" s="10">
        <f>SUM(BA$5:BA14)</f>
        <v>783117.48145330534</v>
      </c>
      <c r="CC14" s="10">
        <f>SUM(BB$5:BB14)</f>
        <v>649453.11397103604</v>
      </c>
      <c r="CD14" s="10">
        <f>SUM(BC$5:BC14)</f>
        <v>504367.40390332649</v>
      </c>
      <c r="CE14" s="10">
        <f>SUM(BD$5:BD14)</f>
        <v>314160</v>
      </c>
      <c r="CF14" s="10">
        <f>SUM(BE$5:BE14)</f>
        <v>171725.71428571429</v>
      </c>
      <c r="CG14" s="47">
        <f>SUM(BF$5:BF14)</f>
        <v>0</v>
      </c>
      <c r="CH14" s="47">
        <f>SUM(BG$5:BG14)</f>
        <v>0</v>
      </c>
      <c r="CI14" s="47">
        <f>SUM(BH$5:BH14)</f>
        <v>0</v>
      </c>
      <c r="CJ14" s="47">
        <f>SUM(BI$5:BI14)</f>
        <v>0</v>
      </c>
      <c r="CK14" s="47">
        <f>SUM(BJ$5:BJ14)</f>
        <v>0</v>
      </c>
      <c r="CL14" s="10">
        <f>SUM(BK$5:BK14)</f>
        <v>39.567116759179342</v>
      </c>
      <c r="CM14" s="10">
        <f>SUM(BL$5:BL14)</f>
        <v>33.332327849275906</v>
      </c>
      <c r="CN14" s="10">
        <f>SUM(BM$5:BM14)</f>
        <v>26.399185097583164</v>
      </c>
      <c r="CO14" s="10">
        <f>SUM(BN$5:BN14)</f>
        <v>17.850000000000005</v>
      </c>
      <c r="CP14" s="10">
        <f>SUM(BO$5:BO14)</f>
        <v>9.757142857142858</v>
      </c>
      <c r="CQ14" s="40">
        <f>BK14/节奏总纲!W13</f>
        <v>42.857142857142861</v>
      </c>
      <c r="CR14" s="49">
        <f>SUM(BP$5:BP14)</f>
        <v>0</v>
      </c>
      <c r="CS14" s="49">
        <f>SUM(BQ$5:BQ14)</f>
        <v>0</v>
      </c>
      <c r="CT14" s="49">
        <f>SUM(BR$5:BR14)</f>
        <v>0</v>
      </c>
      <c r="CU14" s="49">
        <f>SUM(BS$5:BS14)</f>
        <v>0</v>
      </c>
      <c r="CV14" s="49">
        <f>SUM(BT$5:BT14)</f>
        <v>0</v>
      </c>
    </row>
    <row r="15" spans="1:100" x14ac:dyDescent="0.15">
      <c r="A15" s="74">
        <v>1200000</v>
      </c>
      <c r="B15" s="74">
        <f t="shared" si="9"/>
        <v>7600000</v>
      </c>
      <c r="C15" s="10">
        <v>10</v>
      </c>
      <c r="D15" s="10">
        <v>13</v>
      </c>
      <c r="E15" s="71">
        <f>INDEX([5]基础信息!$E$9:$E$33,D15,1)</f>
        <v>23.700000000000003</v>
      </c>
      <c r="F15" s="10">
        <f t="shared" si="10"/>
        <v>23.700000000000003</v>
      </c>
      <c r="G15" s="34">
        <f t="shared" si="7"/>
        <v>88400000</v>
      </c>
      <c r="H15" s="62">
        <f t="shared" si="8"/>
        <v>29200000</v>
      </c>
      <c r="I15" s="53">
        <v>200</v>
      </c>
      <c r="J15" s="45">
        <f t="shared" si="1"/>
        <v>6000000</v>
      </c>
      <c r="K15" s="47">
        <f>2*50000</f>
        <v>100000</v>
      </c>
      <c r="L15" s="64">
        <v>500</v>
      </c>
      <c r="M15" s="68">
        <v>0</v>
      </c>
      <c r="N15" s="43"/>
      <c r="O15" s="10">
        <f>SUM(I$6:I15)</f>
        <v>2000</v>
      </c>
      <c r="P15" s="10">
        <f>SUM(J$6:J15)</f>
        <v>24400000</v>
      </c>
      <c r="Q15" s="47">
        <f>SUM(K$6:K15)</f>
        <v>100000</v>
      </c>
      <c r="R15" s="10">
        <f>SUM(L$6:L15)</f>
        <v>5000</v>
      </c>
      <c r="S15" s="49">
        <f>SUM(M$6:M15)</f>
        <v>0</v>
      </c>
      <c r="T15" s="43"/>
      <c r="W15" s="29">
        <v>11</v>
      </c>
      <c r="X15" s="10">
        <f>功勋产出!C18*7</f>
        <v>25679965.326768726</v>
      </c>
      <c r="Y15" s="10">
        <f>功勋产出!D18*7</f>
        <v>28521178.112280875</v>
      </c>
      <c r="Z15" s="10">
        <f>功勋产出!E18*7</f>
        <v>37721333.473578438</v>
      </c>
      <c r="AA15" s="10">
        <f>功勋产出!F18*7</f>
        <v>47057267.058021754</v>
      </c>
      <c r="AB15" s="10">
        <f>功勋产出!G18*7</f>
        <v>59847943.981201924</v>
      </c>
      <c r="AC15" s="10">
        <f>求节点(功勋需求与产出奖励!$F$6:$F$19,功勋需求与产出奖励!$C$6:$C$19,节奏总纲!P14)</f>
        <v>6.6435469250725863</v>
      </c>
      <c r="AD15" s="10">
        <f>求节点(功勋需求与产出奖励!$F$6:$F$19,功勋需求与产出奖励!$C$6:$C$19,节奏总纲!Q14)</f>
        <v>6.4803627788647278</v>
      </c>
      <c r="AE15" s="10">
        <f>求节点(功勋需求与产出奖励!$F$6:$F$19,功勋需求与产出奖励!$C$6:$C$19,节奏总纲!R14)</f>
        <v>6.294536403540433</v>
      </c>
      <c r="AF15" s="10">
        <f>求节点(功勋需求与产出奖励!$F$6:$F$19,功勋需求与产出奖励!$C$6:$C$19,节奏总纲!S14)</f>
        <v>6.0757758767740473</v>
      </c>
      <c r="AG15" s="10">
        <f>求节点(功勋需求与产出奖励!$F$6:$F$19,功勋需求与产出奖励!$C$6:$C$19,节奏总纲!T14)</f>
        <v>5.6353546715703287</v>
      </c>
      <c r="AH15" s="62">
        <f>求节点($F$6:$F$19,$G$6:$G$19,节奏总纲!P14)</f>
        <v>18835469.250725862</v>
      </c>
      <c r="AI15" s="62">
        <f>求节点($F$6:$F$19,$G$6:$G$19,节奏总纲!Q14)</f>
        <v>17203627.788647279</v>
      </c>
      <c r="AJ15" s="62">
        <f>求节点($F$6:$F$19,$G$6:$G$19,节奏总纲!R14)</f>
        <v>15345364.035404328</v>
      </c>
      <c r="AK15" s="62">
        <f>求节点($F$6:$F$19,$G$6:$G$19,节奏总纲!S14)</f>
        <v>13157758.767740471</v>
      </c>
      <c r="AL15" s="62">
        <f>求节点($F$6:$F$19,$G$6:$G$19,节奏总纲!T14)</f>
        <v>10212128.029421974</v>
      </c>
      <c r="AM15" s="34">
        <f t="shared" si="2"/>
        <v>1.3633833585419752</v>
      </c>
      <c r="AN15" s="34">
        <f t="shared" si="3"/>
        <v>1.6578583577065111</v>
      </c>
      <c r="AO15" s="34">
        <f t="shared" si="4"/>
        <v>2.458158267640246</v>
      </c>
      <c r="AP15" s="34">
        <f t="shared" si="5"/>
        <v>3.5763892535706296</v>
      </c>
      <c r="AQ15" s="34">
        <f t="shared" si="6"/>
        <v>5.8604772490880563</v>
      </c>
      <c r="AU15" s="10">
        <v>11</v>
      </c>
      <c r="AV15" s="10">
        <f>IF(X15&gt;AH15,INDEX($O$6:$O$19,AC15),求节点($G$6:$G$19,$O$6:$O$19,X15))/7*节奏总纲!W14</f>
        <v>24.608044298157644</v>
      </c>
      <c r="AW15" s="10">
        <f>IF(Y15&gt;AI15,INDEX($O$6:$O$19,AD15),求节点($G$6:$G$19,$O$6:$O$19,Y15))/7*节奏总纲!X14</f>
        <v>21.525047805381959</v>
      </c>
      <c r="AX15" s="10">
        <f>IF(Z15&gt;AJ15,INDEX($O$6:$O$19,AE15),求节点($G$6:$G$19,$O$6:$O$19,Z15))/7*节奏总纲!Y14</f>
        <v>18.006240606931346</v>
      </c>
      <c r="AY15" s="10">
        <f>IF(AA15&gt;AK15,INDEX($O$6:$O$19,AF15),求节点($G$6:$G$19,$O$6:$O$19,AA15))/7*节奏总纲!Z14</f>
        <v>13.024436018408064</v>
      </c>
      <c r="AZ15" s="10">
        <f>IF(AB15&gt;AL15,INDEX($O$6:$O$19,AG15),求节点($G$6:$G$19,$O$6:$O$19,AB15))/7*节奏总纲!AA14</f>
        <v>6.3539051121663483</v>
      </c>
      <c r="BA15" s="10">
        <f>IF(X15&gt;AH15,INDEX($P$6:$P$19,AC15),求节点($G$6:$G$19,$P$6:$P$19,X15))/7*节奏总纲!W14</f>
        <v>131242.90292350744</v>
      </c>
      <c r="BB15" s="10">
        <f>IF(Y15&gt;AI15,INDEX($P$6:$P$19,AD15),求节点($G$6:$G$19,$P$6:$P$19,Y15))/7*节奏总纲!X14</f>
        <v>114800.25496203713</v>
      </c>
      <c r="BC15" s="10">
        <f>IF(Z15&gt;AJ15,INDEX($P$6:$P$19,AE15),求节点($G$6:$G$19,$P$6:$P$19,Z15))/7*节奏总纲!Y14</f>
        <v>96033.283236967196</v>
      </c>
      <c r="BD15" s="10">
        <f>IF(AA15&gt;AK15,INDEX($P$6:$P$19,AF15),求节点($G$6:$G$19,$P$6:$P$19,AA15))/7*节奏总纲!Z14</f>
        <v>69463.658764843014</v>
      </c>
      <c r="BE15" s="10">
        <f>IF(AB15&gt;AL15,INDEX($P$6:$P$19,AG15),求节点($G$6:$G$19,$P$6:$P$19,AB15))/7*节奏总纲!AA14</f>
        <v>27957.182493531931</v>
      </c>
      <c r="BF15" s="47">
        <f>IF(X15&gt;AH15,INDEX($Q$6:$Q$19,AC15),求节点($G$6:$G$19,$Q$6:$Q$19,X15))/7*节奏总纲!W14</f>
        <v>0</v>
      </c>
      <c r="BG15" s="47">
        <f>IF(Y15&gt;AI15,INDEX($Q$6:$Q$19,AD15),求节点($G$6:$G$19,$Q$6:$Q$19,Y15))/7*节奏总纲!X14</f>
        <v>0</v>
      </c>
      <c r="BH15" s="47">
        <f>IF(Z15&gt;AJ15,INDEX($Q$6:$Q$19,AE15),求节点($G$6:$G$19,$Q$6:$Q$19,Z15))/7*节奏总纲!Y14</f>
        <v>0</v>
      </c>
      <c r="BI15" s="47">
        <f>IF(AA15&gt;AK15,INDEX($Q$6:$Q$19,AF15),求节点($G$6:$G$19,$Q$6:$Q$19,AA15))/7*节奏总纲!Z14</f>
        <v>0</v>
      </c>
      <c r="BJ15" s="47">
        <f>IF(AB15&gt;AL15,INDEX($Q$6:$Q$19,AG15),求节点($G$6:$G$19,$Q$6:$Q$19,AB15))/7*节奏总纲!AA14</f>
        <v>0</v>
      </c>
      <c r="BK15" s="40">
        <f>IF(X15&gt;AH15,INDEX($R$6:$R$19,AC15),求节点($G$6:$G$19,$R$6:$R$19,X15))/7*节奏总纲!W14*$E$27</f>
        <v>6.1520110745394119</v>
      </c>
      <c r="BL15" s="40">
        <f>IF(Y15&gt;AI15,INDEX($R$6:$R$19,AD15),求节点($G$6:$G$19,$R$6:$R$19,Y15))/7*节奏总纲!X14*$E$27</f>
        <v>5.3812619513454907</v>
      </c>
      <c r="BM15" s="40">
        <f>IF(Z15&gt;AJ15,INDEX($R$6:$R$19,AE15),求节点($G$6:$G$19,$R$6:$R$19,Z15))/7*节奏总纲!Y14*$E$27</f>
        <v>4.5015601517328374</v>
      </c>
      <c r="BN15" s="40">
        <f>IF(AA15&gt;AK15,INDEX($R$6:$R$19,AF15),求节点($G$6:$G$19,$R$6:$R$19,AA15))/7*节奏总纲!Z14*$E$27</f>
        <v>3.2561090046020165</v>
      </c>
      <c r="BO15" s="40">
        <f>IF(AB15&gt;AL15,INDEX($R$6:$R$19,AG15),求节点($G$6:$G$19,$R$6:$R$19,AB15))/7*节奏总纲!AA14*$E$27</f>
        <v>1.5884762780415873</v>
      </c>
      <c r="BP15" s="49">
        <f>IF(X15&gt;AH15,INDEX($S$6:$S$19,AC15),求节点($G$6:$G$19,$S$6:$S$19,X15))/7*节奏总纲!W14</f>
        <v>0</v>
      </c>
      <c r="BQ15" s="49">
        <f>IF(Y15&gt;AI15,INDEX($S$6:$S$19,AD15),求节点($G$6:$G$19,$S$6:$S$19,Y15))/7*节奏总纲!X14</f>
        <v>0</v>
      </c>
      <c r="BR15" s="49">
        <f>IF(Z15&gt;AJ15,INDEX($S$6:$S$19,AE15),求节点($G$6:$G$19,$S$6:$S$19,Z15))/7*节奏总纲!Y14</f>
        <v>0</v>
      </c>
      <c r="BS15" s="49">
        <f>IF(AA15&gt;AK15,INDEX($S$6:$S$19,AF15),求节点($G$6:$G$19,$S$6:$S$19,AA15))/7*节奏总纲!Z14</f>
        <v>0</v>
      </c>
      <c r="BT15" s="49">
        <f>IF(AB15&gt;AL15,INDEX($S$6:$S$19,AG15),求节点($G$6:$G$19,$S$6:$S$19,AB15))/7*节奏总纲!AA14</f>
        <v>0</v>
      </c>
      <c r="BU15" s="47"/>
      <c r="BV15" s="10">
        <v>11</v>
      </c>
      <c r="BW15" s="10">
        <f>SUM(AV$5:AV15)</f>
        <v>182.876511334875</v>
      </c>
      <c r="BX15" s="10">
        <f>SUM(AW$5:AW15)</f>
        <v>154.85435920248557</v>
      </c>
      <c r="BY15" s="10">
        <f>SUM(AX$5:AX15)</f>
        <v>123.602980997264</v>
      </c>
      <c r="BZ15" s="10">
        <f>SUM(AY$5:AY15)</f>
        <v>84.424436018408073</v>
      </c>
      <c r="CA15" s="10">
        <f>SUM(AZ$5:AZ15)</f>
        <v>45.382476540737784</v>
      </c>
      <c r="CB15" s="10">
        <f>SUM(BA$5:BA15)</f>
        <v>914360.38437681273</v>
      </c>
      <c r="CC15" s="10">
        <f>SUM(BB$5:BB15)</f>
        <v>764253.36893307313</v>
      </c>
      <c r="CD15" s="10">
        <f>SUM(BC$5:BC15)</f>
        <v>600400.68714029365</v>
      </c>
      <c r="CE15" s="10">
        <f>SUM(BD$5:BD15)</f>
        <v>383623.65876484301</v>
      </c>
      <c r="CF15" s="10">
        <f>SUM(BE$5:BE15)</f>
        <v>199682.89677924622</v>
      </c>
      <c r="CG15" s="47">
        <f>SUM(BF$5:BF15)</f>
        <v>0</v>
      </c>
      <c r="CH15" s="47">
        <f>SUM(BG$5:BG15)</f>
        <v>0</v>
      </c>
      <c r="CI15" s="47">
        <f>SUM(BH$5:BH15)</f>
        <v>0</v>
      </c>
      <c r="CJ15" s="47">
        <f>SUM(BI$5:BI15)</f>
        <v>0</v>
      </c>
      <c r="CK15" s="47">
        <f>SUM(BJ$5:BJ15)</f>
        <v>0</v>
      </c>
      <c r="CL15" s="10">
        <f>SUM(BK$5:BK15)</f>
        <v>45.719127833718751</v>
      </c>
      <c r="CM15" s="10">
        <f>SUM(BL$5:BL15)</f>
        <v>38.713589800621399</v>
      </c>
      <c r="CN15" s="10">
        <f>SUM(BM$5:BM15)</f>
        <v>30.900745249316003</v>
      </c>
      <c r="CO15" s="10">
        <f>SUM(BN$5:BN15)</f>
        <v>21.106109004602022</v>
      </c>
      <c r="CP15" s="10">
        <f>SUM(BO$5:BO15)</f>
        <v>11.345619135184446</v>
      </c>
      <c r="CQ15" s="40">
        <f>BK15/节奏总纲!W14</f>
        <v>42.857142857142861</v>
      </c>
      <c r="CR15" s="49">
        <f>SUM(BP$5:BP15)</f>
        <v>0</v>
      </c>
      <c r="CS15" s="49">
        <f>SUM(BQ$5:BQ15)</f>
        <v>0</v>
      </c>
      <c r="CT15" s="49">
        <f>SUM(BR$5:BR15)</f>
        <v>0</v>
      </c>
      <c r="CU15" s="49">
        <f>SUM(BS$5:BS15)</f>
        <v>0</v>
      </c>
      <c r="CV15" s="49">
        <f>SUM(BT$5:BT15)</f>
        <v>0</v>
      </c>
    </row>
    <row r="16" spans="1:100" x14ac:dyDescent="0.15">
      <c r="A16" s="74">
        <v>1200000</v>
      </c>
      <c r="B16" s="74">
        <f t="shared" si="9"/>
        <v>8800000</v>
      </c>
      <c r="C16" s="10">
        <v>11</v>
      </c>
      <c r="D16" s="10">
        <v>19</v>
      </c>
      <c r="E16" s="71">
        <f>INDEX([5]基础信息!$E$9:$E$33,D16,1)</f>
        <v>51.599999999999994</v>
      </c>
      <c r="F16" s="10">
        <f t="shared" si="10"/>
        <v>51.599999999999994</v>
      </c>
      <c r="G16" s="34">
        <f t="shared" si="7"/>
        <v>126400000</v>
      </c>
      <c r="H16" s="62">
        <f t="shared" si="8"/>
        <v>38000000</v>
      </c>
      <c r="I16" s="53">
        <v>200</v>
      </c>
      <c r="J16" s="45">
        <f t="shared" si="1"/>
        <v>9000000</v>
      </c>
      <c r="K16" s="47">
        <f>3*50000</f>
        <v>150000</v>
      </c>
      <c r="L16" s="64">
        <v>500</v>
      </c>
      <c r="M16" s="68">
        <v>0</v>
      </c>
      <c r="N16" s="43"/>
      <c r="O16" s="10">
        <f>SUM(I$6:I16)</f>
        <v>2200</v>
      </c>
      <c r="P16" s="10">
        <f>SUM(J$6:J16)</f>
        <v>33400000</v>
      </c>
      <c r="Q16" s="47">
        <f>SUM(K$6:K16)</f>
        <v>250000</v>
      </c>
      <c r="R16" s="10">
        <f>SUM(L$6:L16)</f>
        <v>5500</v>
      </c>
      <c r="S16" s="49">
        <f>SUM(M$6:M16)</f>
        <v>0</v>
      </c>
      <c r="T16" s="43"/>
      <c r="W16" s="29">
        <v>12</v>
      </c>
      <c r="X16" s="10">
        <f>功勋产出!C19*7</f>
        <v>26686870.550108202</v>
      </c>
      <c r="Y16" s="10">
        <f>功勋产出!D19*7</f>
        <v>30364068.530459587</v>
      </c>
      <c r="Z16" s="10">
        <f>功勋产出!E19*7</f>
        <v>39801106.558514543</v>
      </c>
      <c r="AA16" s="10">
        <f>功勋产出!F19*7</f>
        <v>50017160.002367623</v>
      </c>
      <c r="AB16" s="10">
        <f>功勋产出!G19*7</f>
        <v>63963888.419429839</v>
      </c>
      <c r="AC16" s="10">
        <f>求节点(功勋需求与产出奖励!$F$6:$F$19,功勋需求与产出奖励!$C$6:$C$19,节奏总纲!P15)</f>
        <v>6.7973967099940698</v>
      </c>
      <c r="AD16" s="10">
        <f>求节点(功勋需求与产出奖励!$F$6:$F$19,功勋需求与产出奖励!$C$6:$C$19,节奏总纲!Q15)</f>
        <v>6.6126474184909148</v>
      </c>
      <c r="AE16" s="10">
        <f>求节点(功勋需求与产出奖励!$F$6:$F$19,功勋需求与产出奖励!$C$6:$C$19,节奏总纲!R15)</f>
        <v>6.4058423829178599</v>
      </c>
      <c r="AF16" s="10">
        <f>求节点(功勋需求与产出奖励!$F$6:$F$19,功勋需求与产出奖励!$C$6:$C$19,节奏总纲!S15)</f>
        <v>6.1621912807809736</v>
      </c>
      <c r="AG16" s="10">
        <f>求节点(功勋需求与产出奖励!$F$6:$F$19,功勋需求与产出奖励!$C$6:$C$19,节奏总纲!T15)</f>
        <v>5.7312127857526578</v>
      </c>
      <c r="AH16" s="62">
        <f>求节点($F$6:$F$19,$G$6:$G$19,节奏总纲!P15)</f>
        <v>20373967.099940702</v>
      </c>
      <c r="AI16" s="62">
        <f>求节点($F$6:$F$19,$G$6:$G$19,节奏总纲!Q15)</f>
        <v>18526474.184909146</v>
      </c>
      <c r="AJ16" s="62">
        <f>求节点($F$6:$F$19,$G$6:$G$19,节奏总纲!R15)</f>
        <v>16458423.8291786</v>
      </c>
      <c r="AK16" s="62">
        <f>求节点($F$6:$F$19,$G$6:$G$19,节奏总纲!S15)</f>
        <v>14021912.807809733</v>
      </c>
      <c r="AL16" s="62">
        <f>求节点($F$6:$F$19,$G$6:$G$19,节奏总纲!T15)</f>
        <v>10787276.714515947</v>
      </c>
      <c r="AM16" s="34">
        <f t="shared" si="2"/>
        <v>1.3098514599145432</v>
      </c>
      <c r="AN16" s="34">
        <f t="shared" si="3"/>
        <v>1.6389555955116828</v>
      </c>
      <c r="AO16" s="34">
        <f t="shared" si="4"/>
        <v>2.4182817851580944</v>
      </c>
      <c r="AP16" s="34">
        <f t="shared" si="5"/>
        <v>3.5670711042012577</v>
      </c>
      <c r="AQ16" s="34">
        <f t="shared" si="6"/>
        <v>5.9295677780617746</v>
      </c>
      <c r="AU16" s="10">
        <v>12</v>
      </c>
      <c r="AV16" s="10">
        <f>IF(X16&gt;AH16,INDEX($O$6:$O$19,AC16),求节点($G$6:$G$19,$O$6:$O$19,X16))/7*节奏总纲!W15</f>
        <v>26.37424884368296</v>
      </c>
      <c r="AW16" s="10">
        <f>IF(Y16&gt;AI16,INDEX($O$6:$O$19,AD16),求节点($G$6:$G$19,$O$6:$O$19,Y16))/7*节奏总纲!X15</f>
        <v>22.677366793060528</v>
      </c>
      <c r="AX16" s="10">
        <f>IF(Z16&gt;AJ16,INDEX($O$6:$O$19,AE16),求节点($G$6:$G$19,$O$6:$O$19,Z16))/7*节奏总纲!Y15</f>
        <v>19.081025036130349</v>
      </c>
      <c r="AY16" s="10">
        <f>IF(AA16&gt;AK16,INDEX($O$6:$O$19,AF16),求节点($G$6:$G$19,$O$6:$O$19,AA16))/7*节奏总纲!Z15</f>
        <v>14.814069258330216</v>
      </c>
      <c r="AZ16" s="10">
        <f>IF(AB16&gt;AL16,INDEX($O$6:$O$19,AG16),求节点($G$6:$G$19,$O$6:$O$19,AB16))/7*节奏总纲!AA15</f>
        <v>6.8470081558806459</v>
      </c>
      <c r="BA16" s="10">
        <f>IF(X16&gt;AH16,INDEX($P$6:$P$19,AC16),求节点($G$6:$G$19,$P$6:$P$19,X16))/7*节奏总纲!W15</f>
        <v>140662.66049964246</v>
      </c>
      <c r="BB16" s="10">
        <f>IF(Y16&gt;AI16,INDEX($P$6:$P$19,AD16),求节点($G$6:$G$19,$P$6:$P$19,Y16))/7*节奏总纲!X15</f>
        <v>120945.95622965616</v>
      </c>
      <c r="BC16" s="10">
        <f>IF(Z16&gt;AJ16,INDEX($P$6:$P$19,AE16),求节点($G$6:$G$19,$P$6:$P$19,Z16))/7*节奏总纲!Y15</f>
        <v>101765.46685936187</v>
      </c>
      <c r="BD16" s="10">
        <f>IF(AA16&gt;AK16,INDEX($P$6:$P$19,AF16),求节点($G$6:$G$19,$P$6:$P$19,AA16))/7*节奏总纲!Z15</f>
        <v>79008.369377761162</v>
      </c>
      <c r="BE16" s="10">
        <f>IF(AB16&gt;AL16,INDEX($P$6:$P$19,AG16),求节点($G$6:$G$19,$P$6:$P$19,AB16))/7*节奏总纲!AA15</f>
        <v>30126.835885874836</v>
      </c>
      <c r="BF16" s="47">
        <f>IF(X16&gt;AH16,INDEX($Q$6:$Q$19,AC16),求节点($G$6:$G$19,$Q$6:$Q$19,X16))/7*节奏总纲!W15</f>
        <v>0</v>
      </c>
      <c r="BG16" s="47">
        <f>IF(Y16&gt;AI16,INDEX($Q$6:$Q$19,AD16),求节点($G$6:$G$19,$Q$6:$Q$19,Y16))/7*节奏总纲!X15</f>
        <v>0</v>
      </c>
      <c r="BH16" s="47">
        <f>IF(Z16&gt;AJ16,INDEX($Q$6:$Q$19,AE16),求节点($G$6:$G$19,$Q$6:$Q$19,Z16))/7*节奏总纲!Y15</f>
        <v>0</v>
      </c>
      <c r="BI16" s="47">
        <f>IF(AA16&gt;AK16,INDEX($Q$6:$Q$19,AF16),求节点($G$6:$G$19,$Q$6:$Q$19,AA16))/7*节奏总纲!Z15</f>
        <v>0</v>
      </c>
      <c r="BJ16" s="47">
        <f>IF(AB16&gt;AL16,INDEX($Q$6:$Q$19,AG16),求节点($G$6:$G$19,$Q$6:$Q$19,AB16))/7*节奏总纲!AA15</f>
        <v>0</v>
      </c>
      <c r="BK16" s="40">
        <f>IF(X16&gt;AH16,INDEX($R$6:$R$19,AC16),求节点($G$6:$G$19,$R$6:$R$19,X16))/7*节奏总纲!W15*$E$27</f>
        <v>6.5935622109207408</v>
      </c>
      <c r="BL16" s="40">
        <f>IF(Y16&gt;AI16,INDEX($R$6:$R$19,AD16),求节点($G$6:$G$19,$R$6:$R$19,Y16))/7*节奏总纲!X15*$E$27</f>
        <v>5.6693416982651321</v>
      </c>
      <c r="BM16" s="40">
        <f>IF(Z16&gt;AJ16,INDEX($R$6:$R$19,AE16),求节点($G$6:$G$19,$R$6:$R$19,Z16))/7*节奏总纲!Y15*$E$27</f>
        <v>4.7702562590325872</v>
      </c>
      <c r="BN16" s="40">
        <f>IF(AA16&gt;AK16,INDEX($R$6:$R$19,AF16),求节点($G$6:$G$19,$R$6:$R$19,AA16))/7*节奏总纲!Z15*$E$27</f>
        <v>3.703517314582554</v>
      </c>
      <c r="BO16" s="40">
        <f>IF(AB16&gt;AL16,INDEX($R$6:$R$19,AG16),求节点($G$6:$G$19,$R$6:$R$19,AB16))/7*节奏总纲!AA15*$E$27</f>
        <v>1.7117520389701615</v>
      </c>
      <c r="BP16" s="49">
        <f>IF(X16&gt;AH16,INDEX($S$6:$S$19,AC16),求节点($G$6:$G$19,$S$6:$S$19,X16))/7*节奏总纲!W15</f>
        <v>0</v>
      </c>
      <c r="BQ16" s="49">
        <f>IF(Y16&gt;AI16,INDEX($S$6:$S$19,AD16),求节点($G$6:$G$19,$S$6:$S$19,Y16))/7*节奏总纲!X15</f>
        <v>0</v>
      </c>
      <c r="BR16" s="49">
        <f>IF(Z16&gt;AJ16,INDEX($S$6:$S$19,AE16),求节点($G$6:$G$19,$S$6:$S$19,Z16))/7*节奏总纲!Y15</f>
        <v>0</v>
      </c>
      <c r="BS16" s="49">
        <f>IF(AA16&gt;AK16,INDEX($S$6:$S$19,AF16),求节点($G$6:$G$19,$S$6:$S$19,AA16))/7*节奏总纲!Z15</f>
        <v>0</v>
      </c>
      <c r="BT16" s="49">
        <f>IF(AB16&gt;AL16,INDEX($S$6:$S$19,AG16),求节点($G$6:$G$19,$S$6:$S$19,AB16))/7*节奏总纲!AA15</f>
        <v>0</v>
      </c>
      <c r="BU16" s="47"/>
      <c r="BV16" s="10">
        <v>12</v>
      </c>
      <c r="BW16" s="10">
        <f>SUM(AV$5:AV16)</f>
        <v>209.25076017855795</v>
      </c>
      <c r="BX16" s="10">
        <f>SUM(AW$5:AW16)</f>
        <v>177.53172599554608</v>
      </c>
      <c r="BY16" s="10">
        <f>SUM(AX$5:AX16)</f>
        <v>142.68400603339435</v>
      </c>
      <c r="BZ16" s="10">
        <f>SUM(AY$5:AY16)</f>
        <v>99.238505276738294</v>
      </c>
      <c r="CA16" s="10">
        <f>SUM(AZ$5:AZ16)</f>
        <v>52.229484696618428</v>
      </c>
      <c r="CB16" s="10">
        <f>SUM(BA$5:BA16)</f>
        <v>1055023.0448764551</v>
      </c>
      <c r="CC16" s="10">
        <f>SUM(BB$5:BB16)</f>
        <v>885199.32516272925</v>
      </c>
      <c r="CD16" s="10">
        <f>SUM(BC$5:BC16)</f>
        <v>702166.15399965551</v>
      </c>
      <c r="CE16" s="10">
        <f>SUM(BD$5:BD16)</f>
        <v>462632.02814260416</v>
      </c>
      <c r="CF16" s="10">
        <f>SUM(BE$5:BE16)</f>
        <v>229809.73266512106</v>
      </c>
      <c r="CG16" s="47">
        <f>SUM(BF$5:BF16)</f>
        <v>0</v>
      </c>
      <c r="CH16" s="47">
        <f>SUM(BG$5:BG16)</f>
        <v>0</v>
      </c>
      <c r="CI16" s="47">
        <f>SUM(BH$5:BH16)</f>
        <v>0</v>
      </c>
      <c r="CJ16" s="47">
        <f>SUM(BI$5:BI16)</f>
        <v>0</v>
      </c>
      <c r="CK16" s="47">
        <f>SUM(BJ$5:BJ16)</f>
        <v>0</v>
      </c>
      <c r="CL16" s="10">
        <f>SUM(BK$5:BK16)</f>
        <v>52.312690044639496</v>
      </c>
      <c r="CM16" s="10">
        <f>SUM(BL$5:BL16)</f>
        <v>44.382931498886535</v>
      </c>
      <c r="CN16" s="10">
        <f>SUM(BM$5:BM16)</f>
        <v>35.671001508348589</v>
      </c>
      <c r="CO16" s="10">
        <f>SUM(BN$5:BN16)</f>
        <v>24.809626319184577</v>
      </c>
      <c r="CP16" s="10">
        <f>SUM(BO$5:BO16)</f>
        <v>13.057371174154607</v>
      </c>
      <c r="CQ16" s="40">
        <f>BK16/节奏总纲!W15</f>
        <v>42.857142857142861</v>
      </c>
      <c r="CR16" s="49">
        <f>SUM(BP$5:BP16)</f>
        <v>0</v>
      </c>
      <c r="CS16" s="49">
        <f>SUM(BQ$5:BQ16)</f>
        <v>0</v>
      </c>
      <c r="CT16" s="49">
        <f>SUM(BR$5:BR16)</f>
        <v>0</v>
      </c>
      <c r="CU16" s="49">
        <f>SUM(BS$5:BS16)</f>
        <v>0</v>
      </c>
      <c r="CV16" s="49">
        <f>SUM(BT$5:BT16)</f>
        <v>0</v>
      </c>
    </row>
    <row r="17" spans="1:100" x14ac:dyDescent="0.15">
      <c r="A17" s="74">
        <v>1200000</v>
      </c>
      <c r="B17" s="74">
        <f t="shared" si="9"/>
        <v>10000000</v>
      </c>
      <c r="C17" s="10">
        <v>12</v>
      </c>
      <c r="D17" s="10">
        <v>21</v>
      </c>
      <c r="E17" s="71">
        <f>INDEX([5]基础信息!$E$9:$E$33,D17,1)</f>
        <v>63.3</v>
      </c>
      <c r="F17" s="10">
        <f t="shared" si="10"/>
        <v>63.3</v>
      </c>
      <c r="G17" s="34">
        <f t="shared" si="7"/>
        <v>174400000</v>
      </c>
      <c r="H17" s="62">
        <f t="shared" si="8"/>
        <v>48000000</v>
      </c>
      <c r="I17" s="53">
        <v>200</v>
      </c>
      <c r="J17" s="45">
        <f t="shared" si="1"/>
        <v>9000000</v>
      </c>
      <c r="K17" s="47">
        <f t="shared" ref="K17:K19" si="11">4*50000</f>
        <v>200000</v>
      </c>
      <c r="L17" s="64">
        <v>500</v>
      </c>
      <c r="M17" s="68">
        <v>0</v>
      </c>
      <c r="N17" s="43"/>
      <c r="O17" s="10">
        <f>SUM(I$6:I17)</f>
        <v>2400</v>
      </c>
      <c r="P17" s="10">
        <f>SUM(J$6:J17)</f>
        <v>42400000</v>
      </c>
      <c r="Q17" s="47">
        <f>SUM(K$6:K17)</f>
        <v>450000</v>
      </c>
      <c r="R17" s="10">
        <f>SUM(L$6:L17)</f>
        <v>6000</v>
      </c>
      <c r="S17" s="49">
        <f>SUM(M$6:M17)</f>
        <v>0</v>
      </c>
      <c r="T17" s="43"/>
      <c r="W17" s="29">
        <v>13</v>
      </c>
      <c r="X17" s="10">
        <f>功勋产出!C20*7</f>
        <v>27724750.015786521</v>
      </c>
      <c r="Y17" s="10">
        <f>功勋产出!D20*7</f>
        <v>31735275.756822791</v>
      </c>
      <c r="Z17" s="10">
        <f>功勋产出!E20*7</f>
        <v>42706454.006141961</v>
      </c>
      <c r="AA17" s="10">
        <f>功勋产出!F20*7</f>
        <v>53122653.141858846</v>
      </c>
      <c r="AB17" s="10">
        <f>功勋产出!G20*7</f>
        <v>68379648.438066185</v>
      </c>
      <c r="AC17" s="10">
        <f>求节点(功勋需求与产出奖励!$F$6:$F$19,功勋需求与产出奖励!$C$6:$C$19,节奏总纲!P16)</f>
        <v>6.9622888266898322</v>
      </c>
      <c r="AD17" s="10">
        <f>求节点(功勋需求与产出奖励!$F$6:$F$19,功勋需求与产出奖励!$C$6:$C$19,节奏总纲!Q16)</f>
        <v>6.7628326307293394</v>
      </c>
      <c r="AE17" s="10">
        <f>求节点(功勋需求与产出奖励!$F$6:$F$19,功勋需求与产出奖励!$C$6:$C$19,节奏总纲!R16)</f>
        <v>6.5294513339896421</v>
      </c>
      <c r="AF17" s="10">
        <f>求节点(功勋需求与产出奖励!$F$6:$F$19,功勋需求与产出奖励!$C$6:$C$19,节奏总纲!S16)</f>
        <v>6.2555646367506368</v>
      </c>
      <c r="AG17" s="10">
        <f>求节点(功勋需求与产出奖励!$F$6:$F$19,功勋需求与产出奖励!$C$6:$C$19,节奏总纲!T16)</f>
        <v>5.837306582162598</v>
      </c>
      <c r="AH17" s="62">
        <f>求节点($F$6:$F$19,$G$6:$G$19,节奏总纲!P16)</f>
        <v>22022888.266898327</v>
      </c>
      <c r="AI17" s="62">
        <f>求节点($F$6:$F$19,$G$6:$G$19,节奏总纲!Q16)</f>
        <v>20028326.307293396</v>
      </c>
      <c r="AJ17" s="62">
        <f>求节点($F$6:$F$19,$G$6:$G$19,节奏总纲!R16)</f>
        <v>17694513.339896422</v>
      </c>
      <c r="AK17" s="62">
        <f>求节点($F$6:$F$19,$G$6:$G$19,节奏总纲!S16)</f>
        <v>14955646.367506366</v>
      </c>
      <c r="AL17" s="62">
        <f>求节点($F$6:$F$19,$G$6:$G$19,节奏总纲!T16)</f>
        <v>11423839.492975589</v>
      </c>
      <c r="AM17" s="34">
        <f t="shared" si="2"/>
        <v>1.2589061743303862</v>
      </c>
      <c r="AN17" s="34">
        <f t="shared" si="3"/>
        <v>1.5845196083741786</v>
      </c>
      <c r="AO17" s="34">
        <f t="shared" si="4"/>
        <v>2.4135421633693799</v>
      </c>
      <c r="AP17" s="34">
        <f t="shared" si="5"/>
        <v>3.5520131886293234</v>
      </c>
      <c r="AQ17" s="34">
        <f t="shared" si="6"/>
        <v>5.9856975826833168</v>
      </c>
      <c r="AU17" s="10">
        <v>13</v>
      </c>
      <c r="AV17" s="10">
        <f>IF(X17&gt;AH17,INDEX($O$6:$O$19,AC17),求节点($G$6:$G$19,$O$6:$O$19,X17))/7*节奏总纲!W16</f>
        <v>28.267220004987841</v>
      </c>
      <c r="AW17" s="10">
        <f>IF(Y17&gt;AI17,INDEX($O$6:$O$19,AD17),求节点($G$6:$G$19,$O$6:$O$19,Y17))/7*节奏总纲!X16</f>
        <v>25.746036383730011</v>
      </c>
      <c r="AX17" s="10">
        <f>IF(Z17&gt;AJ17,INDEX($O$6:$O$19,AE17),求节点($G$6:$G$19,$O$6:$O$19,Z17))/7*节奏总纲!Y16</f>
        <v>21.190105898019798</v>
      </c>
      <c r="AY17" s="10">
        <f>IF(AA17&gt;AK17,INDEX($O$6:$O$19,AF17),求节点($G$6:$G$19,$O$6:$O$19,AA17))/7*节奏总纲!Z16</f>
        <v>16.006861023370838</v>
      </c>
      <c r="AZ17" s="10">
        <f>IF(AB17&gt;AL17,INDEX($O$6:$O$19,AG17),求节点($G$6:$G$19,$O$6:$O$19,AB17))/7*节奏总纲!AA16</f>
        <v>7.5781283149957295</v>
      </c>
      <c r="BA17" s="10">
        <f>IF(X17&gt;AH17,INDEX($P$6:$P$19,AC17),求节点($G$6:$G$19,$P$6:$P$19,X17))/7*节奏总纲!W16</f>
        <v>150758.50669326851</v>
      </c>
      <c r="BB17" s="10">
        <f>IF(Y17&gt;AI17,INDEX($P$6:$P$19,AD17),求节点($G$6:$G$19,$P$6:$P$19,Y17))/7*节奏总纲!X16</f>
        <v>137312.19404656006</v>
      </c>
      <c r="BC17" s="10">
        <f>IF(Z17&gt;AJ17,INDEX($P$6:$P$19,AE17),求节点($G$6:$G$19,$P$6:$P$19,Z17))/7*节奏总纲!Y16</f>
        <v>113013.89812277227</v>
      </c>
      <c r="BD17" s="10">
        <f>IF(AA17&gt;AK17,INDEX($P$6:$P$19,AF17),求节点($G$6:$G$19,$P$6:$P$19,AA17))/7*节奏总纲!Z16</f>
        <v>85369.925457977806</v>
      </c>
      <c r="BE17" s="10">
        <f>IF(AB17&gt;AL17,INDEX($P$6:$P$19,AG17),求节点($G$6:$G$19,$P$6:$P$19,AB17))/7*节奏总纲!AA16</f>
        <v>33343.764585981204</v>
      </c>
      <c r="BF17" s="47">
        <f>IF(X17&gt;AH17,INDEX($Q$6:$Q$19,AC17),求节点($G$6:$G$19,$Q$6:$Q$19,X17))/7*节奏总纲!W16</f>
        <v>0</v>
      </c>
      <c r="BG17" s="47">
        <f>IF(Y17&gt;AI17,INDEX($Q$6:$Q$19,AD17),求节点($G$6:$G$19,$Q$6:$Q$19,Y17))/7*节奏总纲!X16</f>
        <v>0</v>
      </c>
      <c r="BH17" s="47">
        <f>IF(Z17&gt;AJ17,INDEX($Q$6:$Q$19,AE17),求节点($G$6:$G$19,$Q$6:$Q$19,Z17))/7*节奏总纲!Y16</f>
        <v>0</v>
      </c>
      <c r="BI17" s="47">
        <f>IF(AA17&gt;AK17,INDEX($Q$6:$Q$19,AF17),求节点($G$6:$G$19,$Q$6:$Q$19,AA17))/7*节奏总纲!Z16</f>
        <v>0</v>
      </c>
      <c r="BJ17" s="47">
        <f>IF(AB17&gt;AL17,INDEX($Q$6:$Q$19,AG17),求节点($G$6:$G$19,$Q$6:$Q$19,AB17))/7*节奏总纲!AA16</f>
        <v>0</v>
      </c>
      <c r="BK17" s="40">
        <f>IF(X17&gt;AH17,INDEX($R$6:$R$19,AC17),求节点($G$6:$G$19,$R$6:$R$19,X17))/7*节奏总纲!W16*$E$27</f>
        <v>7.0668050012469612</v>
      </c>
      <c r="BL17" s="40">
        <f>IF(Y17&gt;AI17,INDEX($R$6:$R$19,AD17),求节点($G$6:$G$19,$R$6:$R$19,Y17))/7*节奏总纲!X16*$E$27</f>
        <v>6.4365090959325038</v>
      </c>
      <c r="BM17" s="40">
        <f>IF(Z17&gt;AJ17,INDEX($R$6:$R$19,AE17),求节点($G$6:$G$19,$R$6:$R$19,Z17))/7*节奏总纲!Y16*$E$27</f>
        <v>5.2975264745049495</v>
      </c>
      <c r="BN17" s="40">
        <f>IF(AA17&gt;AK17,INDEX($R$6:$R$19,AF17),求节点($G$6:$G$19,$R$6:$R$19,AA17))/7*节奏总纲!Z16*$E$27</f>
        <v>4.0017152558427105</v>
      </c>
      <c r="BO17" s="40">
        <f>IF(AB17&gt;AL17,INDEX($R$6:$R$19,AG17),求节点($G$6:$G$19,$R$6:$R$19,AB17))/7*节奏总纲!AA16*$E$27</f>
        <v>1.8945320787489326</v>
      </c>
      <c r="BP17" s="49">
        <f>IF(X17&gt;AH17,INDEX($S$6:$S$19,AC17),求节点($G$6:$G$19,$S$6:$S$19,X17))/7*节奏总纲!W16</f>
        <v>0</v>
      </c>
      <c r="BQ17" s="49">
        <f>IF(Y17&gt;AI17,INDEX($S$6:$S$19,AD17),求节点($G$6:$G$19,$S$6:$S$19,Y17))/7*节奏总纲!X16</f>
        <v>0</v>
      </c>
      <c r="BR17" s="49">
        <f>IF(Z17&gt;AJ17,INDEX($S$6:$S$19,AE17),求节点($G$6:$G$19,$S$6:$S$19,Z17))/7*节奏总纲!Y16</f>
        <v>0</v>
      </c>
      <c r="BS17" s="49">
        <f>IF(AA17&gt;AK17,INDEX($S$6:$S$19,AF17),求节点($G$6:$G$19,$S$6:$S$19,AA17))/7*节奏总纲!Z16</f>
        <v>0</v>
      </c>
      <c r="BT17" s="49">
        <f>IF(AB17&gt;AL17,INDEX($S$6:$S$19,AG17),求节点($G$6:$G$19,$S$6:$S$19,AB17))/7*节奏总纲!AA16</f>
        <v>0</v>
      </c>
      <c r="BU17" s="47"/>
      <c r="BV17" s="10">
        <v>13</v>
      </c>
      <c r="BW17" s="10">
        <f>SUM(AV$5:AV17)</f>
        <v>237.5179801835458</v>
      </c>
      <c r="BX17" s="10">
        <f>SUM(AW$5:AW17)</f>
        <v>203.27776237927608</v>
      </c>
      <c r="BY17" s="10">
        <f>SUM(AX$5:AX17)</f>
        <v>163.87411193141415</v>
      </c>
      <c r="BZ17" s="10">
        <f>SUM(AY$5:AY17)</f>
        <v>115.24536630010914</v>
      </c>
      <c r="CA17" s="10">
        <f>SUM(AZ$5:AZ17)</f>
        <v>59.807613011614158</v>
      </c>
      <c r="CB17" s="10">
        <f>SUM(BA$5:BA17)</f>
        <v>1205781.5515697235</v>
      </c>
      <c r="CC17" s="10">
        <f>SUM(BB$5:BB17)</f>
        <v>1022511.5192092893</v>
      </c>
      <c r="CD17" s="10">
        <f>SUM(BC$5:BC17)</f>
        <v>815180.05212242773</v>
      </c>
      <c r="CE17" s="10">
        <f>SUM(BD$5:BD17)</f>
        <v>548001.95360058197</v>
      </c>
      <c r="CF17" s="10">
        <f>SUM(BE$5:BE17)</f>
        <v>263153.49725110224</v>
      </c>
      <c r="CG17" s="47">
        <f>SUM(BF$5:BF17)</f>
        <v>0</v>
      </c>
      <c r="CH17" s="47">
        <f>SUM(BG$5:BG17)</f>
        <v>0</v>
      </c>
      <c r="CI17" s="47">
        <f>SUM(BH$5:BH17)</f>
        <v>0</v>
      </c>
      <c r="CJ17" s="47">
        <f>SUM(BI$5:BI17)</f>
        <v>0</v>
      </c>
      <c r="CK17" s="47">
        <f>SUM(BJ$5:BJ17)</f>
        <v>0</v>
      </c>
      <c r="CL17" s="10">
        <f>SUM(BK$5:BK17)</f>
        <v>59.379495045886458</v>
      </c>
      <c r="CM17" s="10">
        <f>SUM(BL$5:BL17)</f>
        <v>50.819440594819042</v>
      </c>
      <c r="CN17" s="10">
        <f>SUM(BM$5:BM17)</f>
        <v>40.968527982853537</v>
      </c>
      <c r="CO17" s="10">
        <f>SUM(BN$5:BN17)</f>
        <v>28.811341575027289</v>
      </c>
      <c r="CP17" s="10">
        <f>SUM(BO$5:BO17)</f>
        <v>14.95190325290354</v>
      </c>
      <c r="CQ17" s="40">
        <f>BK17/节奏总纲!W16</f>
        <v>42.857142857142861</v>
      </c>
      <c r="CR17" s="49">
        <f>SUM(BP$5:BP17)</f>
        <v>0</v>
      </c>
      <c r="CS17" s="49">
        <f>SUM(BQ$5:BQ17)</f>
        <v>0</v>
      </c>
      <c r="CT17" s="49">
        <f>SUM(BR$5:BR17)</f>
        <v>0</v>
      </c>
      <c r="CU17" s="49">
        <f>SUM(BS$5:BS17)</f>
        <v>0</v>
      </c>
      <c r="CV17" s="49">
        <f>SUM(BT$5:BT17)</f>
        <v>0</v>
      </c>
    </row>
    <row r="18" spans="1:100" x14ac:dyDescent="0.15">
      <c r="A18" s="74">
        <v>1200000</v>
      </c>
      <c r="B18" s="74">
        <f t="shared" si="9"/>
        <v>11200000</v>
      </c>
      <c r="C18" s="10">
        <v>13</v>
      </c>
      <c r="D18" s="10">
        <v>23</v>
      </c>
      <c r="E18" s="71">
        <f>INDEX([5]基础信息!$E$9:$E$33,D18,1)</f>
        <v>76.199999999999989</v>
      </c>
      <c r="F18" s="10">
        <f t="shared" si="10"/>
        <v>76.199999999999989</v>
      </c>
      <c r="G18" s="34">
        <f t="shared" si="7"/>
        <v>233600000</v>
      </c>
      <c r="H18" s="62">
        <f t="shared" si="8"/>
        <v>59200000</v>
      </c>
      <c r="I18" s="53">
        <v>200</v>
      </c>
      <c r="J18" s="45">
        <f t="shared" si="1"/>
        <v>10000000</v>
      </c>
      <c r="K18" s="47">
        <f t="shared" si="11"/>
        <v>200000</v>
      </c>
      <c r="L18" s="64">
        <v>500</v>
      </c>
      <c r="M18" s="68">
        <v>0</v>
      </c>
      <c r="N18" s="43"/>
      <c r="O18" s="10">
        <f>SUM(I$6:I18)</f>
        <v>2600</v>
      </c>
      <c r="P18" s="10">
        <f>SUM(J$6:J18)</f>
        <v>52400000</v>
      </c>
      <c r="Q18" s="47">
        <f>SUM(K$6:K18)</f>
        <v>650000</v>
      </c>
      <c r="R18" s="10">
        <f>SUM(L$6:L18)</f>
        <v>6500</v>
      </c>
      <c r="S18" s="49">
        <f>SUM(M$6:M18)</f>
        <v>0</v>
      </c>
      <c r="T18" s="43"/>
      <c r="W18" s="29">
        <v>14</v>
      </c>
      <c r="X18" s="10">
        <f>功勋产出!C21*7</f>
        <v>28790793.54167613</v>
      </c>
      <c r="Y18" s="10">
        <f>功勋产出!D21*7</f>
        <v>33120345.203863133</v>
      </c>
      <c r="Z18" s="10">
        <f>功勋产出!E21*7</f>
        <v>45286568.79862573</v>
      </c>
      <c r="AA18" s="10">
        <f>功勋产出!F21*7</f>
        <v>56153922.481675088</v>
      </c>
      <c r="AB18" s="10">
        <f>功勋产出!G21*7</f>
        <v>72508601.358498737</v>
      </c>
      <c r="AC18" s="10">
        <f>求节点(功勋需求与产出奖励!$F$6:$F$19,功勋需求与产出奖励!$C$6:$C$19,节奏总纲!P17)</f>
        <v>7.027258004224664</v>
      </c>
      <c r="AD18" s="10">
        <f>求节点(功勋需求与产出奖励!$F$6:$F$19,功勋需求与产出奖励!$C$6:$C$19,节奏总纲!Q17)</f>
        <v>6.913651146083243</v>
      </c>
      <c r="AE18" s="10">
        <f>求节点(功勋需求与产出奖励!$F$6:$F$19,功勋需求与产出奖励!$C$6:$C$19,节奏总纲!R17)</f>
        <v>6.6545227446968536</v>
      </c>
      <c r="AF18" s="10">
        <f>求节点(功勋需求与产出奖励!$F$6:$F$19,功勋需求与产出奖励!$C$6:$C$19,节奏总纲!S17)</f>
        <v>6.3460599670819358</v>
      </c>
      <c r="AG18" s="10">
        <f>求节点(功勋需求与产出奖励!$F$6:$F$19,功勋需求与产出奖励!$C$6:$C$19,节奏总纲!T17)</f>
        <v>5.9362058372669546</v>
      </c>
      <c r="AH18" s="62">
        <f>求节点($F$6:$F$19,$G$6:$G$19,节奏总纲!P17)</f>
        <v>22814321.664214898</v>
      </c>
      <c r="AI18" s="62">
        <f>求节点($F$6:$F$19,$G$6:$G$19,节奏总纲!Q17)</f>
        <v>21536511.460832424</v>
      </c>
      <c r="AJ18" s="62">
        <f>求节点($F$6:$F$19,$G$6:$G$19,节奏总纲!R17)</f>
        <v>18945227.446968533</v>
      </c>
      <c r="AK18" s="62">
        <f>求节点($F$6:$F$19,$G$6:$G$19,节奏总纲!S17)</f>
        <v>15860599.670819361</v>
      </c>
      <c r="AL18" s="62">
        <f>求节点($F$6:$F$19,$G$6:$G$19,节奏总纲!T17)</f>
        <v>12017235.023601726</v>
      </c>
      <c r="AM18" s="34">
        <f t="shared" si="2"/>
        <v>1.2619614102678121</v>
      </c>
      <c r="AN18" s="34">
        <f t="shared" si="3"/>
        <v>1.5378695506975564</v>
      </c>
      <c r="AO18" s="34">
        <f t="shared" si="4"/>
        <v>2.3903945690486883</v>
      </c>
      <c r="AP18" s="34">
        <f t="shared" si="5"/>
        <v>3.5404665426987711</v>
      </c>
      <c r="AQ18" s="34">
        <f t="shared" si="6"/>
        <v>6.0337175079036562</v>
      </c>
      <c r="AU18" s="10">
        <v>14</v>
      </c>
      <c r="AV18" s="10">
        <f>IF(X18&gt;AH18,INDEX($O$6:$O$19,AC18),求节点($G$6:$G$19,$O$6:$O$19,X18))/7*节奏总纲!W17</f>
        <v>35.345398971191159</v>
      </c>
      <c r="AW18" s="10">
        <f>IF(Y18&gt;AI18,INDEX($O$6:$O$19,AD18),求节点($G$6:$G$19,$O$6:$O$19,Y18))/7*节奏总纲!X17</f>
        <v>25.854602632097656</v>
      </c>
      <c r="AX18" s="10">
        <f>IF(Z18&gt;AJ18,INDEX($O$6:$O$19,AE18),求节点($G$6:$G$19,$O$6:$O$19,Z18))/7*节奏总纲!Y17</f>
        <v>21.440813264093361</v>
      </c>
      <c r="AY18" s="10">
        <f>IF(AA18&gt;AK18,INDEX($O$6:$O$19,AF18),求节点($G$6:$G$19,$O$6:$O$19,AA18))/7*节奏总纲!Z17</f>
        <v>15.513485199651328</v>
      </c>
      <c r="AZ18" s="10">
        <f>IF(AB18&gt;AL18,INDEX($O$6:$O$19,AG18),求节点($G$6:$G$19,$O$6:$O$19,AB18))/7*节奏总纲!AA17</f>
        <v>7.0642325074540189</v>
      </c>
      <c r="BA18" s="10">
        <f>IF(X18&gt;AH18,INDEX($P$6:$P$19,AC18),求节点($G$6:$G$19,$P$6:$P$19,X18))/7*节奏总纲!W17</f>
        <v>237319.10737799777</v>
      </c>
      <c r="BB18" s="10">
        <f>IF(Y18&gt;AI18,INDEX($P$6:$P$19,AD18),求节点($G$6:$G$19,$P$6:$P$19,Y18))/7*节奏总纲!X17</f>
        <v>137891.21403785417</v>
      </c>
      <c r="BC18" s="10">
        <f>IF(Z18&gt;AJ18,INDEX($P$6:$P$19,AE18),求节点($G$6:$G$19,$P$6:$P$19,Z18))/7*节奏总纲!Y17</f>
        <v>114351.0040751646</v>
      </c>
      <c r="BD18" s="10">
        <f>IF(AA18&gt;AK18,INDEX($P$6:$P$19,AF18),求节点($G$6:$G$19,$P$6:$P$19,AA18))/7*节奏总纲!Z17</f>
        <v>82738.587731473759</v>
      </c>
      <c r="BE18" s="10">
        <f>IF(AB18&gt;AL18,INDEX($P$6:$P$19,AG18),求节点($G$6:$G$19,$P$6:$P$19,AB18))/7*节奏总纲!AA17</f>
        <v>31082.623032797681</v>
      </c>
      <c r="BF18" s="47">
        <f>IF(X18&gt;AH18,INDEX($Q$6:$Q$19,AC18),求节点($G$6:$G$19,$Q$6:$Q$19,X18))/7*节奏总纲!W17</f>
        <v>0</v>
      </c>
      <c r="BG18" s="47">
        <f>IF(Y18&gt;AI18,INDEX($Q$6:$Q$19,AD18),求节点($G$6:$G$19,$Q$6:$Q$19,Y18))/7*节奏总纲!X17</f>
        <v>0</v>
      </c>
      <c r="BH18" s="47">
        <f>IF(Z18&gt;AJ18,INDEX($Q$6:$Q$19,AE18),求节点($G$6:$G$19,$Q$6:$Q$19,Z18))/7*节奏总纲!Y17</f>
        <v>0</v>
      </c>
      <c r="BI18" s="47">
        <f>IF(AA18&gt;AK18,INDEX($Q$6:$Q$19,AF18),求节点($G$6:$G$19,$Q$6:$Q$19,AA18))/7*节奏总纲!Z17</f>
        <v>0</v>
      </c>
      <c r="BJ18" s="47">
        <f>IF(AB18&gt;AL18,INDEX($Q$6:$Q$19,AG18),求节点($G$6:$G$19,$Q$6:$Q$19,AB18))/7*节奏总纲!AA17</f>
        <v>0</v>
      </c>
      <c r="BK18" s="40">
        <f>IF(X18&gt;AH18,INDEX($R$6:$R$19,AC18),求节点($G$6:$G$19,$R$6:$R$19,X18))/7*节奏总纲!W17*$E$27</f>
        <v>8.8363497427977897</v>
      </c>
      <c r="BL18" s="40">
        <f>IF(Y18&gt;AI18,INDEX($R$6:$R$19,AD18),求节点($G$6:$G$19,$R$6:$R$19,Y18))/7*节奏总纲!X17*$E$27</f>
        <v>6.4636506580244149</v>
      </c>
      <c r="BM18" s="40">
        <f>IF(Z18&gt;AJ18,INDEX($R$6:$R$19,AE18),求节点($G$6:$G$19,$R$6:$R$19,Z18))/7*节奏总纲!Y17*$E$27</f>
        <v>5.3602033160233411</v>
      </c>
      <c r="BN18" s="40">
        <f>IF(AA18&gt;AK18,INDEX($R$6:$R$19,AF18),求节点($G$6:$G$19,$R$6:$R$19,AA18))/7*节奏总纲!Z17*$E$27</f>
        <v>3.8783712999128319</v>
      </c>
      <c r="BO18" s="40">
        <f>IF(AB18&gt;AL18,INDEX($R$6:$R$19,AG18),求节点($G$6:$G$19,$R$6:$R$19,AB18))/7*节奏总纲!AA17*$E$27</f>
        <v>1.7660581268635049</v>
      </c>
      <c r="BP18" s="49">
        <f>IF(X18&gt;AH18,INDEX($S$6:$S$19,AC18),求节点($G$6:$G$19,$S$6:$S$19,X18))/7*节奏总纲!W17</f>
        <v>0</v>
      </c>
      <c r="BQ18" s="49">
        <f>IF(Y18&gt;AI18,INDEX($S$6:$S$19,AD18),求节点($G$6:$G$19,$S$6:$S$19,Y18))/7*节奏总纲!X17</f>
        <v>0</v>
      </c>
      <c r="BR18" s="49">
        <f>IF(Z18&gt;AJ18,INDEX($S$6:$S$19,AE18),求节点($G$6:$G$19,$S$6:$S$19,Z18))/7*节奏总纲!Y17</f>
        <v>0</v>
      </c>
      <c r="BS18" s="49">
        <f>IF(AA18&gt;AK18,INDEX($S$6:$S$19,AF18),求节点($G$6:$G$19,$S$6:$S$19,AA18))/7*节奏总纲!Z17</f>
        <v>0</v>
      </c>
      <c r="BT18" s="49">
        <f>IF(AB18&gt;AL18,INDEX($S$6:$S$19,AG18),求节点($G$6:$G$19,$S$6:$S$19,AB18))/7*节奏总纲!AA17</f>
        <v>0</v>
      </c>
      <c r="BU18" s="47"/>
      <c r="BV18" s="10">
        <v>14</v>
      </c>
      <c r="BW18" s="10">
        <f>SUM(AV$5:AV18)</f>
        <v>272.86337915473695</v>
      </c>
      <c r="BX18" s="10">
        <f>SUM(AW$5:AW18)</f>
        <v>229.13236501137374</v>
      </c>
      <c r="BY18" s="10">
        <f>SUM(AX$5:AX18)</f>
        <v>185.3149251955075</v>
      </c>
      <c r="BZ18" s="10">
        <f>SUM(AY$5:AY18)</f>
        <v>130.75885149976045</v>
      </c>
      <c r="CA18" s="10">
        <f>SUM(AZ$5:AZ18)</f>
        <v>66.871845519068174</v>
      </c>
      <c r="CB18" s="10">
        <f>SUM(BA$5:BA18)</f>
        <v>1443100.6589477214</v>
      </c>
      <c r="CC18" s="10">
        <f>SUM(BB$5:BB18)</f>
        <v>1160402.7332471434</v>
      </c>
      <c r="CD18" s="10">
        <f>SUM(BC$5:BC18)</f>
        <v>929531.05619759229</v>
      </c>
      <c r="CE18" s="10">
        <f>SUM(BD$5:BD18)</f>
        <v>630740.5413320557</v>
      </c>
      <c r="CF18" s="10">
        <f>SUM(BE$5:BE18)</f>
        <v>294236.12028389995</v>
      </c>
      <c r="CG18" s="47">
        <f>SUM(BF$5:BF18)</f>
        <v>0</v>
      </c>
      <c r="CH18" s="47">
        <f>SUM(BG$5:BG18)</f>
        <v>0</v>
      </c>
      <c r="CI18" s="47">
        <f>SUM(BH$5:BH18)</f>
        <v>0</v>
      </c>
      <c r="CJ18" s="47">
        <f>SUM(BI$5:BI18)</f>
        <v>0</v>
      </c>
      <c r="CK18" s="47">
        <f>SUM(BJ$5:BJ18)</f>
        <v>0</v>
      </c>
      <c r="CL18" s="10">
        <f>SUM(BK$5:BK18)</f>
        <v>68.215844788684251</v>
      </c>
      <c r="CM18" s="10">
        <f>SUM(BL$5:BL18)</f>
        <v>57.283091252843455</v>
      </c>
      <c r="CN18" s="10">
        <f>SUM(BM$5:BM18)</f>
        <v>46.328731298876875</v>
      </c>
      <c r="CO18" s="10">
        <f>SUM(BN$5:BN18)</f>
        <v>32.68971287494012</v>
      </c>
      <c r="CP18" s="10">
        <f>SUM(BO$5:BO18)</f>
        <v>16.717961379767043</v>
      </c>
      <c r="CQ18" s="40">
        <f>BK18/节奏总纲!W17</f>
        <v>50.000000000000007</v>
      </c>
      <c r="CR18" s="49">
        <f>SUM(BP$5:BP18)</f>
        <v>0</v>
      </c>
      <c r="CS18" s="49">
        <f>SUM(BQ$5:BQ18)</f>
        <v>0</v>
      </c>
      <c r="CT18" s="49">
        <f>SUM(BR$5:BR18)</f>
        <v>0</v>
      </c>
      <c r="CU18" s="49">
        <f>SUM(BS$5:BS18)</f>
        <v>0</v>
      </c>
      <c r="CV18" s="49">
        <f>SUM(BT$5:BT18)</f>
        <v>0</v>
      </c>
    </row>
    <row r="19" spans="1:100" x14ac:dyDescent="0.15">
      <c r="A19" s="74">
        <v>1200000</v>
      </c>
      <c r="B19" s="74">
        <f t="shared" si="9"/>
        <v>12400000</v>
      </c>
      <c r="C19" s="10">
        <v>14</v>
      </c>
      <c r="D19" s="10">
        <v>24</v>
      </c>
      <c r="E19" s="71">
        <f>INDEX([5]基础信息!$E$9:$E$33,D19,1)</f>
        <v>83.1</v>
      </c>
      <c r="F19" s="10">
        <f t="shared" si="10"/>
        <v>83.1</v>
      </c>
      <c r="G19" s="34">
        <f t="shared" si="7"/>
        <v>305200000</v>
      </c>
      <c r="H19" s="62">
        <f t="shared" si="8"/>
        <v>71600000</v>
      </c>
      <c r="I19" s="53">
        <v>200</v>
      </c>
      <c r="J19" s="45">
        <f t="shared" si="1"/>
        <v>10000000</v>
      </c>
      <c r="K19" s="47">
        <f t="shared" si="11"/>
        <v>200000</v>
      </c>
      <c r="L19" s="64">
        <v>500</v>
      </c>
      <c r="M19" s="68">
        <v>0</v>
      </c>
      <c r="N19" s="43"/>
      <c r="O19" s="10">
        <f>SUM(I$6:I19)</f>
        <v>2800</v>
      </c>
      <c r="P19" s="10">
        <f>SUM(J$6:J19)</f>
        <v>62400000</v>
      </c>
      <c r="Q19" s="47">
        <f>SUM(K$6:K19)</f>
        <v>850000</v>
      </c>
      <c r="R19" s="10">
        <f>SUM(L$6:L19)</f>
        <v>7000</v>
      </c>
      <c r="S19" s="49">
        <f>SUM(M$6:M19)</f>
        <v>0</v>
      </c>
      <c r="T19" s="43"/>
      <c r="W19" s="29">
        <v>15</v>
      </c>
      <c r="X19" s="10">
        <f>功勋产出!C22*7</f>
        <v>29889542.313499484</v>
      </c>
      <c r="Y19" s="10">
        <f>功勋产出!D22*7</f>
        <v>34567660.692069583</v>
      </c>
      <c r="Z19" s="10">
        <f>功勋产出!E22*7</f>
        <v>48059246.251130693</v>
      </c>
      <c r="AA19" s="10">
        <f>功勋产出!F22*7</f>
        <v>59445857.91895628</v>
      </c>
      <c r="AB19" s="10">
        <f>功勋产出!G22*7</f>
        <v>77236997.915402591</v>
      </c>
      <c r="AC19" s="10">
        <f>求节点(功勋需求与产出奖励!$F$6:$F$19,功勋需求与产出奖励!$C$6:$C$19,节奏总纲!P18)</f>
        <v>7.0643974754404297</v>
      </c>
      <c r="AD19" s="10">
        <f>求节点(功勋需求与产出奖励!$F$6:$F$19,功勋需求与产出奖励!$C$6:$C$19,节奏总纲!Q18)</f>
        <v>7.0155677157560312</v>
      </c>
      <c r="AE19" s="10">
        <f>求节点(功勋需求与产出奖励!$F$6:$F$19,功勋需求与产出奖励!$C$6:$C$19,节奏总纲!R18)</f>
        <v>6.7928808199080306</v>
      </c>
      <c r="AF19" s="10">
        <f>求节点(功勋需求与产出奖励!$F$6:$F$19,功勋需求与产出奖励!$C$6:$C$19,节奏总纲!S18)</f>
        <v>6.4489536777432726</v>
      </c>
      <c r="AG19" s="10">
        <f>求节点(功勋需求与产出奖励!$F$6:$F$19,功勋需求与产出奖励!$C$6:$C$19,节奏总纲!T18)</f>
        <v>6.0271355400643269</v>
      </c>
      <c r="AH19" s="62">
        <f>求节点($F$6:$F$19,$G$6:$G$19,节奏总纲!P18)</f>
        <v>23378841.626694527</v>
      </c>
      <c r="AI19" s="62">
        <f>求节点($F$6:$F$19,$G$6:$G$19,节奏总纲!Q18)</f>
        <v>22636629.279491674</v>
      </c>
      <c r="AJ19" s="62">
        <f>求节点($F$6:$F$19,$G$6:$G$19,节奏总纲!R18)</f>
        <v>20328808.199080307</v>
      </c>
      <c r="AK19" s="62">
        <f>求节点($F$6:$F$19,$G$6:$G$19,节奏总纲!S18)</f>
        <v>16889536.777432725</v>
      </c>
      <c r="AL19" s="62">
        <f>求节点($F$6:$F$19,$G$6:$G$19,节奏总纲!T18)</f>
        <v>12671355.400643265</v>
      </c>
      <c r="AM19" s="34">
        <f t="shared" si="2"/>
        <v>1.2784868810339551</v>
      </c>
      <c r="AN19" s="34">
        <f t="shared" si="3"/>
        <v>1.5270674915981055</v>
      </c>
      <c r="AO19" s="34">
        <f t="shared" si="4"/>
        <v>2.3640956115324525</v>
      </c>
      <c r="AP19" s="34">
        <f t="shared" si="5"/>
        <v>3.5196855131270381</v>
      </c>
      <c r="AQ19" s="34">
        <f t="shared" si="6"/>
        <v>6.0954014368093281</v>
      </c>
      <c r="AU19" s="10">
        <v>15</v>
      </c>
      <c r="AV19" s="10">
        <f>IF(X19&gt;AH19,INDEX($O$6:$O$19,AC19),求节点($G$6:$G$19,$O$6:$O$19,X19))/7*节奏总纲!W18</f>
        <v>37.88226064008029</v>
      </c>
      <c r="AW19" s="10">
        <f>IF(Y19&gt;AI19,INDEX($O$6:$O$19,AD19),求节点($G$6:$G$19,$O$6:$O$19,Y19))/7*节奏总纲!X18</f>
        <v>33.148840854503227</v>
      </c>
      <c r="AX19" s="10">
        <f>IF(Z19&gt;AJ19,INDEX($O$6:$O$19,AE19),求节点($G$6:$G$19,$O$6:$O$19,Z19))/7*节奏总纲!Y18</f>
        <v>23.718527179058995</v>
      </c>
      <c r="AY19" s="10">
        <f>IF(AA19&gt;AK19,INDEX($O$6:$O$19,AF19),求节点($G$6:$G$19,$O$6:$O$19,AA19))/7*节奏总纲!Z18</f>
        <v>17.638921827657697</v>
      </c>
      <c r="AZ19" s="10">
        <f>IF(AB19&gt;AL19,INDEX($O$6:$O$19,AG19),求节点($G$6:$G$19,$O$6:$O$19,AB19))/7*节奏总纲!AA18</f>
        <v>10.119877959574167</v>
      </c>
      <c r="BA19" s="10">
        <f>IF(X19&gt;AH19,INDEX($P$6:$P$19,AC19),求节点($G$6:$G$19,$P$6:$P$19,X19))/7*节奏总纲!W18</f>
        <v>254352.32144053912</v>
      </c>
      <c r="BB19" s="10">
        <f>IF(Y19&gt;AI19,INDEX($P$6:$P$19,AD19),求节点($G$6:$G$19,$P$6:$P$19,Y19))/7*节奏总纲!X18</f>
        <v>222570.78859452167</v>
      </c>
      <c r="BC19" s="10">
        <f>IF(Z19&gt;AJ19,INDEX($P$6:$P$19,AE19),求节点($G$6:$G$19,$P$6:$P$19,Z19))/7*节奏总纲!Y18</f>
        <v>126498.811621648</v>
      </c>
      <c r="BD19" s="10">
        <f>IF(AA19&gt;AK19,INDEX($P$6:$P$19,AF19),求节点($G$6:$G$19,$P$6:$P$19,AA19))/7*节奏总纲!Z18</f>
        <v>94074.249747507725</v>
      </c>
      <c r="BE19" s="10">
        <f>IF(AB19&gt;AL19,INDEX($P$6:$P$19,AG19),求节点($G$6:$G$19,$P$6:$P$19,AB19))/7*节奏总纲!AA18</f>
        <v>53972.682451062225</v>
      </c>
      <c r="BF19" s="47">
        <f>IF(X19&gt;AH19,INDEX($Q$6:$Q$19,AC19),求节点($G$6:$G$19,$Q$6:$Q$19,X19))/7*节奏总纲!W18</f>
        <v>0</v>
      </c>
      <c r="BG19" s="47">
        <f>IF(Y19&gt;AI19,INDEX($Q$6:$Q$19,AD19),求节点($G$6:$G$19,$Q$6:$Q$19,Y19))/7*节奏总纲!X18</f>
        <v>0</v>
      </c>
      <c r="BH19" s="47">
        <f>IF(Z19&gt;AJ19,INDEX($Q$6:$Q$19,AE19),求节点($G$6:$G$19,$Q$6:$Q$19,Z19))/7*节奏总纲!Y18</f>
        <v>0</v>
      </c>
      <c r="BI19" s="47">
        <f>IF(AA19&gt;AK19,INDEX($Q$6:$Q$19,AF19),求节点($G$6:$G$19,$Q$6:$Q$19,AA19))/7*节奏总纲!Z18</f>
        <v>0</v>
      </c>
      <c r="BJ19" s="47">
        <f>IF(AB19&gt;AL19,INDEX($Q$6:$Q$19,AG19),求节点($G$6:$G$19,$Q$6:$Q$19,AB19))/7*节奏总纲!AA18</f>
        <v>0</v>
      </c>
      <c r="BK19" s="40">
        <f>IF(X19&gt;AH19,INDEX($R$6:$R$19,AC19),求节点($G$6:$G$19,$R$6:$R$19,X19))/7*节奏总纲!W18*$E$27</f>
        <v>9.4705651600200724</v>
      </c>
      <c r="BL19" s="40">
        <f>IF(Y19&gt;AI19,INDEX($R$6:$R$19,AD19),求节点($G$6:$G$19,$R$6:$R$19,Y19))/7*节奏总纲!X18*$E$27</f>
        <v>8.2872102136258068</v>
      </c>
      <c r="BM19" s="40">
        <f>IF(Z19&gt;AJ19,INDEX($R$6:$R$19,AE19),求节点($G$6:$G$19,$R$6:$R$19,Z19))/7*节奏总纲!Y18*$E$27</f>
        <v>5.9296317947647497</v>
      </c>
      <c r="BN19" s="40">
        <f>IF(AA19&gt;AK19,INDEX($R$6:$R$19,AF19),求节点($G$6:$G$19,$R$6:$R$19,AA19))/7*节奏总纲!Z18*$E$27</f>
        <v>4.4097304569144242</v>
      </c>
      <c r="BO19" s="40">
        <f>IF(AB19&gt;AL19,INDEX($R$6:$R$19,AG19),求节点($G$6:$G$19,$R$6:$R$19,AB19))/7*节奏总纲!AA18*$E$27</f>
        <v>2.5299694898935421</v>
      </c>
      <c r="BP19" s="49">
        <f>IF(X19&gt;AH19,INDEX($S$6:$S$19,AC19),求节点($G$6:$G$19,$S$6:$S$19,X19))/7*节奏总纲!W18</f>
        <v>0</v>
      </c>
      <c r="BQ19" s="49">
        <f>IF(Y19&gt;AI19,INDEX($S$6:$S$19,AD19),求节点($G$6:$G$19,$S$6:$S$19,Y19))/7*节奏总纲!X18</f>
        <v>0</v>
      </c>
      <c r="BR19" s="49">
        <f>IF(Z19&gt;AJ19,INDEX($S$6:$S$19,AE19),求节点($G$6:$G$19,$S$6:$S$19,Z19))/7*节奏总纲!Y18</f>
        <v>0</v>
      </c>
      <c r="BS19" s="49">
        <f>IF(AA19&gt;AK19,INDEX($S$6:$S$19,AF19),求节点($G$6:$G$19,$S$6:$S$19,AA19))/7*节奏总纲!Z18</f>
        <v>0</v>
      </c>
      <c r="BT19" s="49">
        <f>IF(AB19&gt;AL19,INDEX($S$6:$S$19,AG19),求节点($G$6:$G$19,$S$6:$S$19,AB19))/7*节奏总纲!AA18</f>
        <v>0</v>
      </c>
      <c r="BU19" s="47"/>
      <c r="BV19" s="10">
        <v>15</v>
      </c>
      <c r="BW19" s="10">
        <f>SUM(AV$5:AV19)</f>
        <v>310.74563979481724</v>
      </c>
      <c r="BX19" s="10">
        <f>SUM(AW$5:AW19)</f>
        <v>262.28120586587698</v>
      </c>
      <c r="BY19" s="10">
        <f>SUM(AX$5:AX19)</f>
        <v>209.03345237456648</v>
      </c>
      <c r="BZ19" s="10">
        <f>SUM(AY$5:AY19)</f>
        <v>148.39777332741815</v>
      </c>
      <c r="CA19" s="10">
        <f>SUM(AZ$5:AZ19)</f>
        <v>76.991723478642342</v>
      </c>
      <c r="CB19" s="10">
        <f>SUM(BA$5:BA19)</f>
        <v>1697452.9803882604</v>
      </c>
      <c r="CC19" s="10">
        <f>SUM(BB$5:BB19)</f>
        <v>1382973.521841665</v>
      </c>
      <c r="CD19" s="10">
        <f>SUM(BC$5:BC19)</f>
        <v>1056029.8678192403</v>
      </c>
      <c r="CE19" s="10">
        <f>SUM(BD$5:BD19)</f>
        <v>724814.79107956344</v>
      </c>
      <c r="CF19" s="10">
        <f>SUM(BE$5:BE19)</f>
        <v>348208.8027349622</v>
      </c>
      <c r="CG19" s="47">
        <f>SUM(BF$5:BF19)</f>
        <v>0</v>
      </c>
      <c r="CH19" s="47">
        <f>SUM(BG$5:BG19)</f>
        <v>0</v>
      </c>
      <c r="CI19" s="47">
        <f>SUM(BH$5:BH19)</f>
        <v>0</v>
      </c>
      <c r="CJ19" s="47">
        <f>SUM(BI$5:BI19)</f>
        <v>0</v>
      </c>
      <c r="CK19" s="47">
        <f>SUM(BJ$5:BJ19)</f>
        <v>0</v>
      </c>
      <c r="CL19" s="10">
        <f>SUM(BK$5:BK19)</f>
        <v>77.686409948704323</v>
      </c>
      <c r="CM19" s="10">
        <f>SUM(BL$5:BL19)</f>
        <v>65.57030146646926</v>
      </c>
      <c r="CN19" s="10">
        <f>SUM(BM$5:BM19)</f>
        <v>52.258363093641627</v>
      </c>
      <c r="CO19" s="10">
        <f>SUM(BN$5:BN19)</f>
        <v>37.099443331854545</v>
      </c>
      <c r="CP19" s="10">
        <f>SUM(BO$5:BO19)</f>
        <v>19.247930869660586</v>
      </c>
      <c r="CQ19" s="40">
        <f>BK19/节奏总纲!W18</f>
        <v>50</v>
      </c>
      <c r="CR19" s="49">
        <f>SUM(BP$5:BP19)</f>
        <v>0</v>
      </c>
      <c r="CS19" s="49">
        <f>SUM(BQ$5:BQ19)</f>
        <v>0</v>
      </c>
      <c r="CT19" s="49">
        <f>SUM(BR$5:BR19)</f>
        <v>0</v>
      </c>
      <c r="CU19" s="49">
        <f>SUM(BS$5:BS19)</f>
        <v>0</v>
      </c>
      <c r="CV19" s="49">
        <f>SUM(BT$5:BT19)</f>
        <v>0</v>
      </c>
    </row>
    <row r="20" spans="1:100" x14ac:dyDescent="0.15">
      <c r="W20" s="29">
        <v>16</v>
      </c>
      <c r="X20" s="10">
        <f>功勋产出!C23*7</f>
        <v>31017187.238587111</v>
      </c>
      <c r="Y20" s="10">
        <f>功勋产出!D23*7</f>
        <v>36074350.61031387</v>
      </c>
      <c r="Z20" s="10">
        <f>功勋产出!E23*7</f>
        <v>50948367.793703437</v>
      </c>
      <c r="AA20" s="10">
        <f>功勋产出!F23*7</f>
        <v>64522572.168248057</v>
      </c>
      <c r="AB20" s="10">
        <f>功勋产出!G23*7</f>
        <v>82460667.301544905</v>
      </c>
      <c r="AC20" s="10">
        <f>求节点(功勋需求与产出奖励!$F$6:$F$19,功勋需求与产出奖励!$C$6:$C$19,节奏总纲!P19)</f>
        <v>7.1042025751021169</v>
      </c>
      <c r="AD20" s="10">
        <f>求节点(功勋需求与产出奖励!$F$6:$F$19,功勋需求与产出奖励!$C$6:$C$19,节奏总纲!Q19)</f>
        <v>7.0507081692659028</v>
      </c>
      <c r="AE20" s="10">
        <f>求节点(功勋需求与产出奖励!$F$6:$F$19,功勋需求与产出奖励!$C$6:$C$19,节奏总纲!R19)</f>
        <v>6.9398798046851402</v>
      </c>
      <c r="AF20" s="10">
        <f>求节点(功勋需求与产出奖励!$F$6:$F$19,功勋需求与产出奖励!$C$6:$C$19,节奏总纲!S19)</f>
        <v>6.5618300986299705</v>
      </c>
      <c r="AG20" s="10">
        <f>求节点(功勋需求与产出奖励!$F$6:$F$19,功勋需求与产出奖励!$C$6:$C$19,节奏总纲!T19)</f>
        <v>6.0946004780351872</v>
      </c>
      <c r="AH20" s="62">
        <f>求节点($F$6:$F$19,$G$6:$G$19,节奏总纲!P19)</f>
        <v>23983879.141552176</v>
      </c>
      <c r="AI20" s="62">
        <f>求节点($F$6:$F$19,$G$6:$G$19,节奏总纲!Q19)</f>
        <v>23170764.17284172</v>
      </c>
      <c r="AJ20" s="62">
        <f>求节点($F$6:$F$19,$G$6:$G$19,节奏总纲!R19)</f>
        <v>21798798.046851404</v>
      </c>
      <c r="AK20" s="62">
        <f>求节点($F$6:$F$19,$G$6:$G$19,节奏总纲!S19)</f>
        <v>18018300.986299701</v>
      </c>
      <c r="AL20" s="62">
        <f>求节点($F$6:$F$19,$G$6:$G$19,节奏总纲!T19)</f>
        <v>13346004.78035187</v>
      </c>
      <c r="AM20" s="34">
        <f t="shared" si="2"/>
        <v>1.2932514817775953</v>
      </c>
      <c r="AN20" s="34">
        <f t="shared" si="3"/>
        <v>1.5568908449120702</v>
      </c>
      <c r="AO20" s="34">
        <f t="shared" si="4"/>
        <v>2.3372099546131797</v>
      </c>
      <c r="AP20" s="34">
        <f t="shared" si="5"/>
        <v>3.5809465175050685</v>
      </c>
      <c r="AQ20" s="34">
        <f t="shared" si="6"/>
        <v>6.178678088212914</v>
      </c>
      <c r="AU20" s="10">
        <v>16</v>
      </c>
      <c r="AV20" s="10">
        <f>IF(X20&gt;AH20,INDEX($O$6:$O$19,AC20),求节点($G$6:$G$19,$O$6:$O$19,X20))/7*节奏总纲!W19</f>
        <v>40.601201654921226</v>
      </c>
      <c r="AW20" s="10">
        <f>IF(Y20&gt;AI20,INDEX($O$6:$O$19,AD20),求节点($G$6:$G$19,$O$6:$O$19,Y20))/7*节奏总纲!X19</f>
        <v>35.843262580068867</v>
      </c>
      <c r="AX20" s="10">
        <f>IF(Z20&gt;AJ20,INDEX($O$6:$O$19,AE20),求节点($G$6:$G$19,$O$6:$O$19,Z20))/7*节奏总纲!Y19</f>
        <v>25.199825961790175</v>
      </c>
      <c r="AY20" s="10">
        <f>IF(AA20&gt;AK20,INDEX($O$6:$O$19,AF20),求节点($G$6:$G$19,$O$6:$O$19,AA20))/7*节奏总纲!Z19</f>
        <v>19.350243580576745</v>
      </c>
      <c r="AZ20" s="10">
        <f>IF(AB20&gt;AL20,INDEX($O$6:$O$19,AG20),求节点($G$6:$G$19,$O$6:$O$19,AB20))/7*节奏总纲!AA19</f>
        <v>11.565417937861801</v>
      </c>
      <c r="BA20" s="10">
        <f>IF(X20&gt;AH20,INDEX($P$6:$P$19,AC20),求节点($G$6:$G$19,$P$6:$P$19,X20))/7*节奏总纲!W19</f>
        <v>272608.06825447112</v>
      </c>
      <c r="BB20" s="10">
        <f>IF(Y20&gt;AI20,INDEX($P$6:$P$19,AD20),求节点($G$6:$G$19,$P$6:$P$19,Y20))/7*节奏总纲!X19</f>
        <v>240661.90589474814</v>
      </c>
      <c r="BC20" s="10">
        <f>IF(Z20&gt;AJ20,INDEX($P$6:$P$19,AE20),求节点($G$6:$G$19,$P$6:$P$19,Z20))/7*节奏总纲!Y19</f>
        <v>134399.0717962143</v>
      </c>
      <c r="BD20" s="10">
        <f>IF(AA20&gt;AK20,INDEX($P$6:$P$19,AF20),求节点($G$6:$G$19,$P$6:$P$19,AA20))/7*节奏总纲!Z19</f>
        <v>103201.29909640932</v>
      </c>
      <c r="BE20" s="10">
        <f>IF(AB20&gt;AL20,INDEX($P$6:$P$19,AG20),求节点($G$6:$G$19,$P$6:$P$19,AB20))/7*节奏总纲!AA19</f>
        <v>61682.229001929605</v>
      </c>
      <c r="BF20" s="47">
        <f>IF(X20&gt;AH20,INDEX($Q$6:$Q$19,AC20),求节点($G$6:$G$19,$Q$6:$Q$19,X20))/7*节奏总纲!W19</f>
        <v>0</v>
      </c>
      <c r="BG20" s="47">
        <f>IF(Y20&gt;AI20,INDEX($Q$6:$Q$19,AD20),求节点($G$6:$G$19,$Q$6:$Q$19,Y20))/7*节奏总纲!X19</f>
        <v>0</v>
      </c>
      <c r="BH20" s="47">
        <f>IF(Z20&gt;AJ20,INDEX($Q$6:$Q$19,AE20),求节点($G$6:$G$19,$Q$6:$Q$19,Z20))/7*节奏总纲!Y19</f>
        <v>0</v>
      </c>
      <c r="BI20" s="47">
        <f>IF(AA20&gt;AK20,INDEX($Q$6:$Q$19,AF20),求节点($G$6:$G$19,$Q$6:$Q$19,AA20))/7*节奏总纲!Z19</f>
        <v>0</v>
      </c>
      <c r="BJ20" s="47">
        <f>IF(AB20&gt;AL20,INDEX($Q$6:$Q$19,AG20),求节点($G$6:$G$19,$Q$6:$Q$19,AB20))/7*节奏总纲!AA19</f>
        <v>0</v>
      </c>
      <c r="BK20" s="40">
        <f>IF(X20&gt;AH20,INDEX($R$6:$R$19,AC20),求节点($G$6:$G$19,$R$6:$R$19,X20))/7*节奏总纲!W19*$E$27</f>
        <v>10.150300413730307</v>
      </c>
      <c r="BL20" s="40">
        <f>IF(Y20&gt;AI20,INDEX($R$6:$R$19,AD20),求节点($G$6:$G$19,$R$6:$R$19,Y20))/7*节奏总纲!X19*$E$27</f>
        <v>8.9608156450172185</v>
      </c>
      <c r="BM20" s="40">
        <f>IF(Z20&gt;AJ20,INDEX($R$6:$R$19,AE20),求节点($G$6:$G$19,$R$6:$R$19,Z20))/7*节奏总纲!Y19*$E$27</f>
        <v>6.2999564904475447</v>
      </c>
      <c r="BN20" s="40">
        <f>IF(AA20&gt;AK20,INDEX($R$6:$R$19,AF20),求节点($G$6:$G$19,$R$6:$R$19,AA20))/7*节奏总纲!Z19*$E$27</f>
        <v>4.8375608951441871</v>
      </c>
      <c r="BO20" s="40">
        <f>IF(AB20&gt;AL20,INDEX($R$6:$R$19,AG20),求节点($G$6:$G$19,$R$6:$R$19,AB20))/7*节奏总纲!AA19*$E$27</f>
        <v>2.8913544844654506</v>
      </c>
      <c r="BP20" s="49">
        <f>IF(X20&gt;AH20,INDEX($S$6:$S$19,AC20),求节点($G$6:$G$19,$S$6:$S$19,X20))/7*节奏总纲!W19</f>
        <v>0</v>
      </c>
      <c r="BQ20" s="49">
        <f>IF(Y20&gt;AI20,INDEX($S$6:$S$19,AD20),求节点($G$6:$G$19,$S$6:$S$19,Y20))/7*节奏总纲!X19</f>
        <v>0</v>
      </c>
      <c r="BR20" s="49">
        <f>IF(Z20&gt;AJ20,INDEX($S$6:$S$19,AE20),求节点($G$6:$G$19,$S$6:$S$19,Z20))/7*节奏总纲!Y19</f>
        <v>0</v>
      </c>
      <c r="BS20" s="49">
        <f>IF(AA20&gt;AK20,INDEX($S$6:$S$19,AF20),求节点($G$6:$G$19,$S$6:$S$19,AA20))/7*节奏总纲!Z19</f>
        <v>0</v>
      </c>
      <c r="BT20" s="49">
        <f>IF(AB20&gt;AL20,INDEX($S$6:$S$19,AG20),求节点($G$6:$G$19,$S$6:$S$19,AB20))/7*节奏总纲!AA19</f>
        <v>0</v>
      </c>
      <c r="BU20" s="47"/>
      <c r="BV20" s="10">
        <v>16</v>
      </c>
      <c r="BW20" s="10">
        <f>SUM(AV$5:AV20)</f>
        <v>351.34684144973846</v>
      </c>
      <c r="BX20" s="10">
        <f>SUM(AW$5:AW20)</f>
        <v>298.12446844594587</v>
      </c>
      <c r="BY20" s="10">
        <f>SUM(AX$5:AX20)</f>
        <v>234.23327833635665</v>
      </c>
      <c r="BZ20" s="10">
        <f>SUM(AY$5:AY20)</f>
        <v>167.7480169079949</v>
      </c>
      <c r="CA20" s="10">
        <f>SUM(AZ$5:AZ20)</f>
        <v>88.557141416504138</v>
      </c>
      <c r="CB20" s="10">
        <f>SUM(BA$5:BA20)</f>
        <v>1970061.0486427315</v>
      </c>
      <c r="CC20" s="10">
        <f>SUM(BB$5:BB20)</f>
        <v>1623635.4277364132</v>
      </c>
      <c r="CD20" s="10">
        <f>SUM(BC$5:BC20)</f>
        <v>1190428.9396154545</v>
      </c>
      <c r="CE20" s="10">
        <f>SUM(BD$5:BD20)</f>
        <v>828016.09017597279</v>
      </c>
      <c r="CF20" s="10">
        <f>SUM(BE$5:BE20)</f>
        <v>409891.03173689183</v>
      </c>
      <c r="CG20" s="47">
        <f>SUM(BF$5:BF20)</f>
        <v>0</v>
      </c>
      <c r="CH20" s="47">
        <f>SUM(BG$5:BG20)</f>
        <v>0</v>
      </c>
      <c r="CI20" s="47">
        <f>SUM(BH$5:BH20)</f>
        <v>0</v>
      </c>
      <c r="CJ20" s="47">
        <f>SUM(BI$5:BI20)</f>
        <v>0</v>
      </c>
      <c r="CK20" s="47">
        <f>SUM(BJ$5:BJ20)</f>
        <v>0</v>
      </c>
      <c r="CL20" s="10">
        <f>SUM(BK$5:BK20)</f>
        <v>87.83671036243463</v>
      </c>
      <c r="CM20" s="10">
        <f>SUM(BL$5:BL20)</f>
        <v>74.531117111486481</v>
      </c>
      <c r="CN20" s="10">
        <f>SUM(BM$5:BM20)</f>
        <v>58.558319584089169</v>
      </c>
      <c r="CO20" s="10">
        <f>SUM(BN$5:BN20)</f>
        <v>41.937004226998731</v>
      </c>
      <c r="CP20" s="10">
        <f>SUM(BO$5:BO20)</f>
        <v>22.139285354126038</v>
      </c>
      <c r="CQ20" s="40">
        <f>BK20/节奏总纲!W19</f>
        <v>50</v>
      </c>
      <c r="CR20" s="49">
        <f>SUM(BP$5:BP20)</f>
        <v>0</v>
      </c>
      <c r="CS20" s="49">
        <f>SUM(BQ$5:BQ20)</f>
        <v>0</v>
      </c>
      <c r="CT20" s="49">
        <f>SUM(BR$5:BR20)</f>
        <v>0</v>
      </c>
      <c r="CU20" s="49">
        <f>SUM(BS$5:BS20)</f>
        <v>0</v>
      </c>
      <c r="CV20" s="49">
        <f>SUM(BT$5:BT20)</f>
        <v>0</v>
      </c>
    </row>
    <row r="21" spans="1:100" x14ac:dyDescent="0.15">
      <c r="W21" s="29">
        <v>17</v>
      </c>
      <c r="X21" s="10">
        <f>功勋产出!C24*7</f>
        <v>32138458.427442014</v>
      </c>
      <c r="Y21" s="10">
        <f>功勋产出!D24*7</f>
        <v>37612501.940610103</v>
      </c>
      <c r="Z21" s="10">
        <f>功勋产出!E24*7</f>
        <v>53891752.701550417</v>
      </c>
      <c r="AA21" s="10">
        <f>功勋产出!F24*7</f>
        <v>69623876.813127965</v>
      </c>
      <c r="AB21" s="10">
        <f>功勋产出!G24*7</f>
        <v>87096997.492362201</v>
      </c>
      <c r="AC21" s="10">
        <f>求节点(功勋需求与产出奖励!$F$6:$F$19,功勋需求与产出奖励!$C$6:$C$19,节奏总纲!P20)</f>
        <v>7.1468646245931255</v>
      </c>
      <c r="AD21" s="10">
        <f>求节点(功勋需求与产出奖励!$F$6:$F$19,功勋需求与产出奖励!$C$6:$C$19,节奏总纲!Q20)</f>
        <v>7.0869351338756257</v>
      </c>
      <c r="AE21" s="10">
        <f>求节点(功勋需求与产出奖励!$F$6:$F$19,功勋需求与产出奖励!$C$6:$C$19,节奏总纲!R20)</f>
        <v>7.0177450154534347</v>
      </c>
      <c r="AF21" s="10">
        <f>求节点(功勋需求与产出奖励!$F$6:$F$19,功勋需求与产出奖励!$C$6:$C$19,节奏总纲!S20)</f>
        <v>6.6742079045503626</v>
      </c>
      <c r="AG21" s="10">
        <f>求节点(功勋需求与产出奖励!$F$6:$F$19,功勋需求与产出奖励!$C$6:$C$19,节奏总纲!T20)</f>
        <v>6.1531123836074029</v>
      </c>
      <c r="AH21" s="62">
        <f>求节点($F$6:$F$19,$G$6:$G$19,节奏总纲!P20)</f>
        <v>24632342.293815512</v>
      </c>
      <c r="AI21" s="62">
        <f>求节点($F$6:$F$19,$G$6:$G$19,节奏总纲!Q20)</f>
        <v>23721414.034909513</v>
      </c>
      <c r="AJ21" s="62">
        <f>求节点($F$6:$F$19,$G$6:$G$19,节奏总纲!R20)</f>
        <v>22669724.234892212</v>
      </c>
      <c r="AK21" s="62">
        <f>求节点($F$6:$F$19,$G$6:$G$19,节奏总纲!S20)</f>
        <v>19142079.045503624</v>
      </c>
      <c r="AL21" s="62">
        <f>求节点($F$6:$F$19,$G$6:$G$19,节奏总纲!T20)</f>
        <v>13931123.836074032</v>
      </c>
      <c r="AM21" s="34">
        <f t="shared" si="2"/>
        <v>1.3047260404265768</v>
      </c>
      <c r="AN21" s="34">
        <f t="shared" si="3"/>
        <v>1.5855927427116205</v>
      </c>
      <c r="AO21" s="34">
        <f t="shared" si="4"/>
        <v>2.3772566504625883</v>
      </c>
      <c r="AP21" s="34">
        <f t="shared" si="5"/>
        <v>3.6372160332021122</v>
      </c>
      <c r="AQ21" s="34">
        <f t="shared" si="6"/>
        <v>6.251972096237373</v>
      </c>
      <c r="AU21" s="10">
        <v>17</v>
      </c>
      <c r="AV21" s="10">
        <f>IF(X21&gt;AH21,INDEX($O$6:$O$19,AC21),求节点($G$6:$G$19,$O$6:$O$19,X21))/7*节奏总纲!W20</f>
        <v>43.515290480829179</v>
      </c>
      <c r="AW21" s="10">
        <f>IF(Y21&gt;AI21,INDEX($O$6:$O$19,AD21),求节点($G$6:$G$19,$O$6:$O$19,Y21))/7*节奏总纲!X20</f>
        <v>36.951503901917839</v>
      </c>
      <c r="AX21" s="10">
        <f>IF(Z21&gt;AJ21,INDEX($O$6:$O$19,AE21),求节点($G$6:$G$19,$O$6:$O$19,Z21))/7*节奏总纲!Y20</f>
        <v>30.123954825475742</v>
      </c>
      <c r="AY21" s="10">
        <f>IF(AA21&gt;AK21,INDEX($O$6:$O$19,AF21),求节点($G$6:$G$19,$O$6:$O$19,AA21))/7*节奏总纲!Z20</f>
        <v>19.264766729210042</v>
      </c>
      <c r="AZ21" s="10">
        <f>IF(AB21&gt;AL21,INDEX($O$6:$O$19,AG21),求节点($G$6:$G$19,$O$6:$O$19,AB21))/7*节奏总纲!AA20</f>
        <v>10.030612383808471</v>
      </c>
      <c r="BA21" s="10">
        <f>IF(X21&gt;AH21,INDEX($P$6:$P$19,AC21),求节点($G$6:$G$19,$P$6:$P$19,X21))/7*节奏总纲!W20</f>
        <v>292174.09322842455</v>
      </c>
      <c r="BB21" s="10">
        <f>IF(Y21&gt;AI21,INDEX($P$6:$P$19,AD21),求节点($G$6:$G$19,$P$6:$P$19,Y21))/7*节奏总纲!X20</f>
        <v>248102.95477001977</v>
      </c>
      <c r="BC21" s="10">
        <f>IF(Z21&gt;AJ21,INDEX($P$6:$P$19,AE21),求节点($G$6:$G$19,$P$6:$P$19,Z21))/7*节奏总纲!Y20</f>
        <v>202260.83954247998</v>
      </c>
      <c r="BD21" s="10">
        <f>IF(AA21&gt;AK21,INDEX($P$6:$P$19,AF21),求节点($G$6:$G$19,$P$6:$P$19,AA21))/7*节奏总纲!Z20</f>
        <v>102745.42255578691</v>
      </c>
      <c r="BE21" s="10">
        <f>IF(AB21&gt;AL21,INDEX($P$6:$P$19,AG21),求节点($G$6:$G$19,$P$6:$P$19,AB21))/7*节奏总纲!AA20</f>
        <v>53496.599380311847</v>
      </c>
      <c r="BF21" s="47">
        <f>IF(X21&gt;AH21,INDEX($Q$6:$Q$19,AC21),求节点($G$6:$G$19,$Q$6:$Q$19,X21))/7*节奏总纲!W20</f>
        <v>0</v>
      </c>
      <c r="BG21" s="47">
        <f>IF(Y21&gt;AI21,INDEX($Q$6:$Q$19,AD21),求节点($G$6:$G$19,$Q$6:$Q$19,Y21))/7*节奏总纲!X20</f>
        <v>0</v>
      </c>
      <c r="BH21" s="47">
        <f>IF(Z21&gt;AJ21,INDEX($Q$6:$Q$19,AE21),求节点($G$6:$G$19,$Q$6:$Q$19,Z21))/7*节奏总纲!Y20</f>
        <v>0</v>
      </c>
      <c r="BI21" s="47">
        <f>IF(AA21&gt;AK21,INDEX($Q$6:$Q$19,AF21),求节点($G$6:$G$19,$Q$6:$Q$19,AA21))/7*节奏总纲!Z20</f>
        <v>0</v>
      </c>
      <c r="BJ21" s="47">
        <f>IF(AB21&gt;AL21,INDEX($Q$6:$Q$19,AG21),求节点($G$6:$G$19,$Q$6:$Q$19,AB21))/7*节奏总纲!AA20</f>
        <v>0</v>
      </c>
      <c r="BK21" s="40">
        <f>IF(X21&gt;AH21,INDEX($R$6:$R$19,AC21),求节点($G$6:$G$19,$R$6:$R$19,X21))/7*节奏总纲!W20*$E$27</f>
        <v>10.878822620207297</v>
      </c>
      <c r="BL21" s="40">
        <f>IF(Y21&gt;AI21,INDEX($R$6:$R$19,AD21),求节点($G$6:$G$19,$R$6:$R$19,Y21))/7*节奏总纲!X20*$E$27</f>
        <v>9.2378759754794597</v>
      </c>
      <c r="BM21" s="40">
        <f>IF(Z21&gt;AJ21,INDEX($R$6:$R$19,AE21),求节点($G$6:$G$19,$R$6:$R$19,Z21))/7*节奏总纲!Y20*$E$27</f>
        <v>7.5309887063689347</v>
      </c>
      <c r="BN21" s="40">
        <f>IF(AA21&gt;AK21,INDEX($R$6:$R$19,AF21),求节点($G$6:$G$19,$R$6:$R$19,AA21))/7*节奏总纲!Z20*$E$27</f>
        <v>4.8161916823025113</v>
      </c>
      <c r="BO21" s="40">
        <f>IF(AB21&gt;AL21,INDEX($R$6:$R$19,AG21),求节点($G$6:$G$19,$R$6:$R$19,AB21))/7*节奏总纲!AA20*$E$27</f>
        <v>2.5076530959521182</v>
      </c>
      <c r="BP21" s="49">
        <f>IF(X21&gt;AH21,INDEX($S$6:$S$19,AC21),求节点($G$6:$G$19,$S$6:$S$19,X21))/7*节奏总纲!W20</f>
        <v>0</v>
      </c>
      <c r="BQ21" s="49">
        <f>IF(Y21&gt;AI21,INDEX($S$6:$S$19,AD21),求节点($G$6:$G$19,$S$6:$S$19,Y21))/7*节奏总纲!X20</f>
        <v>0</v>
      </c>
      <c r="BR21" s="49">
        <f>IF(Z21&gt;AJ21,INDEX($S$6:$S$19,AE21),求节点($G$6:$G$19,$S$6:$S$19,Z21))/7*节奏总纲!Y20</f>
        <v>0</v>
      </c>
      <c r="BS21" s="49">
        <f>IF(AA21&gt;AK21,INDEX($S$6:$S$19,AF21),求节点($G$6:$G$19,$S$6:$S$19,AA21))/7*节奏总纲!Z20</f>
        <v>0</v>
      </c>
      <c r="BT21" s="49">
        <f>IF(AB21&gt;AL21,INDEX($S$6:$S$19,AG21),求节点($G$6:$G$19,$S$6:$S$19,AB21))/7*节奏总纲!AA20</f>
        <v>0</v>
      </c>
      <c r="BU21" s="47"/>
      <c r="BV21" s="10">
        <v>17</v>
      </c>
      <c r="BW21" s="10">
        <f>SUM(AV$5:AV21)</f>
        <v>394.86213193056767</v>
      </c>
      <c r="BX21" s="10">
        <f>SUM(AW$5:AW21)</f>
        <v>335.07597234786368</v>
      </c>
      <c r="BY21" s="10">
        <f>SUM(AX$5:AX21)</f>
        <v>264.35723316183237</v>
      </c>
      <c r="BZ21" s="10">
        <f>SUM(AY$5:AY21)</f>
        <v>187.01278363720493</v>
      </c>
      <c r="CA21" s="10">
        <f>SUM(AZ$5:AZ21)</f>
        <v>98.587753800312612</v>
      </c>
      <c r="CB21" s="10">
        <f>SUM(BA$5:BA21)</f>
        <v>2262235.1418711562</v>
      </c>
      <c r="CC21" s="10">
        <f>SUM(BB$5:BB21)</f>
        <v>1871738.3825064329</v>
      </c>
      <c r="CD21" s="10">
        <f>SUM(BC$5:BC21)</f>
        <v>1392689.7791579345</v>
      </c>
      <c r="CE21" s="10">
        <f>SUM(BD$5:BD21)</f>
        <v>930761.51273175969</v>
      </c>
      <c r="CF21" s="10">
        <f>SUM(BE$5:BE21)</f>
        <v>463387.63111720368</v>
      </c>
      <c r="CG21" s="47">
        <f>SUM(BF$5:BF21)</f>
        <v>0</v>
      </c>
      <c r="CH21" s="47">
        <f>SUM(BG$5:BG21)</f>
        <v>0</v>
      </c>
      <c r="CI21" s="47">
        <f>SUM(BH$5:BH21)</f>
        <v>0</v>
      </c>
      <c r="CJ21" s="47">
        <f>SUM(BI$5:BI21)</f>
        <v>0</v>
      </c>
      <c r="CK21" s="47">
        <f>SUM(BJ$5:BJ21)</f>
        <v>0</v>
      </c>
      <c r="CL21" s="10">
        <f>SUM(BK$5:BK21)</f>
        <v>98.715532982641932</v>
      </c>
      <c r="CM21" s="10">
        <f>SUM(BL$5:BL21)</f>
        <v>83.768993086965935</v>
      </c>
      <c r="CN21" s="10">
        <f>SUM(BM$5:BM21)</f>
        <v>66.089308290458106</v>
      </c>
      <c r="CO21" s="10">
        <f>SUM(BN$5:BN21)</f>
        <v>46.75319590930124</v>
      </c>
      <c r="CP21" s="10">
        <f>SUM(BO$5:BO21)</f>
        <v>24.646938450078157</v>
      </c>
      <c r="CQ21" s="40">
        <f>BK21/节奏总纲!W20</f>
        <v>50.000000000000007</v>
      </c>
      <c r="CR21" s="49">
        <f>SUM(BP$5:BP21)</f>
        <v>0</v>
      </c>
      <c r="CS21" s="49">
        <f>SUM(BQ$5:BQ21)</f>
        <v>0</v>
      </c>
      <c r="CT21" s="49">
        <f>SUM(BR$5:BR21)</f>
        <v>0</v>
      </c>
      <c r="CU21" s="49">
        <f>SUM(BS$5:BS21)</f>
        <v>0</v>
      </c>
      <c r="CV21" s="49">
        <f>SUM(BT$5:BT21)</f>
        <v>0</v>
      </c>
    </row>
    <row r="22" spans="1:100" x14ac:dyDescent="0.15">
      <c r="W22" s="29">
        <v>18</v>
      </c>
      <c r="X22" s="10">
        <f>功勋产出!C25*7</f>
        <v>33292821.975103974</v>
      </c>
      <c r="Y22" s="10">
        <f>功勋产出!D25*7</f>
        <v>39137987.259545699</v>
      </c>
      <c r="Z22" s="10">
        <f>功勋产出!E25*7</f>
        <v>57221446.989971645</v>
      </c>
      <c r="AA22" s="10">
        <f>功勋产出!F25*7</f>
        <v>75454921.919922724</v>
      </c>
      <c r="AB22" s="10">
        <f>功勋产出!G25*7</f>
        <v>92579000.860406294</v>
      </c>
      <c r="AC22" s="10">
        <f>求节点(功勋需求与产出奖励!$F$6:$F$19,功勋需求与产出奖励!$C$6:$C$19,节奏总纲!P21)</f>
        <v>7.1925886770949994</v>
      </c>
      <c r="AD22" s="10">
        <f>求节点(功勋需求与产出奖励!$F$6:$F$19,功勋需求与产出奖励!$C$6:$C$19,节奏总纲!Q21)</f>
        <v>7.1277593947177103</v>
      </c>
      <c r="AE22" s="10">
        <f>求节点(功勋需求与产出奖励!$F$6:$F$19,功勋需求与产出奖励!$C$6:$C$19,节奏总纲!R21)</f>
        <v>7.0527579501656064</v>
      </c>
      <c r="AF22" s="10">
        <f>求节点(功勋需求与产出奖励!$F$6:$F$19,功勋需求与产出奖励!$C$6:$C$19,节奏总纲!S21)</f>
        <v>6.8066312660763186</v>
      </c>
      <c r="AG22" s="10">
        <f>求节点(功勋需求与产出奖励!$F$6:$F$19,功勋需求与产出奖励!$C$6:$C$19,节奏总纲!T21)</f>
        <v>6.2255477186058279</v>
      </c>
      <c r="AH22" s="62">
        <f>求节点($F$6:$F$19,$G$6:$G$19,节奏总纲!P21)</f>
        <v>25327347.891843989</v>
      </c>
      <c r="AI22" s="62">
        <f>求节点($F$6:$F$19,$G$6:$G$19,节奏总纲!Q21)</f>
        <v>24341942.799709193</v>
      </c>
      <c r="AJ22" s="62">
        <f>求节点($F$6:$F$19,$G$6:$G$19,节奏总纲!R21)</f>
        <v>23201920.842517212</v>
      </c>
      <c r="AK22" s="62">
        <f>求节点($F$6:$F$19,$G$6:$G$19,节奏总纲!S21)</f>
        <v>20466312.660763189</v>
      </c>
      <c r="AL22" s="62">
        <f>求节点($F$6:$F$19,$G$6:$G$19,节奏总纲!T21)</f>
        <v>14655477.186058283</v>
      </c>
      <c r="AM22" s="34">
        <f t="shared" si="2"/>
        <v>1.3145009148717486</v>
      </c>
      <c r="AN22" s="34">
        <f t="shared" si="3"/>
        <v>1.6078415589742192</v>
      </c>
      <c r="AO22" s="34">
        <f t="shared" si="4"/>
        <v>2.4662374886269807</v>
      </c>
      <c r="AP22" s="34">
        <f t="shared" si="5"/>
        <v>3.6867863386344362</v>
      </c>
      <c r="AQ22" s="34">
        <f t="shared" si="6"/>
        <v>6.3170239825746828</v>
      </c>
      <c r="AU22" s="10">
        <v>18</v>
      </c>
      <c r="AV22" s="10">
        <f>IF(X22&gt;AH22,INDEX($O$6:$O$19,AC22),求节点($G$6:$G$19,$O$6:$O$19,X22))/7*节奏总纲!W21</f>
        <v>46.638533551910925</v>
      </c>
      <c r="AW22" s="10">
        <f>IF(Y22&gt;AI22,INDEX($O$6:$O$19,AD22),求节点($G$6:$G$19,$O$6:$O$19,Y22))/7*节奏总纲!X21</f>
        <v>41.640746058925828</v>
      </c>
      <c r="AX22" s="10">
        <f>IF(Z22&gt;AJ22,INDEX($O$6:$O$19,AE22),求节点($G$6:$G$19,$O$6:$O$19,Z22))/7*节奏总纲!Y21</f>
        <v>35.713193406414369</v>
      </c>
      <c r="AY22" s="10">
        <f>IF(AA22&gt;AK22,INDEX($O$6:$O$19,AF22),求节点($G$6:$G$19,$O$6:$O$19,AA22))/7*节奏总纲!Z21</f>
        <v>22.701147690164003</v>
      </c>
      <c r="AZ22" s="10">
        <f>IF(AB22&gt;AL22,INDEX($O$6:$O$19,AG22),求节点($G$6:$G$19,$O$6:$O$19,AB22))/7*节奏总纲!AA21</f>
        <v>12.417485999730042</v>
      </c>
      <c r="BA22" s="10">
        <f>IF(X22&gt;AH22,INDEX($P$6:$P$19,AC22),求节点($G$6:$G$19,$P$6:$P$19,X22))/7*节奏总纲!W21</f>
        <v>313144.43956283049</v>
      </c>
      <c r="BB22" s="10">
        <f>IF(Y22&gt;AI22,INDEX($P$6:$P$19,AD22),求节点($G$6:$G$19,$P$6:$P$19,Y22))/7*节奏总纲!X21</f>
        <v>279587.86639564484</v>
      </c>
      <c r="BC22" s="10">
        <f>IF(Z22&gt;AJ22,INDEX($P$6:$P$19,AE22),求节点($G$6:$G$19,$P$6:$P$19,Z22))/7*节奏总纲!Y21</f>
        <v>239788.58430021076</v>
      </c>
      <c r="BD22" s="10">
        <f>IF(AA22&gt;AK22,INDEX($P$6:$P$19,AF22),求节点($G$6:$G$19,$P$6:$P$19,AA22))/7*节奏总纲!Z21</f>
        <v>121072.78768087468</v>
      </c>
      <c r="BE22" s="10">
        <f>IF(AB22&gt;AL22,INDEX($P$6:$P$19,AG22),求节点($G$6:$G$19,$P$6:$P$19,AB22))/7*节奏总纲!AA21</f>
        <v>66226.591998560223</v>
      </c>
      <c r="BF22" s="47">
        <f>IF(X22&gt;AH22,INDEX($Q$6:$Q$19,AC22),求节点($G$6:$G$19,$Q$6:$Q$19,X22))/7*节奏总纲!W21</f>
        <v>0</v>
      </c>
      <c r="BG22" s="47">
        <f>IF(Y22&gt;AI22,INDEX($Q$6:$Q$19,AD22),求节点($G$6:$G$19,$Q$6:$Q$19,Y22))/7*节奏总纲!X21</f>
        <v>0</v>
      </c>
      <c r="BH22" s="47">
        <f>IF(Z22&gt;AJ22,INDEX($Q$6:$Q$19,AE22),求节点($G$6:$G$19,$Q$6:$Q$19,Z22))/7*节奏总纲!Y21</f>
        <v>0</v>
      </c>
      <c r="BI22" s="47">
        <f>IF(AA22&gt;AK22,INDEX($Q$6:$Q$19,AF22),求节点($G$6:$G$19,$Q$6:$Q$19,AA22))/7*节奏总纲!Z21</f>
        <v>0</v>
      </c>
      <c r="BJ22" s="47">
        <f>IF(AB22&gt;AL22,INDEX($Q$6:$Q$19,AG22),求节点($G$6:$G$19,$Q$6:$Q$19,AB22))/7*节奏总纲!AA21</f>
        <v>0</v>
      </c>
      <c r="BK22" s="40">
        <f>IF(X22&gt;AH22,INDEX($R$6:$R$19,AC22),求节点($G$6:$G$19,$R$6:$R$19,X22))/7*节奏总纲!W21*$E$27</f>
        <v>11.659633387977731</v>
      </c>
      <c r="BL22" s="40">
        <f>IF(Y22&gt;AI22,INDEX($R$6:$R$19,AD22),求节点($G$6:$G$19,$R$6:$R$19,Y22))/7*节奏总纲!X21*$E$27</f>
        <v>10.410186514731457</v>
      </c>
      <c r="BM22" s="40">
        <f>IF(Z22&gt;AJ22,INDEX($R$6:$R$19,AE22),求节点($G$6:$G$19,$R$6:$R$19,Z22))/7*节奏总纲!Y21*$E$27</f>
        <v>8.9282983516035923</v>
      </c>
      <c r="BN22" s="40">
        <f>IF(AA22&gt;AK22,INDEX($R$6:$R$19,AF22),求节点($G$6:$G$19,$R$6:$R$19,AA22))/7*节奏总纲!Z21*$E$27</f>
        <v>5.6752869225410008</v>
      </c>
      <c r="BO22" s="40">
        <f>IF(AB22&gt;AL22,INDEX($R$6:$R$19,AG22),求节点($G$6:$G$19,$R$6:$R$19,AB22))/7*节奏总纲!AA21*$E$27</f>
        <v>3.1043714999325105</v>
      </c>
      <c r="BP22" s="49">
        <f>IF(X22&gt;AH22,INDEX($S$6:$S$19,AC22),求节点($G$6:$G$19,$S$6:$S$19,X22))/7*节奏总纲!W21</f>
        <v>0</v>
      </c>
      <c r="BQ22" s="49">
        <f>IF(Y22&gt;AI22,INDEX($S$6:$S$19,AD22),求节点($G$6:$G$19,$S$6:$S$19,Y22))/7*节奏总纲!X21</f>
        <v>0</v>
      </c>
      <c r="BR22" s="49">
        <f>IF(Z22&gt;AJ22,INDEX($S$6:$S$19,AE22),求节点($G$6:$G$19,$S$6:$S$19,Z22))/7*节奏总纲!Y21</f>
        <v>0</v>
      </c>
      <c r="BS22" s="49">
        <f>IF(AA22&gt;AK22,INDEX($S$6:$S$19,AF22),求节点($G$6:$G$19,$S$6:$S$19,AA22))/7*节奏总纲!Z21</f>
        <v>0</v>
      </c>
      <c r="BT22" s="49">
        <f>IF(AB22&gt;AL22,INDEX($S$6:$S$19,AG22),求节点($G$6:$G$19,$S$6:$S$19,AB22))/7*节奏总纲!AA21</f>
        <v>0</v>
      </c>
      <c r="BU22" s="47"/>
      <c r="BV22" s="10">
        <v>18</v>
      </c>
      <c r="BW22" s="10">
        <f>SUM(AV$5:AV22)</f>
        <v>441.50066548247861</v>
      </c>
      <c r="BX22" s="10">
        <f>SUM(AW$5:AW22)</f>
        <v>376.71671840678948</v>
      </c>
      <c r="BY22" s="10">
        <f>SUM(AX$5:AX22)</f>
        <v>300.07042656824672</v>
      </c>
      <c r="BZ22" s="10">
        <f>SUM(AY$5:AY22)</f>
        <v>209.71393132736893</v>
      </c>
      <c r="CA22" s="10">
        <f>SUM(AZ$5:AZ22)</f>
        <v>111.00523980004266</v>
      </c>
      <c r="CB22" s="10">
        <f>SUM(BA$5:BA22)</f>
        <v>2575379.5814339868</v>
      </c>
      <c r="CC22" s="10">
        <f>SUM(BB$5:BB22)</f>
        <v>2151326.2489020778</v>
      </c>
      <c r="CD22" s="10">
        <f>SUM(BC$5:BC22)</f>
        <v>1632478.3634581452</v>
      </c>
      <c r="CE22" s="10">
        <f>SUM(BD$5:BD22)</f>
        <v>1051834.3004126344</v>
      </c>
      <c r="CF22" s="10">
        <f>SUM(BE$5:BE22)</f>
        <v>529614.22311576386</v>
      </c>
      <c r="CG22" s="47">
        <f>SUM(BF$5:BF22)</f>
        <v>0</v>
      </c>
      <c r="CH22" s="47">
        <f>SUM(BG$5:BG22)</f>
        <v>0</v>
      </c>
      <c r="CI22" s="47">
        <f>SUM(BH$5:BH22)</f>
        <v>0</v>
      </c>
      <c r="CJ22" s="47">
        <f>SUM(BI$5:BI22)</f>
        <v>0</v>
      </c>
      <c r="CK22" s="47">
        <f>SUM(BJ$5:BJ22)</f>
        <v>0</v>
      </c>
      <c r="CL22" s="10">
        <f>SUM(BK$5:BK22)</f>
        <v>110.37516637061967</v>
      </c>
      <c r="CM22" s="10">
        <f>SUM(BL$5:BL22)</f>
        <v>94.179179601697399</v>
      </c>
      <c r="CN22" s="10">
        <f>SUM(BM$5:BM22)</f>
        <v>75.017606642061693</v>
      </c>
      <c r="CO22" s="10">
        <f>SUM(BN$5:BN22)</f>
        <v>52.428482831842238</v>
      </c>
      <c r="CP22" s="10">
        <f>SUM(BO$5:BO22)</f>
        <v>27.751309950010668</v>
      </c>
      <c r="CQ22" s="40">
        <f>BK22/节奏总纲!W21</f>
        <v>50.000000000000007</v>
      </c>
      <c r="CR22" s="49">
        <f>SUM(BP$5:BP22)</f>
        <v>0</v>
      </c>
      <c r="CS22" s="49">
        <f>SUM(BQ$5:BQ22)</f>
        <v>0</v>
      </c>
      <c r="CT22" s="49">
        <f>SUM(BR$5:BR22)</f>
        <v>0</v>
      </c>
      <c r="CU22" s="49">
        <f>SUM(BS$5:BS22)</f>
        <v>0</v>
      </c>
      <c r="CV22" s="49">
        <f>SUM(BT$5:BT22)</f>
        <v>0</v>
      </c>
    </row>
    <row r="23" spans="1:100" x14ac:dyDescent="0.15">
      <c r="I23" s="83" t="s">
        <v>233</v>
      </c>
      <c r="J23" s="83"/>
      <c r="K23" s="83"/>
      <c r="L23" s="83"/>
      <c r="M23" s="83"/>
      <c r="N23" s="51"/>
      <c r="W23" s="29">
        <v>19</v>
      </c>
      <c r="X23" s="10">
        <f>功勋产出!C26*7</f>
        <v>34481785.226233728</v>
      </c>
      <c r="Y23" s="10">
        <f>功勋产出!D26*7</f>
        <v>40668542.344575867</v>
      </c>
      <c r="Z23" s="10">
        <f>功勋产出!E26*7</f>
        <v>60601878.166560292</v>
      </c>
      <c r="AA23" s="10">
        <f>功勋产出!F26*7</f>
        <v>81304962.988171861</v>
      </c>
      <c r="AB23" s="10">
        <f>功勋产出!G26*7</f>
        <v>98305138.571502507</v>
      </c>
      <c r="AC23" s="10">
        <f>求节点(功勋需求与产出奖励!$F$6:$F$19,功勋需求与产出奖励!$C$6:$C$19,节奏总纲!P22)</f>
        <v>7.2415945031661231</v>
      </c>
      <c r="AD23" s="10">
        <f>求节点(功勋需求与产出奖励!$F$6:$F$19,功勋需求与产出奖励!$C$6:$C$19,节奏总纲!Q22)</f>
        <v>7.1712554978415879</v>
      </c>
      <c r="AE23" s="10">
        <f>求节点(功勋需求与产出奖励!$F$6:$F$19,功勋需求与产出奖励!$C$6:$C$19,节奏总纲!R22)</f>
        <v>7.0884343994168111</v>
      </c>
      <c r="AF23" s="10">
        <f>求节点(功勋需求与产出奖励!$F$6:$F$19,功勋需求与产出奖励!$C$6:$C$19,节奏总纲!S22)</f>
        <v>6.9395603329629756</v>
      </c>
      <c r="AG23" s="10">
        <f>求节点(功勋需求与产出奖励!$F$6:$F$19,功勋需求与产出奖励!$C$6:$C$19,节奏总纲!T22)</f>
        <v>6.3027003716540557</v>
      </c>
      <c r="AH23" s="62">
        <f>求节点($F$6:$F$19,$G$6:$G$19,节奏总纲!P22)</f>
        <v>26072236.448125076</v>
      </c>
      <c r="AI23" s="62">
        <f>求节点($F$6:$F$19,$G$6:$G$19,节奏总纲!Q22)</f>
        <v>25003083.567192137</v>
      </c>
      <c r="AJ23" s="62">
        <f>求节点($F$6:$F$19,$G$6:$G$19,节奏总纲!R22)</f>
        <v>23744202.871135529</v>
      </c>
      <c r="AK23" s="62">
        <f>求节点($F$6:$F$19,$G$6:$G$19,节奏总纲!S22)</f>
        <v>21795603.329629753</v>
      </c>
      <c r="AL23" s="62">
        <f>求节点($F$6:$F$19,$G$6:$G$19,节奏总纲!T22)</f>
        <v>15427003.71654056</v>
      </c>
      <c r="AM23" s="34">
        <f t="shared" si="2"/>
        <v>1.322548040512014</v>
      </c>
      <c r="AN23" s="34">
        <f t="shared" si="3"/>
        <v>1.6265410718356037</v>
      </c>
      <c r="AO23" s="34">
        <f t="shared" si="4"/>
        <v>2.5522810134102474</v>
      </c>
      <c r="AP23" s="34">
        <f t="shared" si="5"/>
        <v>3.7303378006353638</v>
      </c>
      <c r="AQ23" s="34">
        <f t="shared" si="6"/>
        <v>6.372276845055886</v>
      </c>
      <c r="AU23" s="10">
        <v>19</v>
      </c>
      <c r="AV23" s="10">
        <f>IF(X23&gt;AH23,INDEX($O$6:$O$19,AC23),求节点($G$6:$G$19,$O$6:$O$19,X23))/7*节奏总纲!W22</f>
        <v>49.985942592546628</v>
      </c>
      <c r="AW23" s="10">
        <f>IF(Y23&gt;AI23,INDEX($O$6:$O$19,AD23),求节点($G$6:$G$19,$O$6:$O$19,Y23))/7*节奏总纲!X22</f>
        <v>44.366025186355444</v>
      </c>
      <c r="AX23" s="10">
        <f>IF(Z23&gt;AJ23,INDEX($O$6:$O$19,AE23),求节点($G$6:$G$19,$O$6:$O$19,Z23))/7*节奏总纲!Y22</f>
        <v>36.389978236229183</v>
      </c>
      <c r="AY23" s="10">
        <f>IF(AA23&gt;AK23,INDEX($O$6:$O$19,AF23),求节点($G$6:$G$19,$O$6:$O$19,AA23))/7*节奏总纲!Z22</f>
        <v>22.787840037712542</v>
      </c>
      <c r="AZ23" s="10">
        <f>IF(AB23&gt;AL23,INDEX($O$6:$O$19,AG23),求节点($G$6:$G$19,$O$6:$O$19,AB23))/7*节奏总纲!AA22</f>
        <v>13.226169093981893</v>
      </c>
      <c r="BA23" s="10">
        <f>IF(X23&gt;AH23,INDEX($P$6:$P$19,AC23),求节点($G$6:$G$19,$P$6:$P$19,X23))/7*节奏总纲!W22</f>
        <v>335619.90026424167</v>
      </c>
      <c r="BB23" s="10">
        <f>IF(Y23&gt;AI23,INDEX($P$6:$P$19,AD23),求节点($G$6:$G$19,$P$6:$P$19,Y23))/7*节奏总纲!X22</f>
        <v>297886.16910838656</v>
      </c>
      <c r="BC23" s="10">
        <f>IF(Z23&gt;AJ23,INDEX($P$6:$P$19,AE23),求节点($G$6:$G$19,$P$6:$P$19,Z23))/7*节奏总纲!Y22</f>
        <v>244332.71101468167</v>
      </c>
      <c r="BD23" s="10">
        <f>IF(AA23&gt;AK23,INDEX($P$6:$P$19,AF23),求节点($G$6:$G$19,$P$6:$P$19,AA23))/7*节奏总纲!Z22</f>
        <v>121535.14686780024</v>
      </c>
      <c r="BE23" s="10">
        <f>IF(AB23&gt;AL23,INDEX($P$6:$P$19,AG23),求节点($G$6:$G$19,$P$6:$P$19,AB23))/7*节奏总纲!AA22</f>
        <v>70539.568501236776</v>
      </c>
      <c r="BF23" s="47">
        <f>IF(X23&gt;AH23,INDEX($Q$6:$Q$19,AC23),求节点($G$6:$G$19,$Q$6:$Q$19,X23))/7*节奏总纲!W22</f>
        <v>0</v>
      </c>
      <c r="BG23" s="47">
        <f>IF(Y23&gt;AI23,INDEX($Q$6:$Q$19,AD23),求节点($G$6:$G$19,$Q$6:$Q$19,Y23))/7*节奏总纲!X22</f>
        <v>0</v>
      </c>
      <c r="BH23" s="47">
        <f>IF(Z23&gt;AJ23,INDEX($Q$6:$Q$19,AE23),求节点($G$6:$G$19,$Q$6:$Q$19,Z23))/7*节奏总纲!Y22</f>
        <v>0</v>
      </c>
      <c r="BI23" s="47">
        <f>IF(AA23&gt;AK23,INDEX($Q$6:$Q$19,AF23),求节点($G$6:$G$19,$Q$6:$Q$19,AA23))/7*节奏总纲!Z22</f>
        <v>0</v>
      </c>
      <c r="BJ23" s="47">
        <f>IF(AB23&gt;AL23,INDEX($Q$6:$Q$19,AG23),求节点($G$6:$G$19,$Q$6:$Q$19,AB23))/7*节奏总纲!AA22</f>
        <v>0</v>
      </c>
      <c r="BK23" s="40">
        <f>IF(X23&gt;AH23,INDEX($R$6:$R$19,AC23),求节点($G$6:$G$19,$R$6:$R$19,X23))/7*节奏总纲!W22*$E$27</f>
        <v>12.496485648136657</v>
      </c>
      <c r="BL23" s="40">
        <f>IF(Y23&gt;AI23,INDEX($R$6:$R$19,AD23),求节点($G$6:$G$19,$R$6:$R$19,Y23))/7*节奏总纲!X22*$E$27</f>
        <v>11.091506296588861</v>
      </c>
      <c r="BM23" s="40">
        <f>IF(Z23&gt;AJ23,INDEX($R$6:$R$19,AE23),求节点($G$6:$G$19,$R$6:$R$19,Z23))/7*节奏总纲!Y22*$E$27</f>
        <v>9.0974945590572958</v>
      </c>
      <c r="BN23" s="40">
        <f>IF(AA23&gt;AK23,INDEX($R$6:$R$19,AF23),求节点($G$6:$G$19,$R$6:$R$19,AA23))/7*节奏总纲!Z22*$E$27</f>
        <v>5.6969600094281363</v>
      </c>
      <c r="BO23" s="40">
        <f>IF(AB23&gt;AL23,INDEX($R$6:$R$19,AG23),求节点($G$6:$G$19,$R$6:$R$19,AB23))/7*节奏总纲!AA22*$E$27</f>
        <v>3.3065422734954737</v>
      </c>
      <c r="BP23" s="49">
        <f>IF(X23&gt;AH23,INDEX($S$6:$S$19,AC23),求节点($G$6:$G$19,$S$6:$S$19,X23))/7*节奏总纲!W22</f>
        <v>0</v>
      </c>
      <c r="BQ23" s="49">
        <f>IF(Y23&gt;AI23,INDEX($S$6:$S$19,AD23),求节点($G$6:$G$19,$S$6:$S$19,Y23))/7*节奏总纲!X22</f>
        <v>0</v>
      </c>
      <c r="BR23" s="49">
        <f>IF(Z23&gt;AJ23,INDEX($S$6:$S$19,AE23),求节点($G$6:$G$19,$S$6:$S$19,Z23))/7*节奏总纲!Y22</f>
        <v>0</v>
      </c>
      <c r="BS23" s="49">
        <f>IF(AA23&gt;AK23,INDEX($S$6:$S$19,AF23),求节点($G$6:$G$19,$S$6:$S$19,AA23))/7*节奏总纲!Z22</f>
        <v>0</v>
      </c>
      <c r="BT23" s="49">
        <f>IF(AB23&gt;AL23,INDEX($S$6:$S$19,AG23),求节点($G$6:$G$19,$S$6:$S$19,AB23))/7*节奏总纲!AA22</f>
        <v>0</v>
      </c>
      <c r="BU23" s="47"/>
      <c r="BV23" s="10">
        <v>19</v>
      </c>
      <c r="BW23" s="10">
        <f>SUM(AV$5:AV23)</f>
        <v>491.48660807502523</v>
      </c>
      <c r="BX23" s="10">
        <f>SUM(AW$5:AW23)</f>
        <v>421.08274359314493</v>
      </c>
      <c r="BY23" s="10">
        <f>SUM(AX$5:AX23)</f>
        <v>336.4604048044759</v>
      </c>
      <c r="BZ23" s="10">
        <f>SUM(AY$5:AY23)</f>
        <v>232.50177136508148</v>
      </c>
      <c r="CA23" s="10">
        <f>SUM(AZ$5:AZ23)</f>
        <v>124.23140889402455</v>
      </c>
      <c r="CB23" s="10">
        <f>SUM(BA$5:BA23)</f>
        <v>2910999.4816982285</v>
      </c>
      <c r="CC23" s="10">
        <f>SUM(BB$5:BB23)</f>
        <v>2449212.4180104644</v>
      </c>
      <c r="CD23" s="10">
        <f>SUM(BC$5:BC23)</f>
        <v>1876811.0744728269</v>
      </c>
      <c r="CE23" s="10">
        <f>SUM(BD$5:BD23)</f>
        <v>1173369.4472804347</v>
      </c>
      <c r="CF23" s="10">
        <f>SUM(BE$5:BE23)</f>
        <v>600153.79161700059</v>
      </c>
      <c r="CG23" s="47">
        <f>SUM(BF$5:BF23)</f>
        <v>0</v>
      </c>
      <c r="CH23" s="47">
        <f>SUM(BG$5:BG23)</f>
        <v>0</v>
      </c>
      <c r="CI23" s="47">
        <f>SUM(BH$5:BH23)</f>
        <v>0</v>
      </c>
      <c r="CJ23" s="47">
        <f>SUM(BI$5:BI23)</f>
        <v>0</v>
      </c>
      <c r="CK23" s="47">
        <f>SUM(BJ$5:BJ23)</f>
        <v>0</v>
      </c>
      <c r="CL23" s="10">
        <f>SUM(BK$5:BK23)</f>
        <v>122.87165201875632</v>
      </c>
      <c r="CM23" s="10">
        <f>SUM(BL$5:BL23)</f>
        <v>105.27068589828626</v>
      </c>
      <c r="CN23" s="10">
        <f>SUM(BM$5:BM23)</f>
        <v>84.115101201118989</v>
      </c>
      <c r="CO23" s="10">
        <f>SUM(BN$5:BN23)</f>
        <v>58.125442841270377</v>
      </c>
      <c r="CP23" s="10">
        <f>SUM(BO$5:BO23)</f>
        <v>31.057852223506142</v>
      </c>
      <c r="CQ23" s="40">
        <f>BK23/节奏总纲!W22</f>
        <v>50</v>
      </c>
      <c r="CR23" s="49">
        <f>SUM(BP$5:BP23)</f>
        <v>0</v>
      </c>
      <c r="CS23" s="49">
        <f>SUM(BQ$5:BQ23)</f>
        <v>0</v>
      </c>
      <c r="CT23" s="49">
        <f>SUM(BR$5:BR23)</f>
        <v>0</v>
      </c>
      <c r="CU23" s="49">
        <f>SUM(BS$5:BS23)</f>
        <v>0</v>
      </c>
      <c r="CV23" s="49">
        <f>SUM(BT$5:BT23)</f>
        <v>0</v>
      </c>
    </row>
    <row r="24" spans="1:100" x14ac:dyDescent="0.15">
      <c r="H24" s="43" t="s">
        <v>179</v>
      </c>
      <c r="I24" s="10">
        <v>10000</v>
      </c>
      <c r="J24" s="10">
        <v>50000</v>
      </c>
      <c r="K24" s="10">
        <v>150000</v>
      </c>
      <c r="L24" s="10">
        <v>500000</v>
      </c>
      <c r="M24" s="10" t="s">
        <v>234</v>
      </c>
      <c r="W24" s="29">
        <v>20</v>
      </c>
      <c r="X24" s="10">
        <f>功勋产出!C27*7</f>
        <v>35712472.257544219</v>
      </c>
      <c r="Y24" s="10">
        <f>功勋产出!D27*7</f>
        <v>42172342.818345509</v>
      </c>
      <c r="Z24" s="10">
        <f>功勋产出!E27*7</f>
        <v>63531320.859592274</v>
      </c>
      <c r="AA24" s="10">
        <f>功勋产出!F27*7</f>
        <v>87256421.524411559</v>
      </c>
      <c r="AB24" s="10">
        <f>功勋产出!G27*7</f>
        <v>103878936.3828257</v>
      </c>
      <c r="AC24" s="10">
        <f>求节点(功勋需求与产出奖励!$F$6:$F$19,功勋需求与产出奖励!$C$6:$C$19,节奏总纲!P23)</f>
        <v>7.2941176470588234</v>
      </c>
      <c r="AD24" s="10">
        <f>求节点(功勋需求与产出奖励!$F$6:$F$19,功勋需求与产出奖励!$C$6:$C$19,节奏总纲!Q23)</f>
        <v>7.2164117647058825</v>
      </c>
      <c r="AE24" s="10">
        <f>求节点(功勋需求与产出奖励!$F$6:$F$19,功勋需求与产出奖励!$C$6:$C$19,节奏总纲!R23)</f>
        <v>7.1249411764705881</v>
      </c>
      <c r="AF24" s="10">
        <f>求节点(功勋需求与产出奖励!$F$6:$F$19,功勋需求与产出奖励!$C$6:$C$19,节奏总纲!S23)</f>
        <v>7.0157058823529415</v>
      </c>
      <c r="AG24" s="10">
        <f>求节点(功勋需求与产出奖励!$F$6:$F$19,功勋需求与产出奖励!$C$6:$C$19,节奏总纲!T23)</f>
        <v>6.3799000000000001</v>
      </c>
      <c r="AH24" s="62">
        <f>求节点($F$6:$F$19,$G$6:$G$19,节奏总纲!P23)</f>
        <v>26870588.235294119</v>
      </c>
      <c r="AI24" s="62">
        <f>求节点($F$6:$F$19,$G$6:$G$19,节奏总纲!Q23)</f>
        <v>25689458.823529411</v>
      </c>
      <c r="AJ24" s="62">
        <f>求节点($F$6:$F$19,$G$6:$G$19,节奏总纲!R23)</f>
        <v>24299105.882352941</v>
      </c>
      <c r="AK24" s="62">
        <f>求节点($F$6:$F$19,$G$6:$G$19,节奏总纲!S23)</f>
        <v>22638729.411764704</v>
      </c>
      <c r="AL24" s="62">
        <f>求节点($F$6:$F$19,$G$6:$G$19,节奏总纲!T23)</f>
        <v>16199000</v>
      </c>
      <c r="AM24" s="34">
        <f t="shared" si="2"/>
        <v>1.3290543528420571</v>
      </c>
      <c r="AN24" s="34">
        <f t="shared" si="3"/>
        <v>1.6416205225669895</v>
      </c>
      <c r="AO24" s="34">
        <f t="shared" si="4"/>
        <v>2.6145538509600659</v>
      </c>
      <c r="AP24" s="34">
        <f t="shared" si="5"/>
        <v>3.8542985313949147</v>
      </c>
      <c r="AQ24" s="34">
        <f t="shared" si="6"/>
        <v>6.412675867820588</v>
      </c>
      <c r="AU24" s="10">
        <v>20</v>
      </c>
      <c r="AV24" s="10">
        <f>IF(X24&gt;AH24,INDEX($O$6:$O$19,AC24),求节点($G$6:$G$19,$O$6:$O$19,X24))/7*节奏总纲!W23</f>
        <v>53.573606770554072</v>
      </c>
      <c r="AW24" s="10">
        <f>IF(Y24&gt;AI24,INDEX($O$6:$O$19,AD24),求节点($G$6:$G$19,$O$6:$O$19,Y24))/7*节奏总纲!X23</f>
        <v>46.059392201580266</v>
      </c>
      <c r="AX24" s="10">
        <f>IF(Z24&gt;AJ24,INDEX($O$6:$O$19,AE24),求节点($G$6:$G$19,$O$6:$O$19,Z24))/7*节奏总纲!Y23</f>
        <v>37.236912594852669</v>
      </c>
      <c r="AY24" s="10">
        <f>IF(AA24&gt;AK24,INDEX($O$6:$O$19,AF24),求节点($G$6:$G$19,$O$6:$O$19,AA24))/7*节奏总纲!Z23</f>
        <v>28.107933407404893</v>
      </c>
      <c r="AZ24" s="10">
        <f>IF(AB24&gt;AL24,INDEX($O$6:$O$19,AG24),求节点($G$6:$G$19,$O$6:$O$19,AB24))/7*节奏总纲!AA23</f>
        <v>13.23422200216182</v>
      </c>
      <c r="BA24" s="10">
        <f>IF(X24&gt;AH24,INDEX($P$6:$P$19,AC24),求节点($G$6:$G$19,$P$6:$P$19,X24))/7*节奏总纲!W23</f>
        <v>359708.50260229164</v>
      </c>
      <c r="BB24" s="10">
        <f>IF(Y24&gt;AI24,INDEX($P$6:$P$19,AD24),求节点($G$6:$G$19,$P$6:$P$19,Y24))/7*节奏总纲!X23</f>
        <v>309255.91906775319</v>
      </c>
      <c r="BC24" s="10">
        <f>IF(Z24&gt;AJ24,INDEX($P$6:$P$19,AE24),求节点($G$6:$G$19,$P$6:$P$19,Z24))/7*节奏总纲!Y23</f>
        <v>250019.27027972508</v>
      </c>
      <c r="BD24" s="10">
        <f>IF(AA24&gt;AK24,INDEX($P$6:$P$19,AF24),求节点($G$6:$G$19,$P$6:$P$19,AA24))/7*节奏总纲!Z23</f>
        <v>188724.69573543288</v>
      </c>
      <c r="BE24" s="10">
        <f>IF(AB24&gt;AL24,INDEX($P$6:$P$19,AG24),求节点($G$6:$G$19,$P$6:$P$19,AB24))/7*节奏总纲!AA23</f>
        <v>70582.517344863052</v>
      </c>
      <c r="BF24" s="47">
        <f>IF(X24&gt;AH24,INDEX($Q$6:$Q$19,AC24),求节点($G$6:$G$19,$Q$6:$Q$19,X24))/7*节奏总纲!W23</f>
        <v>0</v>
      </c>
      <c r="BG24" s="47">
        <f>IF(Y24&gt;AI24,INDEX($Q$6:$Q$19,AD24),求节点($G$6:$G$19,$Q$6:$Q$19,Y24))/7*节奏总纲!X23</f>
        <v>0</v>
      </c>
      <c r="BH24" s="47">
        <f>IF(Z24&gt;AJ24,INDEX($Q$6:$Q$19,AE24),求节点($G$6:$G$19,$Q$6:$Q$19,Z24))/7*节奏总纲!Y23</f>
        <v>0</v>
      </c>
      <c r="BI24" s="47">
        <f>IF(AA24&gt;AK24,INDEX($Q$6:$Q$19,AF24),求节点($G$6:$G$19,$Q$6:$Q$19,AA24))/7*节奏总纲!Z23</f>
        <v>0</v>
      </c>
      <c r="BJ24" s="47">
        <f>IF(AB24&gt;AL24,INDEX($Q$6:$Q$19,AG24),求节点($G$6:$G$19,$Q$6:$Q$19,AB24))/7*节奏总纲!AA23</f>
        <v>0</v>
      </c>
      <c r="BK24" s="40">
        <f>IF(X24&gt;AH24,INDEX($R$6:$R$19,AC24),求节点($G$6:$G$19,$R$6:$R$19,X24))/7*节奏总纲!W23*$E$27</f>
        <v>13.393401692638518</v>
      </c>
      <c r="BL24" s="40">
        <f>IF(Y24&gt;AI24,INDEX($R$6:$R$19,AD24),求节点($G$6:$G$19,$R$6:$R$19,Y24))/7*节奏总纲!X23*$E$27</f>
        <v>11.514848050395067</v>
      </c>
      <c r="BM24" s="40">
        <f>IF(Z24&gt;AJ24,INDEX($R$6:$R$19,AE24),求节点($G$6:$G$19,$R$6:$R$19,Z24))/7*节奏总纲!Y23*$E$27</f>
        <v>9.3092281487131672</v>
      </c>
      <c r="BN24" s="40">
        <f>IF(AA24&gt;AK24,INDEX($R$6:$R$19,AF24),求节点($G$6:$G$19,$R$6:$R$19,AA24))/7*节奏总纲!Z23*$E$27</f>
        <v>7.026983351851225</v>
      </c>
      <c r="BO24" s="40">
        <f>IF(AB24&gt;AL24,INDEX($R$6:$R$19,AG24),求节点($G$6:$G$19,$R$6:$R$19,AB24))/7*节奏总纲!AA23*$E$27</f>
        <v>3.3085555005404554</v>
      </c>
      <c r="BP24" s="49">
        <f>IF(X24&gt;AH24,INDEX($S$6:$S$19,AC24),求节点($G$6:$G$19,$S$6:$S$19,X24))/7*节奏总纲!W23</f>
        <v>0</v>
      </c>
      <c r="BQ24" s="49">
        <f>IF(Y24&gt;AI24,INDEX($S$6:$S$19,AD24),求节点($G$6:$G$19,$S$6:$S$19,Y24))/7*节奏总纲!X23</f>
        <v>0</v>
      </c>
      <c r="BR24" s="49">
        <f>IF(Z24&gt;AJ24,INDEX($S$6:$S$19,AE24),求节点($G$6:$G$19,$S$6:$S$19,Z24))/7*节奏总纲!Y23</f>
        <v>0</v>
      </c>
      <c r="BS24" s="49">
        <f>IF(AA24&gt;AK24,INDEX($S$6:$S$19,AF24),求节点($G$6:$G$19,$S$6:$S$19,AA24))/7*节奏总纲!Z23</f>
        <v>0</v>
      </c>
      <c r="BT24" s="49">
        <f>IF(AB24&gt;AL24,INDEX($S$6:$S$19,AG24),求节点($G$6:$G$19,$S$6:$S$19,AB24))/7*节奏总纲!AA23</f>
        <v>0</v>
      </c>
      <c r="BU24" s="47"/>
      <c r="BV24" s="10">
        <v>20</v>
      </c>
      <c r="BW24" s="10">
        <f>SUM(AV$5:AV24)</f>
        <v>545.06021484557925</v>
      </c>
      <c r="BX24" s="10">
        <f>SUM(AW$5:AW24)</f>
        <v>467.14213579472516</v>
      </c>
      <c r="BY24" s="10">
        <f>SUM(AX$5:AX24)</f>
        <v>373.69731739932854</v>
      </c>
      <c r="BZ24" s="10">
        <f>SUM(AY$5:AY24)</f>
        <v>260.6097047724864</v>
      </c>
      <c r="CA24" s="10">
        <f>SUM(AZ$5:AZ24)</f>
        <v>137.46563089618638</v>
      </c>
      <c r="CB24" s="10">
        <f>SUM(BA$5:BA24)</f>
        <v>3270707.9843005203</v>
      </c>
      <c r="CC24" s="10">
        <f>SUM(BB$5:BB24)</f>
        <v>2758468.3370782174</v>
      </c>
      <c r="CD24" s="10">
        <f>SUM(BC$5:BC24)</f>
        <v>2126830.344752552</v>
      </c>
      <c r="CE24" s="10">
        <f>SUM(BD$5:BD24)</f>
        <v>1362094.1430158676</v>
      </c>
      <c r="CF24" s="10">
        <f>SUM(BE$5:BE24)</f>
        <v>670736.30896186363</v>
      </c>
      <c r="CG24" s="47">
        <f>SUM(BF$5:BF24)</f>
        <v>0</v>
      </c>
      <c r="CH24" s="47">
        <f>SUM(BG$5:BG24)</f>
        <v>0</v>
      </c>
      <c r="CI24" s="47">
        <f>SUM(BH$5:BH24)</f>
        <v>0</v>
      </c>
      <c r="CJ24" s="47">
        <f>SUM(BI$5:BI24)</f>
        <v>0</v>
      </c>
      <c r="CK24" s="47">
        <f>SUM(BJ$5:BJ24)</f>
        <v>0</v>
      </c>
      <c r="CL24" s="10">
        <f>SUM(BK$5:BK24)</f>
        <v>136.26505371139484</v>
      </c>
      <c r="CM24" s="10">
        <f>SUM(BL$5:BL24)</f>
        <v>116.78553394868132</v>
      </c>
      <c r="CN24" s="10">
        <f>SUM(BM$5:BM24)</f>
        <v>93.424329349832163</v>
      </c>
      <c r="CO24" s="10">
        <f>SUM(BN$5:BN24)</f>
        <v>65.152426193121599</v>
      </c>
      <c r="CP24" s="10">
        <f>SUM(BO$5:BO24)</f>
        <v>34.366407724046596</v>
      </c>
      <c r="CQ24" s="40">
        <f>BK24/节奏总纲!W23</f>
        <v>50</v>
      </c>
      <c r="CR24" s="49">
        <f>SUM(BP$5:BP24)</f>
        <v>0</v>
      </c>
      <c r="CS24" s="49">
        <f>SUM(BQ$5:BQ24)</f>
        <v>0</v>
      </c>
      <c r="CT24" s="49">
        <f>SUM(BR$5:BR24)</f>
        <v>0</v>
      </c>
      <c r="CU24" s="49">
        <f>SUM(BS$5:BS24)</f>
        <v>0</v>
      </c>
      <c r="CV24" s="49">
        <f>SUM(BT$5:BT24)</f>
        <v>0</v>
      </c>
    </row>
    <row r="25" spans="1:100" x14ac:dyDescent="0.15">
      <c r="H25" s="43">
        <v>1</v>
      </c>
      <c r="I25" s="10">
        <v>5</v>
      </c>
      <c r="K25" s="10"/>
      <c r="M25" s="10">
        <f t="shared" ref="M25:M38" si="12">SUMPRODUCT(I$24:L$24,I25:L25)</f>
        <v>50000</v>
      </c>
      <c r="T25" s="10" t="s">
        <v>235</v>
      </c>
      <c r="W25" s="29">
        <v>21</v>
      </c>
      <c r="X25" s="10">
        <f>功勋产出!C28*7</f>
        <v>36664587.688957267</v>
      </c>
      <c r="Y25" s="10">
        <f>功勋产出!D28*7</f>
        <v>43492498.481442831</v>
      </c>
      <c r="Z25" s="10">
        <f>功勋产出!E28*7</f>
        <v>66257568.140473247</v>
      </c>
      <c r="AA25" s="10">
        <f>功勋产出!F28*7</f>
        <v>93633575.054711431</v>
      </c>
      <c r="AB25" s="10">
        <f>功勋产出!G28*7</f>
        <v>110185064.99726126</v>
      </c>
      <c r="AC25" s="10">
        <f>求节点(功勋需求与产出奖励!$F$6:$F$19,功勋需求与产出奖励!$C$6:$C$19,节奏总纲!P24)</f>
        <v>7.350410558851995</v>
      </c>
      <c r="AD25" s="10">
        <f>求节点(功勋需求与产出奖励!$F$6:$F$19,功勋需求与产出奖励!$C$6:$C$19,节奏总纲!Q24)</f>
        <v>7.265075024389402</v>
      </c>
      <c r="AE25" s="10">
        <f>求节点(功勋需求与产出奖励!$F$6:$F$19,功勋需求与产出奖励!$C$6:$C$19,节奏总纲!R24)</f>
        <v>7.1660110391409093</v>
      </c>
      <c r="AF25" s="10">
        <f>求节点(功勋需求与产出奖励!$F$6:$F$19,功勋需求与产出奖励!$C$6:$C$19,节奏总纲!S24)</f>
        <v>7.0463866041238621</v>
      </c>
      <c r="AG25" s="10">
        <f>求节点(功勋需求与产出奖励!$F$6:$F$19,功勋需求与产出奖励!$C$6:$C$19,节奏总纲!T24)</f>
        <v>6.4716649421029127</v>
      </c>
      <c r="AH25" s="62">
        <f>求节点($F$6:$F$19,$G$6:$G$19,节奏总纲!P24)</f>
        <v>27726240.494550318</v>
      </c>
      <c r="AI25" s="62">
        <f>求节点($F$6:$F$19,$G$6:$G$19,节奏总纲!Q24)</f>
        <v>26429140.370718915</v>
      </c>
      <c r="AJ25" s="62">
        <f>求节点($F$6:$F$19,$G$6:$G$19,节奏总纲!R24)</f>
        <v>24923367.794941824</v>
      </c>
      <c r="AK25" s="62">
        <f>求节点($F$6:$F$19,$G$6:$G$19,节奏总纲!S24)</f>
        <v>23105076.3826827</v>
      </c>
      <c r="AL25" s="62">
        <f>求节点($F$6:$F$19,$G$6:$G$19,节奏总纲!T24)</f>
        <v>17116649.421029128</v>
      </c>
      <c r="AM25" s="34">
        <f t="shared" si="2"/>
        <v>1.3223786216585625</v>
      </c>
      <c r="AN25" s="34">
        <f t="shared" si="3"/>
        <v>1.6456266784079201</v>
      </c>
      <c r="AO25" s="34">
        <f t="shared" si="4"/>
        <v>2.6584516460861347</v>
      </c>
      <c r="AP25" s="34">
        <f t="shared" si="5"/>
        <v>4.0525109505757779</v>
      </c>
      <c r="AQ25" s="34">
        <f t="shared" si="6"/>
        <v>6.4373033697757682</v>
      </c>
      <c r="AU25" s="10">
        <v>21</v>
      </c>
      <c r="AV25" s="10">
        <f>IF(X25&gt;AH25,INDEX($O$6:$O$19,AC25),求节点($G$6:$G$19,$O$6:$O$19,X25))/7*节奏总纲!W24</f>
        <v>57.418770029034505</v>
      </c>
      <c r="AW25" s="10">
        <f>IF(Y25&gt;AI25,INDEX($O$6:$O$19,AD25),求节点($G$6:$G$19,$O$6:$O$19,Y25))/7*节奏总纲!X24</f>
        <v>49.636524877190347</v>
      </c>
      <c r="AX25" s="10">
        <f>IF(Z25&gt;AJ25,INDEX($O$6:$O$19,AE25),求节点($G$6:$G$19,$O$6:$O$19,Z25))/7*节奏总纲!Y24</f>
        <v>41.891259923727731</v>
      </c>
      <c r="AY25" s="10">
        <f>IF(AA25&gt;AK25,INDEX($O$6:$O$19,AF25),求节点($G$6:$G$19,$O$6:$O$19,AA25))/7*节奏总纲!Z24</f>
        <v>31.294336206338969</v>
      </c>
      <c r="AZ25" s="10">
        <f>IF(AB25&gt;AL25,INDEX($O$6:$O$19,AG25),求节点($G$6:$G$19,$O$6:$O$19,AB25))/7*节奏总纲!AA24</f>
        <v>15.731132931927919</v>
      </c>
      <c r="BA25" s="10">
        <f>IF(X25&gt;AH25,INDEX($P$6:$P$19,AC25),求节点($G$6:$G$19,$P$6:$P$19,X25))/7*节奏总纲!W24</f>
        <v>385526.02733780316</v>
      </c>
      <c r="BB25" s="10">
        <f>IF(Y25&gt;AI25,INDEX($P$6:$P$19,AD25),求节点($G$6:$G$19,$P$6:$P$19,Y25))/7*节奏总纲!X24</f>
        <v>333273.80988970667</v>
      </c>
      <c r="BC25" s="10">
        <f>IF(Z25&gt;AJ25,INDEX($P$6:$P$19,AE25),求节点($G$6:$G$19,$P$6:$P$19,Z25))/7*节奏总纲!Y24</f>
        <v>281269.88805931481</v>
      </c>
      <c r="BD25" s="10">
        <f>IF(AA25&gt;AK25,INDEX($P$6:$P$19,AF25),求节点($G$6:$G$19,$P$6:$P$19,AA25))/7*节奏总纲!Z24</f>
        <v>210119.11452827594</v>
      </c>
      <c r="BE25" s="10">
        <f>IF(AB25&gt;AL25,INDEX($P$6:$P$19,AG25),求节点($G$6:$G$19,$P$6:$P$19,AB25))/7*节奏总纲!AA24</f>
        <v>83899.375636948898</v>
      </c>
      <c r="BF25" s="47">
        <f>IF(X25&gt;AH25,INDEX($Q$6:$Q$19,AC25),求节点($G$6:$G$19,$Q$6:$Q$19,X25))/7*节奏总纲!W24</f>
        <v>0</v>
      </c>
      <c r="BG25" s="47">
        <f>IF(Y25&gt;AI25,INDEX($Q$6:$Q$19,AD25),求节点($G$6:$G$19,$Q$6:$Q$19,Y25))/7*节奏总纲!X24</f>
        <v>0</v>
      </c>
      <c r="BH25" s="47">
        <f>IF(Z25&gt;AJ25,INDEX($Q$6:$Q$19,AE25),求节点($G$6:$G$19,$Q$6:$Q$19,Z25))/7*节奏总纲!Y24</f>
        <v>0</v>
      </c>
      <c r="BI25" s="47">
        <f>IF(AA25&gt;AK25,INDEX($Q$6:$Q$19,AF25),求节点($G$6:$G$19,$Q$6:$Q$19,AA25))/7*节奏总纲!Z24</f>
        <v>0</v>
      </c>
      <c r="BJ25" s="47">
        <f>IF(AB25&gt;AL25,INDEX($Q$6:$Q$19,AG25),求节点($G$6:$G$19,$Q$6:$Q$19,AB25))/7*节奏总纲!AA24</f>
        <v>0</v>
      </c>
      <c r="BK25" s="40">
        <f>IF(X25&gt;AH25,INDEX($R$6:$R$19,AC25),求节点($G$6:$G$19,$R$6:$R$19,X25))/7*节奏总纲!W24*$E$27</f>
        <v>14.354692507258626</v>
      </c>
      <c r="BL25" s="40">
        <f>IF(Y25&gt;AI25,INDEX($R$6:$R$19,AD25),求节点($G$6:$G$19,$R$6:$R$19,Y25))/7*节奏总纲!X24*$E$27</f>
        <v>12.409131219297587</v>
      </c>
      <c r="BM25" s="40">
        <f>IF(Z25&gt;AJ25,INDEX($R$6:$R$19,AE25),求节点($G$6:$G$19,$R$6:$R$19,Z25))/7*节奏总纲!Y24*$E$27</f>
        <v>10.472814980931933</v>
      </c>
      <c r="BN25" s="40">
        <f>IF(AA25&gt;AK25,INDEX($R$6:$R$19,AF25),求节点($G$6:$G$19,$R$6:$R$19,AA25))/7*节奏总纲!Z24*$E$27</f>
        <v>7.823584051584743</v>
      </c>
      <c r="BO25" s="40">
        <f>IF(AB25&gt;AL25,INDEX($R$6:$R$19,AG25),求节点($G$6:$G$19,$R$6:$R$19,AB25))/7*节奏总纲!AA24*$E$27</f>
        <v>3.9327832329819801</v>
      </c>
      <c r="BP25" s="49">
        <f>IF(X25&gt;AH25,INDEX($S$6:$S$19,AC25),求节点($G$6:$G$19,$S$6:$S$19,X25))/7*节奏总纲!W24</f>
        <v>0</v>
      </c>
      <c r="BQ25" s="49">
        <f>IF(Y25&gt;AI25,INDEX($S$6:$S$19,AD25),求节点($G$6:$G$19,$S$6:$S$19,Y25))/7*节奏总纲!X24</f>
        <v>0</v>
      </c>
      <c r="BR25" s="49">
        <f>IF(Z25&gt;AJ25,INDEX($S$6:$S$19,AE25),求节点($G$6:$G$19,$S$6:$S$19,Z25))/7*节奏总纲!Y24</f>
        <v>0</v>
      </c>
      <c r="BS25" s="49">
        <f>IF(AA25&gt;AK25,INDEX($S$6:$S$19,AF25),求节点($G$6:$G$19,$S$6:$S$19,AA25))/7*节奏总纲!Z24</f>
        <v>0</v>
      </c>
      <c r="BT25" s="49">
        <f>IF(AB25&gt;AL25,INDEX($S$6:$S$19,AG25),求节点($G$6:$G$19,$S$6:$S$19,AB25))/7*节奏总纲!AA24</f>
        <v>0</v>
      </c>
      <c r="BU25" s="47"/>
      <c r="BV25" s="10">
        <v>21</v>
      </c>
      <c r="BW25" s="10">
        <f>SUM(AV$5:AV25)</f>
        <v>602.47898487461373</v>
      </c>
      <c r="BX25" s="10">
        <f>SUM(AW$5:AW25)</f>
        <v>516.77866067191553</v>
      </c>
      <c r="BY25" s="10">
        <f>SUM(AX$5:AX25)</f>
        <v>415.58857732305626</v>
      </c>
      <c r="BZ25" s="10">
        <f>SUM(AY$5:AY25)</f>
        <v>291.90404097882538</v>
      </c>
      <c r="CA25" s="10">
        <f>SUM(AZ$5:AZ25)</f>
        <v>153.19676382811431</v>
      </c>
      <c r="CB25" s="10">
        <f>SUM(BA$5:BA25)</f>
        <v>3656234.0116383233</v>
      </c>
      <c r="CC25" s="10">
        <f>SUM(BB$5:BB25)</f>
        <v>3091742.1469679242</v>
      </c>
      <c r="CD25" s="10">
        <f>SUM(BC$5:BC25)</f>
        <v>2408100.2328118668</v>
      </c>
      <c r="CE25" s="10">
        <f>SUM(BD$5:BD25)</f>
        <v>1572213.2575441436</v>
      </c>
      <c r="CF25" s="10">
        <f>SUM(BE$5:BE25)</f>
        <v>754635.68459881248</v>
      </c>
      <c r="CG25" s="47">
        <f>SUM(BF$5:BF25)</f>
        <v>0</v>
      </c>
      <c r="CH25" s="47">
        <f>SUM(BG$5:BG25)</f>
        <v>0</v>
      </c>
      <c r="CI25" s="47">
        <f>SUM(BH$5:BH25)</f>
        <v>0</v>
      </c>
      <c r="CJ25" s="47">
        <f>SUM(BI$5:BI25)</f>
        <v>0</v>
      </c>
      <c r="CK25" s="47">
        <f>SUM(BJ$5:BJ25)</f>
        <v>0</v>
      </c>
      <c r="CL25" s="10">
        <f>SUM(BK$5:BK25)</f>
        <v>150.61974621865346</v>
      </c>
      <c r="CM25" s="10">
        <f>SUM(BL$5:BL25)</f>
        <v>129.19466516797891</v>
      </c>
      <c r="CN25" s="10">
        <f>SUM(BM$5:BM25)</f>
        <v>103.89714433076409</v>
      </c>
      <c r="CO25" s="10">
        <f>SUM(BN$5:BN25)</f>
        <v>72.976010244706345</v>
      </c>
      <c r="CP25" s="10">
        <f>SUM(BO$5:BO25)</f>
        <v>38.299190957028578</v>
      </c>
      <c r="CQ25" s="40">
        <f>BK25/节奏总纲!W24</f>
        <v>50</v>
      </c>
      <c r="CR25" s="49">
        <f>SUM(BP$5:BP25)</f>
        <v>0</v>
      </c>
      <c r="CS25" s="49">
        <f>SUM(BQ$5:BQ25)</f>
        <v>0</v>
      </c>
      <c r="CT25" s="49">
        <f>SUM(BR$5:BR25)</f>
        <v>0</v>
      </c>
      <c r="CU25" s="49">
        <f>SUM(BS$5:BS25)</f>
        <v>0</v>
      </c>
      <c r="CV25" s="49">
        <f>SUM(BT$5:BT25)</f>
        <v>0</v>
      </c>
    </row>
    <row r="26" spans="1:100" x14ac:dyDescent="0.15">
      <c r="H26" s="43">
        <v>2</v>
      </c>
      <c r="I26" s="10">
        <v>5</v>
      </c>
      <c r="K26" s="10"/>
      <c r="M26" s="43">
        <f t="shared" si="12"/>
        <v>50000</v>
      </c>
      <c r="N26" s="10">
        <f>M26-M25</f>
        <v>0</v>
      </c>
      <c r="W26" s="29">
        <v>22</v>
      </c>
      <c r="X26" s="10">
        <f>功勋产出!C29*7</f>
        <v>37617699.929101445</v>
      </c>
      <c r="Y26" s="10">
        <f>功勋产出!D29*7</f>
        <v>44806728.569632843</v>
      </c>
      <c r="Z26" s="10">
        <f>功勋产出!E29*7</f>
        <v>69169316.033684939</v>
      </c>
      <c r="AA26" s="10">
        <f>功勋产出!F29*7</f>
        <v>100519470.0903607</v>
      </c>
      <c r="AB26" s="10">
        <f>功勋产出!G29*7</f>
        <v>114128201.72654344</v>
      </c>
      <c r="AC26" s="10">
        <f>求节点(功勋需求与产出奖励!$F$6:$F$19,功勋需求与产出奖励!$C$6:$C$19,节奏总纲!P25)</f>
        <v>7.4107438078408121</v>
      </c>
      <c r="AD26" s="10">
        <f>求节点(功勋需求与产出奖励!$F$6:$F$19,功勋需求与产出奖励!$C$6:$C$19,节奏总纲!Q25)</f>
        <v>7.3184774433944497</v>
      </c>
      <c r="AE26" s="10">
        <f>求节点(功勋需求与产出奖励!$F$6:$F$19,功勋需求与产出奖励!$C$6:$C$19,节奏总纲!R25)</f>
        <v>7.2107746130857855</v>
      </c>
      <c r="AF26" s="10">
        <f>求节点(功勋需求与产出奖励!$F$6:$F$19,功勋需求与产出奖励!$C$6:$C$19,节奏总纲!S25)</f>
        <v>7.0799523270564126</v>
      </c>
      <c r="AG26" s="10">
        <f>求节点(功勋需求与产出奖励!$F$6:$F$19,功勋需求与产出奖励!$C$6:$C$19,节奏总纲!T25)</f>
        <v>6.5687320837624741</v>
      </c>
      <c r="AH26" s="62">
        <f>求节点($F$6:$F$19,$G$6:$G$19,节奏总纲!P25)</f>
        <v>28643305.879180338</v>
      </c>
      <c r="AI26" s="62">
        <f>求节点($F$6:$F$19,$G$6:$G$19,节奏总纲!Q25)</f>
        <v>27240857.139595632</v>
      </c>
      <c r="AJ26" s="62">
        <f>求节点($F$6:$F$19,$G$6:$G$19,节奏总纲!R25)</f>
        <v>25603774.118903935</v>
      </c>
      <c r="AK26" s="62">
        <f>求节点($F$6:$F$19,$G$6:$G$19,节奏总纲!S25)</f>
        <v>23615275.371257477</v>
      </c>
      <c r="AL26" s="62">
        <f>求节点($F$6:$F$19,$G$6:$G$19,节奏总纲!T25)</f>
        <v>18087320.83762474</v>
      </c>
      <c r="AM26" s="34">
        <f t="shared" si="2"/>
        <v>1.3133155819295366</v>
      </c>
      <c r="AN26" s="34">
        <f t="shared" si="3"/>
        <v>1.6448354888402004</v>
      </c>
      <c r="AO26" s="34">
        <f t="shared" si="4"/>
        <v>2.7015281306756815</v>
      </c>
      <c r="AP26" s="34">
        <f t="shared" si="5"/>
        <v>4.2565444827590087</v>
      </c>
      <c r="AQ26" s="34">
        <f t="shared" si="6"/>
        <v>6.3098455957687856</v>
      </c>
      <c r="AU26" s="10">
        <v>22</v>
      </c>
      <c r="AV26" s="10">
        <f>IF(X26&gt;AH26,INDEX($O$6:$O$19,AC26),求节点($G$6:$G$19,$O$6:$O$19,X26))/7*节奏总纲!W25</f>
        <v>61.539913968593396</v>
      </c>
      <c r="AW26" s="10">
        <f>IF(Y26&gt;AI26,INDEX($O$6:$O$19,AD26),求节点($G$6:$G$19,$O$6:$O$19,Y26))/7*节奏总纲!X25</f>
        <v>54.470467385148069</v>
      </c>
      <c r="AX26" s="10">
        <f>IF(Z26&gt;AJ26,INDEX($O$6:$O$19,AE26),求节点($G$6:$G$19,$O$6:$O$19,Z26))/7*节奏总纲!Y25</f>
        <v>45.658845423773187</v>
      </c>
      <c r="AY26" s="10">
        <f>IF(AA26&gt;AK26,INDEX($O$6:$O$19,AF26),求节点($G$6:$G$19,$O$6:$O$19,AA26))/7*节奏总纲!Z25</f>
        <v>34.237037391202165</v>
      </c>
      <c r="AZ26" s="10">
        <f>IF(AB26&gt;AL26,INDEX($O$6:$O$19,AG26),求节点($G$6:$G$19,$O$6:$O$19,AB26))/7*节奏总纲!AA25</f>
        <v>16.640081427353312</v>
      </c>
      <c r="BA26" s="10">
        <f>IF(X26&gt;AH26,INDEX($P$6:$P$19,AC26),求节点($G$6:$G$19,$P$6:$P$19,X26))/7*节奏总纲!W25</f>
        <v>413196.56521769857</v>
      </c>
      <c r="BB26" s="10">
        <f>IF(Y26&gt;AI26,INDEX($P$6:$P$19,AD26),求节点($G$6:$G$19,$P$6:$P$19,Y26))/7*节奏总纲!X25</f>
        <v>365730.28101456561</v>
      </c>
      <c r="BC26" s="10">
        <f>IF(Z26&gt;AJ26,INDEX($P$6:$P$19,AE26),求节点($G$6:$G$19,$P$6:$P$19,Z26))/7*节奏总纲!Y25</f>
        <v>306566.53355961997</v>
      </c>
      <c r="BD26" s="10">
        <f>IF(AA26&gt;AK26,INDEX($P$6:$P$19,AF26),求节点($G$6:$G$19,$P$6:$P$19,AA26))/7*节奏总纲!Z25</f>
        <v>229877.25105521455</v>
      </c>
      <c r="BE26" s="10">
        <f>IF(AB26&gt;AL26,INDEX($P$6:$P$19,AG26),求节点($G$6:$G$19,$P$6:$P$19,AB26))/7*节奏总纲!AA25</f>
        <v>88747.100945884333</v>
      </c>
      <c r="BF26" s="47">
        <f>IF(X26&gt;AH26,INDEX($Q$6:$Q$19,AC26),求节点($G$6:$G$19,$Q$6:$Q$19,X26))/7*节奏总纲!W25</f>
        <v>0</v>
      </c>
      <c r="BG26" s="47">
        <f>IF(Y26&gt;AI26,INDEX($Q$6:$Q$19,AD26),求节点($G$6:$G$19,$Q$6:$Q$19,Y26))/7*节奏总纲!X25</f>
        <v>0</v>
      </c>
      <c r="BH26" s="47">
        <f>IF(Z26&gt;AJ26,INDEX($Q$6:$Q$19,AE26),求节点($G$6:$G$19,$Q$6:$Q$19,Z26))/7*节奏总纲!Y25</f>
        <v>0</v>
      </c>
      <c r="BI26" s="47">
        <f>IF(AA26&gt;AK26,INDEX($Q$6:$Q$19,AF26),求节点($G$6:$G$19,$Q$6:$Q$19,AA26))/7*节奏总纲!Z25</f>
        <v>0</v>
      </c>
      <c r="BJ26" s="47">
        <f>IF(AB26&gt;AL26,INDEX($Q$6:$Q$19,AG26),求节点($G$6:$G$19,$Q$6:$Q$19,AB26))/7*节奏总纲!AA25</f>
        <v>0</v>
      </c>
      <c r="BK26" s="40">
        <f>IF(X26&gt;AH26,INDEX($R$6:$R$19,AC26),求节点($G$6:$G$19,$R$6:$R$19,X26))/7*节奏总纲!W25*$E$27</f>
        <v>15.384978492148349</v>
      </c>
      <c r="BL26" s="40">
        <f>IF(Y26&gt;AI26,INDEX($R$6:$R$19,AD26),求节点($G$6:$G$19,$R$6:$R$19,Y26))/7*节奏总纲!X25*$E$27</f>
        <v>13.617616846287019</v>
      </c>
      <c r="BM26" s="40">
        <f>IF(Z26&gt;AJ26,INDEX($R$6:$R$19,AE26),求节点($G$6:$G$19,$R$6:$R$19,Z26))/7*节奏总纲!Y25*$E$27</f>
        <v>11.414711355943297</v>
      </c>
      <c r="BN26" s="40">
        <f>IF(AA26&gt;AK26,INDEX($R$6:$R$19,AF26),求节点($G$6:$G$19,$R$6:$R$19,AA26))/7*节奏总纲!Z25*$E$27</f>
        <v>8.5592593478005412</v>
      </c>
      <c r="BO26" s="40">
        <f>IF(AB26&gt;AL26,INDEX($R$6:$R$19,AG26),求节点($G$6:$G$19,$R$6:$R$19,AB26))/7*节奏总纲!AA25*$E$27</f>
        <v>4.160020356838328</v>
      </c>
      <c r="BP26" s="49">
        <f>IF(X26&gt;AH26,INDEX($S$6:$S$19,AC26),求节点($G$6:$G$19,$S$6:$S$19,X26))/7*节奏总纲!W25</f>
        <v>0</v>
      </c>
      <c r="BQ26" s="49">
        <f>IF(Y26&gt;AI26,INDEX($S$6:$S$19,AD26),求节点($G$6:$G$19,$S$6:$S$19,Y26))/7*节奏总纲!X25</f>
        <v>0</v>
      </c>
      <c r="BR26" s="49">
        <f>IF(Z26&gt;AJ26,INDEX($S$6:$S$19,AE26),求节点($G$6:$G$19,$S$6:$S$19,Z26))/7*节奏总纲!Y25</f>
        <v>0</v>
      </c>
      <c r="BS26" s="49">
        <f>IF(AA26&gt;AK26,INDEX($S$6:$S$19,AF26),求节点($G$6:$G$19,$S$6:$S$19,AA26))/7*节奏总纲!Z25</f>
        <v>0</v>
      </c>
      <c r="BT26" s="49">
        <f>IF(AB26&gt;AL26,INDEX($S$6:$S$19,AG26),求节点($G$6:$G$19,$S$6:$S$19,AB26))/7*节奏总纲!AA25</f>
        <v>0</v>
      </c>
      <c r="BU26" s="47"/>
      <c r="BV26" s="10">
        <v>22</v>
      </c>
      <c r="BW26" s="10">
        <f>SUM(AV$5:AV26)</f>
        <v>664.01889884320713</v>
      </c>
      <c r="BX26" s="10">
        <f>SUM(AW$5:AW26)</f>
        <v>571.24912805706356</v>
      </c>
      <c r="BY26" s="10">
        <f>SUM(AX$5:AX26)</f>
        <v>461.24742274682944</v>
      </c>
      <c r="BZ26" s="10">
        <f>SUM(AY$5:AY26)</f>
        <v>326.14107837002757</v>
      </c>
      <c r="CA26" s="10">
        <f>SUM(AZ$5:AZ26)</f>
        <v>169.83684525546764</v>
      </c>
      <c r="CB26" s="10">
        <f>SUM(BA$5:BA26)</f>
        <v>4069430.5768560218</v>
      </c>
      <c r="CC26" s="10">
        <f>SUM(BB$5:BB26)</f>
        <v>3457472.4279824896</v>
      </c>
      <c r="CD26" s="10">
        <f>SUM(BC$5:BC26)</f>
        <v>2714666.7663714867</v>
      </c>
      <c r="CE26" s="10">
        <f>SUM(BD$5:BD26)</f>
        <v>1802090.5085993581</v>
      </c>
      <c r="CF26" s="10">
        <f>SUM(BE$5:BE26)</f>
        <v>843382.78554469685</v>
      </c>
      <c r="CG26" s="47">
        <f>SUM(BF$5:BF26)</f>
        <v>0</v>
      </c>
      <c r="CH26" s="47">
        <f>SUM(BG$5:BG26)</f>
        <v>0</v>
      </c>
      <c r="CI26" s="47">
        <f>SUM(BH$5:BH26)</f>
        <v>0</v>
      </c>
      <c r="CJ26" s="47">
        <f>SUM(BI$5:BI26)</f>
        <v>0</v>
      </c>
      <c r="CK26" s="47">
        <f>SUM(BJ$5:BJ26)</f>
        <v>0</v>
      </c>
      <c r="CL26" s="10">
        <f>SUM(BK$5:BK26)</f>
        <v>166.00472471080181</v>
      </c>
      <c r="CM26" s="10">
        <f>SUM(BL$5:BL26)</f>
        <v>142.81228201426592</v>
      </c>
      <c r="CN26" s="10">
        <f>SUM(BM$5:BM26)</f>
        <v>115.31185568670739</v>
      </c>
      <c r="CO26" s="10">
        <f>SUM(BN$5:BN26)</f>
        <v>81.535269592506893</v>
      </c>
      <c r="CP26" s="10">
        <f>SUM(BO$5:BO26)</f>
        <v>42.459211313866909</v>
      </c>
      <c r="CQ26" s="40">
        <f>BK26/节奏总纲!W25</f>
        <v>50</v>
      </c>
      <c r="CR26" s="49">
        <f>SUM(BP$5:BP26)</f>
        <v>0</v>
      </c>
      <c r="CS26" s="49">
        <f>SUM(BQ$5:BQ26)</f>
        <v>0</v>
      </c>
      <c r="CT26" s="49">
        <f>SUM(BR$5:BR26)</f>
        <v>0</v>
      </c>
      <c r="CU26" s="49">
        <f>SUM(BS$5:BS26)</f>
        <v>0</v>
      </c>
      <c r="CV26" s="49">
        <f>SUM(BT$5:BT26)</f>
        <v>0</v>
      </c>
    </row>
    <row r="27" spans="1:100" x14ac:dyDescent="0.15">
      <c r="C27" s="44" t="s">
        <v>230</v>
      </c>
      <c r="D27" s="44" t="s">
        <v>231</v>
      </c>
      <c r="E27" s="44">
        <f>'[1]功能-付费相关'!$I$24</f>
        <v>0.1</v>
      </c>
      <c r="F27" s="44" t="s">
        <v>232</v>
      </c>
      <c r="H27" s="43">
        <v>3</v>
      </c>
      <c r="J27" s="10">
        <v>5</v>
      </c>
      <c r="K27" s="10"/>
      <c r="M27" s="43">
        <f t="shared" si="12"/>
        <v>250000</v>
      </c>
      <c r="N27" s="43">
        <f t="shared" ref="N27:N38" si="13">M27-M26</f>
        <v>200000</v>
      </c>
      <c r="W27" s="29">
        <v>23</v>
      </c>
      <c r="X27" s="10">
        <f>功勋产出!C30*7</f>
        <v>38595951.682994485</v>
      </c>
      <c r="Y27" s="10">
        <f>功勋产出!D30*7</f>
        <v>46056817.29619509</v>
      </c>
      <c r="Z27" s="10">
        <f>功勋产出!E30*7</f>
        <v>72104394.6598939</v>
      </c>
      <c r="AA27" s="10">
        <f>功勋产出!F30*7</f>
        <v>106936853.76686436</v>
      </c>
      <c r="AB27" s="10">
        <f>功勋产出!G30*7</f>
        <v>117776269.66548285</v>
      </c>
      <c r="AC27" s="10">
        <f>求节点(功勋需求与产出奖励!$F$6:$F$19,功勋需求与产出奖励!$C$6:$C$19,节奏总纲!P26)</f>
        <v>7.4754073830156207</v>
      </c>
      <c r="AD27" s="10">
        <f>求节点(功勋需求与产出奖励!$F$6:$F$19,功勋需求与产出奖励!$C$6:$C$19,节奏总纲!Q26)</f>
        <v>7.374137889057824</v>
      </c>
      <c r="AE27" s="10">
        <f>求节点(功勋需求与产出奖励!$F$6:$F$19,功勋需求与产出奖励!$C$6:$C$19,节奏总纲!R26)</f>
        <v>7.2561697019474112</v>
      </c>
      <c r="AF27" s="10">
        <f>求节点(功勋需求与产出奖励!$F$6:$F$19,功勋需求与产出奖励!$C$6:$C$19,节奏总纲!S26)</f>
        <v>7.1136536663776244</v>
      </c>
      <c r="AG27" s="10">
        <f>求节点(功勋需求与产出奖励!$F$6:$F$19,功勋需求与产出奖励!$C$6:$C$19,节奏总纲!T26)</f>
        <v>6.6608900698697049</v>
      </c>
      <c r="AH27" s="62">
        <f>求节点($F$6:$F$19,$G$6:$G$19,节奏总纲!P26)</f>
        <v>29626192.221837431</v>
      </c>
      <c r="AI27" s="62">
        <f>求节点($F$6:$F$19,$G$6:$G$19,节奏总纲!Q26)</f>
        <v>28086895.913678922</v>
      </c>
      <c r="AJ27" s="62">
        <f>求节点($F$6:$F$19,$G$6:$G$19,节奏总纲!R26)</f>
        <v>26293779.469600651</v>
      </c>
      <c r="AK27" s="62">
        <f>求节点($F$6:$F$19,$G$6:$G$19,节奏总纲!S26)</f>
        <v>24127535.728939891</v>
      </c>
      <c r="AL27" s="62">
        <f>求节点($F$6:$F$19,$G$6:$G$19,节奏总纲!T26)</f>
        <v>19008900.698697045</v>
      </c>
      <c r="AM27" s="34">
        <f t="shared" si="2"/>
        <v>1.302764506285268</v>
      </c>
      <c r="AN27" s="34">
        <f t="shared" si="3"/>
        <v>1.6397973431362498</v>
      </c>
      <c r="AO27" s="34">
        <f t="shared" si="4"/>
        <v>2.7422605693965312</v>
      </c>
      <c r="AP27" s="34">
        <f t="shared" si="5"/>
        <v>4.4321498460615034</v>
      </c>
      <c r="AQ27" s="34">
        <f t="shared" si="6"/>
        <v>6.1958485412865434</v>
      </c>
      <c r="AU27" s="10">
        <v>23</v>
      </c>
      <c r="AV27" s="10">
        <f>IF(X27&gt;AH27,INDEX($O$6:$O$19,AC27),求节点($G$6:$G$19,$O$6:$O$19,X27))/7*节奏总纲!W26</f>
        <v>65.95684667830497</v>
      </c>
      <c r="AW27" s="10">
        <f>IF(Y27&gt;AI27,INDEX($O$6:$O$19,AD27),求节点($G$6:$G$19,$O$6:$O$19,Y27))/7*节奏总纲!X26</f>
        <v>56.773654576641697</v>
      </c>
      <c r="AX27" s="10">
        <f>IF(Z27&gt;AJ27,INDEX($O$6:$O$19,AE27),求节点($G$6:$G$19,$O$6:$O$19,Z27))/7*节奏总纲!Y26</f>
        <v>46.30299063885861</v>
      </c>
      <c r="AY27" s="10">
        <f>IF(AA27&gt;AK27,INDEX($O$6:$O$19,AF27),求节点($G$6:$G$19,$O$6:$O$19,AA27))/7*节奏总纲!Z26</f>
        <v>34.37536610763572</v>
      </c>
      <c r="AZ27" s="10">
        <f>IF(AB27&gt;AL27,INDEX($O$6:$O$19,AG27),求节点($G$6:$G$19,$O$6:$O$19,AB27))/7*节奏总纲!AA26</f>
        <v>15.798511904096708</v>
      </c>
      <c r="BA27" s="10">
        <f>IF(X27&gt;AH27,INDEX($P$6:$P$19,AC27),求节点($G$6:$G$19,$P$6:$P$19,X27))/7*节奏总纲!W26</f>
        <v>442853.11341147625</v>
      </c>
      <c r="BB27" s="10">
        <f>IF(Y27&gt;AI27,INDEX($P$6:$P$19,AD27),求节点($G$6:$G$19,$P$6:$P$19,Y27))/7*节奏总纲!X26</f>
        <v>381194.53787173715</v>
      </c>
      <c r="BC27" s="10">
        <f>IF(Z27&gt;AJ27,INDEX($P$6:$P$19,AE27),求节点($G$6:$G$19,$P$6:$P$19,Z27))/7*节奏总纲!Y26</f>
        <v>310891.50857519353</v>
      </c>
      <c r="BD27" s="10">
        <f>IF(AA27&gt;AK27,INDEX($P$6:$P$19,AF27),求节点($G$6:$G$19,$P$6:$P$19,AA27))/7*节奏总纲!Z26</f>
        <v>230806.02957983984</v>
      </c>
      <c r="BE27" s="10">
        <f>IF(AB27&gt;AL27,INDEX($P$6:$P$19,AG27),求节点($G$6:$G$19,$P$6:$P$19,AB27))/7*节奏总纲!AA26</f>
        <v>84258.730155182449</v>
      </c>
      <c r="BF27" s="47">
        <f>IF(X27&gt;AH27,INDEX($Q$6:$Q$19,AC27),求节点($G$6:$G$19,$Q$6:$Q$19,X27))/7*节奏总纲!W26</f>
        <v>0</v>
      </c>
      <c r="BG27" s="47">
        <f>IF(Y27&gt;AI27,INDEX($Q$6:$Q$19,AD27),求节点($G$6:$G$19,$Q$6:$Q$19,Y27))/7*节奏总纲!X26</f>
        <v>0</v>
      </c>
      <c r="BH27" s="47">
        <f>IF(Z27&gt;AJ27,INDEX($Q$6:$Q$19,AE27),求节点($G$6:$G$19,$Q$6:$Q$19,Z27))/7*节奏总纲!Y26</f>
        <v>0</v>
      </c>
      <c r="BI27" s="47">
        <f>IF(AA27&gt;AK27,INDEX($Q$6:$Q$19,AF27),求节点($G$6:$G$19,$Q$6:$Q$19,AA27))/7*节奏总纲!Z26</f>
        <v>0</v>
      </c>
      <c r="BJ27" s="47">
        <f>IF(AB27&gt;AL27,INDEX($Q$6:$Q$19,AG27),求节点($G$6:$G$19,$Q$6:$Q$19,AB27))/7*节奏总纲!AA26</f>
        <v>0</v>
      </c>
      <c r="BK27" s="40">
        <f>IF(X27&gt;AH27,INDEX($R$6:$R$19,AC27),求节点($G$6:$G$19,$R$6:$R$19,X27))/7*节奏总纲!W26*$E$27</f>
        <v>16.489211669576243</v>
      </c>
      <c r="BL27" s="40">
        <f>IF(Y27&gt;AI27,INDEX($R$6:$R$19,AD27),求节点($G$6:$G$19,$R$6:$R$19,Y27))/7*节奏总纲!X26*$E$27</f>
        <v>14.193413644160424</v>
      </c>
      <c r="BM27" s="40">
        <f>IF(Z27&gt;AJ27,INDEX($R$6:$R$19,AE27),求节点($G$6:$G$19,$R$6:$R$19,Z27))/7*节奏总纲!Y26*$E$27</f>
        <v>11.575747659714652</v>
      </c>
      <c r="BN27" s="40">
        <f>IF(AA27&gt;AK27,INDEX($R$6:$R$19,AF27),求节点($G$6:$G$19,$R$6:$R$19,AA27))/7*节奏总纲!Z26*$E$27</f>
        <v>8.5938415269089301</v>
      </c>
      <c r="BO27" s="40">
        <f>IF(AB27&gt;AL27,INDEX($R$6:$R$19,AG27),求节点($G$6:$G$19,$R$6:$R$19,AB27))/7*节奏总纲!AA26*$E$27</f>
        <v>3.949627976024177</v>
      </c>
      <c r="BP27" s="49">
        <f>IF(X27&gt;AH27,INDEX($S$6:$S$19,AC27),求节点($G$6:$G$19,$S$6:$S$19,X27))/7*节奏总纲!W26</f>
        <v>0</v>
      </c>
      <c r="BQ27" s="49">
        <f>IF(Y27&gt;AI27,INDEX($S$6:$S$19,AD27),求节点($G$6:$G$19,$S$6:$S$19,Y27))/7*节奏总纲!X26</f>
        <v>0</v>
      </c>
      <c r="BR27" s="49">
        <f>IF(Z27&gt;AJ27,INDEX($S$6:$S$19,AE27),求节点($G$6:$G$19,$S$6:$S$19,Z27))/7*节奏总纲!Y26</f>
        <v>0</v>
      </c>
      <c r="BS27" s="49">
        <f>IF(AA27&gt;AK27,INDEX($S$6:$S$19,AF27),求节点($G$6:$G$19,$S$6:$S$19,AA27))/7*节奏总纲!Z26</f>
        <v>0</v>
      </c>
      <c r="BT27" s="49">
        <f>IF(AB27&gt;AL27,INDEX($S$6:$S$19,AG27),求节点($G$6:$G$19,$S$6:$S$19,AB27))/7*节奏总纲!AA26</f>
        <v>0</v>
      </c>
      <c r="BU27" s="47"/>
      <c r="BV27" s="10">
        <v>23</v>
      </c>
      <c r="BW27" s="10">
        <f>SUM(AV$5:AV27)</f>
        <v>729.97574552151207</v>
      </c>
      <c r="BX27" s="10">
        <f>SUM(AW$5:AW27)</f>
        <v>628.02278263370522</v>
      </c>
      <c r="BY27" s="10">
        <f>SUM(AX$5:AX27)</f>
        <v>507.55041338568805</v>
      </c>
      <c r="BZ27" s="10">
        <f>SUM(AY$5:AY27)</f>
        <v>360.5164444776633</v>
      </c>
      <c r="CA27" s="10">
        <f>SUM(AZ$5:AZ27)</f>
        <v>185.63535715956434</v>
      </c>
      <c r="CB27" s="10">
        <f>SUM(BA$5:BA27)</f>
        <v>4512283.6902674977</v>
      </c>
      <c r="CC27" s="10">
        <f>SUM(BB$5:BB27)</f>
        <v>3838666.9658542266</v>
      </c>
      <c r="CD27" s="10">
        <f>SUM(BC$5:BC27)</f>
        <v>3025558.2749466803</v>
      </c>
      <c r="CE27" s="10">
        <f>SUM(BD$5:BD27)</f>
        <v>2032896.538179198</v>
      </c>
      <c r="CF27" s="10">
        <f>SUM(BE$5:BE27)</f>
        <v>927641.51569987927</v>
      </c>
      <c r="CG27" s="47">
        <f>SUM(BF$5:BF27)</f>
        <v>0</v>
      </c>
      <c r="CH27" s="47">
        <f>SUM(BG$5:BG27)</f>
        <v>0</v>
      </c>
      <c r="CI27" s="47">
        <f>SUM(BH$5:BH27)</f>
        <v>0</v>
      </c>
      <c r="CJ27" s="47">
        <f>SUM(BI$5:BI27)</f>
        <v>0</v>
      </c>
      <c r="CK27" s="47">
        <f>SUM(BJ$5:BJ27)</f>
        <v>0</v>
      </c>
      <c r="CL27" s="10">
        <f>SUM(BK$5:BK27)</f>
        <v>182.49393638037805</v>
      </c>
      <c r="CM27" s="10">
        <f>SUM(BL$5:BL27)</f>
        <v>157.00569565842633</v>
      </c>
      <c r="CN27" s="10">
        <f>SUM(BM$5:BM27)</f>
        <v>126.88760334642204</v>
      </c>
      <c r="CO27" s="10">
        <f>SUM(BN$5:BN27)</f>
        <v>90.129111119415825</v>
      </c>
      <c r="CP27" s="10">
        <f>SUM(BO$5:BO27)</f>
        <v>46.408839289891084</v>
      </c>
      <c r="CQ27" s="40">
        <f>BK27/节奏总纲!W26</f>
        <v>50</v>
      </c>
      <c r="CR27" s="49">
        <f>SUM(BP$5:BP27)</f>
        <v>0</v>
      </c>
      <c r="CS27" s="49">
        <f>SUM(BQ$5:BQ27)</f>
        <v>0</v>
      </c>
      <c r="CT27" s="49">
        <f>SUM(BR$5:BR27)</f>
        <v>0</v>
      </c>
      <c r="CU27" s="49">
        <f>SUM(BS$5:BS27)</f>
        <v>0</v>
      </c>
      <c r="CV27" s="49">
        <f>SUM(BT$5:BT27)</f>
        <v>0</v>
      </c>
    </row>
    <row r="28" spans="1:100" x14ac:dyDescent="0.15">
      <c r="H28" s="43">
        <v>4</v>
      </c>
      <c r="J28" s="10">
        <v>5</v>
      </c>
      <c r="K28" s="10"/>
      <c r="M28" s="43">
        <f t="shared" si="12"/>
        <v>250000</v>
      </c>
      <c r="N28" s="43">
        <f t="shared" si="13"/>
        <v>0</v>
      </c>
      <c r="W28" s="29">
        <v>24</v>
      </c>
      <c r="X28" s="10">
        <f>功勋产出!C31*7</f>
        <v>39568522.914948419</v>
      </c>
      <c r="Y28" s="10">
        <f>功勋产出!D31*7</f>
        <v>47338702.192534506</v>
      </c>
      <c r="Z28" s="10">
        <f>功勋产出!E31*7</f>
        <v>75223588.632383481</v>
      </c>
      <c r="AA28" s="10">
        <f>功勋产出!F31*7</f>
        <v>113438929.9002018</v>
      </c>
      <c r="AB28" s="10">
        <f>功勋产出!G31*7</f>
        <v>120909398.04438065</v>
      </c>
      <c r="AC28" s="10">
        <f>求节点(功勋需求与产出奖励!$F$6:$F$19,功勋需求与产出奖励!$C$6:$C$19,节奏总纲!P27)</f>
        <v>7.5447120868807014</v>
      </c>
      <c r="AD28" s="10">
        <f>求节点(功勋需求与产出奖励!$F$6:$F$19,功勋需求与产出奖励!$C$6:$C$19,节奏总纲!Q27)</f>
        <v>7.4355803384951695</v>
      </c>
      <c r="AE28" s="10">
        <f>求节点(功勋需求与产出奖励!$F$6:$F$19,功勋需求与产出奖励!$C$6:$C$19,节奏总纲!R27)</f>
        <v>7.3078265700161795</v>
      </c>
      <c r="AF28" s="10">
        <f>求节点(功勋需求与产出奖励!$F$6:$F$19,功勋需求与产出奖励!$C$6:$C$19,节奏总纲!S27)</f>
        <v>7.151804239503428</v>
      </c>
      <c r="AG28" s="10">
        <f>求节点(功勋需求与产出奖励!$F$6:$F$19,功勋需求与产出奖励!$C$6:$C$19,节奏总纲!T27)</f>
        <v>6.7692919885052714</v>
      </c>
      <c r="AH28" s="62">
        <f>求节点($F$6:$F$19,$G$6:$G$19,节奏总纲!P27)</f>
        <v>30679623.720586661</v>
      </c>
      <c r="AI28" s="62">
        <f>求节点($F$6:$F$19,$G$6:$G$19,节奏总纲!Q27)</f>
        <v>29020821.145126574</v>
      </c>
      <c r="AJ28" s="62">
        <f>求节点($F$6:$F$19,$G$6:$G$19,节奏总纲!R27)</f>
        <v>27078963.864245929</v>
      </c>
      <c r="AK28" s="62">
        <f>求节点($F$6:$F$19,$G$6:$G$19,节奏总纲!S27)</f>
        <v>24707424.440452103</v>
      </c>
      <c r="AL28" s="62">
        <f>求节点($F$6:$F$19,$G$6:$G$19,节奏总纲!T27)</f>
        <v>20092919.885052711</v>
      </c>
      <c r="AM28" s="34">
        <f t="shared" si="2"/>
        <v>1.2897329926636982</v>
      </c>
      <c r="AN28" s="34">
        <f t="shared" si="3"/>
        <v>1.6311978891225836</v>
      </c>
      <c r="AO28" s="34">
        <f t="shared" si="4"/>
        <v>2.7779345254677912</v>
      </c>
      <c r="AP28" s="34">
        <f t="shared" si="5"/>
        <v>4.5912891557597764</v>
      </c>
      <c r="AQ28" s="34">
        <f t="shared" si="6"/>
        <v>6.0175125733879105</v>
      </c>
      <c r="AU28" s="10">
        <v>24</v>
      </c>
      <c r="AV28" s="10">
        <f>IF(X28&gt;AH28,INDEX($O$6:$O$19,AC28),求节点($G$6:$G$19,$O$6:$O$19,X28))/7*节奏总纲!W27</f>
        <v>70.690797942382488</v>
      </c>
      <c r="AW28" s="10">
        <f>IF(Y28&gt;AI28,INDEX($O$6:$O$19,AD28),求节点($G$6:$G$19,$O$6:$O$19,Y28))/7*节奏总纲!X27</f>
        <v>62.67129842609247</v>
      </c>
      <c r="AX28" s="10">
        <f>IF(Z28&gt;AJ28,INDEX($O$6:$O$19,AE28),求节点($G$6:$G$19,$O$6:$O$19,Z28))/7*节奏总纲!Y27</f>
        <v>52.690005430143572</v>
      </c>
      <c r="AY28" s="10">
        <f>IF(AA28&gt;AK28,INDEX($O$6:$O$19,AF28),求节点($G$6:$G$19,$O$6:$O$19,AA28))/7*节奏总纲!Z27</f>
        <v>38.913584588319594</v>
      </c>
      <c r="AZ28" s="10">
        <f>IF(AB28&gt;AL28,INDEX($O$6:$O$19,AG28),求节点($G$6:$G$19,$O$6:$O$19,AB28))/7*节奏总纲!AA27</f>
        <v>18.583186051811357</v>
      </c>
      <c r="BA28" s="10">
        <f>IF(X28&gt;AH28,INDEX($P$6:$P$19,AC28),求节点($G$6:$G$19,$P$6:$P$19,X28))/7*节奏总纲!W27</f>
        <v>474638.21475599677</v>
      </c>
      <c r="BB28" s="10">
        <f>IF(Y28&gt;AI28,INDEX($P$6:$P$19,AD28),求节点($G$6:$G$19,$P$6:$P$19,Y28))/7*节奏总纲!X27</f>
        <v>420793.0037180495</v>
      </c>
      <c r="BC28" s="10">
        <f>IF(Z28&gt;AJ28,INDEX($P$6:$P$19,AE28),求节点($G$6:$G$19,$P$6:$P$19,Z28))/7*节奏总纲!Y27</f>
        <v>353775.75074524974</v>
      </c>
      <c r="BD28" s="10">
        <f>IF(AA28&gt;AK28,INDEX($P$6:$P$19,AF28),求节点($G$6:$G$19,$P$6:$P$19,AA28))/7*节奏总纲!Z27</f>
        <v>261276.925093003</v>
      </c>
      <c r="BE28" s="10">
        <f>IF(AB28&gt;AL28,INDEX($P$6:$P$19,AG28),求节点($G$6:$G$19,$P$6:$P$19,AB28))/7*节奏总纲!AA27</f>
        <v>99110.325609660576</v>
      </c>
      <c r="BF28" s="47">
        <f>IF(X28&gt;AH28,INDEX($Q$6:$Q$19,AC28),求节点($G$6:$G$19,$Q$6:$Q$19,X28))/7*节奏总纲!W27</f>
        <v>0</v>
      </c>
      <c r="BG28" s="47">
        <f>IF(Y28&gt;AI28,INDEX($Q$6:$Q$19,AD28),求节点($G$6:$G$19,$Q$6:$Q$19,Y28))/7*节奏总纲!X27</f>
        <v>0</v>
      </c>
      <c r="BH28" s="47">
        <f>IF(Z28&gt;AJ28,INDEX($Q$6:$Q$19,AE28),求节点($G$6:$G$19,$Q$6:$Q$19,Z28))/7*节奏总纲!Y27</f>
        <v>0</v>
      </c>
      <c r="BI28" s="47">
        <f>IF(AA28&gt;AK28,INDEX($Q$6:$Q$19,AF28),求节点($G$6:$G$19,$Q$6:$Q$19,AA28))/7*节奏总纲!Z27</f>
        <v>0</v>
      </c>
      <c r="BJ28" s="47">
        <f>IF(AB28&gt;AL28,INDEX($Q$6:$Q$19,AG28),求节点($G$6:$G$19,$Q$6:$Q$19,AB28))/7*节奏总纲!AA27</f>
        <v>0</v>
      </c>
      <c r="BK28" s="40">
        <f>IF(X28&gt;AH28,INDEX($R$6:$R$19,AC28),求节点($G$6:$G$19,$R$6:$R$19,X28))/7*节奏总纲!W27*$E$27</f>
        <v>17.672699485595622</v>
      </c>
      <c r="BL28" s="40">
        <f>IF(Y28&gt;AI28,INDEX($R$6:$R$19,AD28),求节点($G$6:$G$19,$R$6:$R$19,Y28))/7*节奏总纲!X27*$E$27</f>
        <v>15.667824606523119</v>
      </c>
      <c r="BM28" s="40">
        <f>IF(Z28&gt;AJ28,INDEX($R$6:$R$19,AE28),求节点($G$6:$G$19,$R$6:$R$19,Z28))/7*节奏总纲!Y27*$E$27</f>
        <v>13.172501357535893</v>
      </c>
      <c r="BN28" s="40">
        <f>IF(AA28&gt;AK28,INDEX($R$6:$R$19,AF28),求节点($G$6:$G$19,$R$6:$R$19,AA28))/7*节奏总纲!Z27*$E$27</f>
        <v>9.7283961470798985</v>
      </c>
      <c r="BO28" s="40">
        <f>IF(AB28&gt;AL28,INDEX($R$6:$R$19,AG28),求节点($G$6:$G$19,$R$6:$R$19,AB28))/7*节奏总纲!AA27*$E$27</f>
        <v>4.6457965129528391</v>
      </c>
      <c r="BP28" s="49">
        <f>IF(X28&gt;AH28,INDEX($S$6:$S$19,AC28),求节点($G$6:$G$19,$S$6:$S$19,X28))/7*节奏总纲!W27</f>
        <v>0</v>
      </c>
      <c r="BQ28" s="49">
        <f>IF(Y28&gt;AI28,INDEX($S$6:$S$19,AD28),求节点($G$6:$G$19,$S$6:$S$19,Y28))/7*节奏总纲!X27</f>
        <v>0</v>
      </c>
      <c r="BR28" s="49">
        <f>IF(Z28&gt;AJ28,INDEX($S$6:$S$19,AE28),求节点($G$6:$G$19,$S$6:$S$19,Z28))/7*节奏总纲!Y27</f>
        <v>0</v>
      </c>
      <c r="BS28" s="49">
        <f>IF(AA28&gt;AK28,INDEX($S$6:$S$19,AF28),求节点($G$6:$G$19,$S$6:$S$19,AA28))/7*节奏总纲!Z27</f>
        <v>0</v>
      </c>
      <c r="BT28" s="49">
        <f>IF(AB28&gt;AL28,INDEX($S$6:$S$19,AG28),求节点($G$6:$G$19,$S$6:$S$19,AB28))/7*节奏总纲!AA27</f>
        <v>0</v>
      </c>
      <c r="BU28" s="47"/>
      <c r="BV28" s="10">
        <v>24</v>
      </c>
      <c r="BW28" s="10">
        <f>SUM(AV$5:AV28)</f>
        <v>800.66654346389453</v>
      </c>
      <c r="BX28" s="10">
        <f>SUM(AW$5:AW28)</f>
        <v>690.69408105979767</v>
      </c>
      <c r="BY28" s="10">
        <f>SUM(AX$5:AX28)</f>
        <v>560.24041881583162</v>
      </c>
      <c r="BZ28" s="10">
        <f>SUM(AY$5:AY28)</f>
        <v>399.43002906598292</v>
      </c>
      <c r="CA28" s="10">
        <f>SUM(AZ$5:AZ28)</f>
        <v>204.2185432113757</v>
      </c>
      <c r="CB28" s="10">
        <f>SUM(BA$5:BA28)</f>
        <v>4986921.9050234947</v>
      </c>
      <c r="CC28" s="10">
        <f>SUM(BB$5:BB28)</f>
        <v>4259459.9695722759</v>
      </c>
      <c r="CD28" s="10">
        <f>SUM(BC$5:BC28)</f>
        <v>3379334.0256919302</v>
      </c>
      <c r="CE28" s="10">
        <f>SUM(BD$5:BD28)</f>
        <v>2294173.4632722009</v>
      </c>
      <c r="CF28" s="10">
        <f>SUM(BE$5:BE28)</f>
        <v>1026751.8413095399</v>
      </c>
      <c r="CG28" s="47">
        <f>SUM(BF$5:BF28)</f>
        <v>0</v>
      </c>
      <c r="CH28" s="47">
        <f>SUM(BG$5:BG28)</f>
        <v>0</v>
      </c>
      <c r="CI28" s="47">
        <f>SUM(BH$5:BH28)</f>
        <v>0</v>
      </c>
      <c r="CJ28" s="47">
        <f>SUM(BI$5:BI28)</f>
        <v>0</v>
      </c>
      <c r="CK28" s="47">
        <f>SUM(BJ$5:BJ28)</f>
        <v>0</v>
      </c>
      <c r="CL28" s="10">
        <f>SUM(BK$5:BK28)</f>
        <v>200.16663586597366</v>
      </c>
      <c r="CM28" s="10">
        <f>SUM(BL$5:BL28)</f>
        <v>172.67352026494945</v>
      </c>
      <c r="CN28" s="10">
        <f>SUM(BM$5:BM28)</f>
        <v>140.06010470395793</v>
      </c>
      <c r="CO28" s="10">
        <f>SUM(BN$5:BN28)</f>
        <v>99.85750726649573</v>
      </c>
      <c r="CP28" s="10">
        <f>SUM(BO$5:BO28)</f>
        <v>51.054635802843926</v>
      </c>
      <c r="CQ28" s="40">
        <f>BK28/节奏总纲!W27</f>
        <v>50</v>
      </c>
      <c r="CR28" s="49">
        <f>SUM(BP$5:BP28)</f>
        <v>0</v>
      </c>
      <c r="CS28" s="49">
        <f>SUM(BQ$5:BQ28)</f>
        <v>0</v>
      </c>
      <c r="CT28" s="49">
        <f>SUM(BR$5:BR28)</f>
        <v>0</v>
      </c>
      <c r="CU28" s="49">
        <f>SUM(BS$5:BS28)</f>
        <v>0</v>
      </c>
      <c r="CV28" s="49">
        <f>SUM(BT$5:BT28)</f>
        <v>0</v>
      </c>
    </row>
    <row r="29" spans="1:100" x14ac:dyDescent="0.15">
      <c r="H29" s="43">
        <v>5</v>
      </c>
      <c r="J29" s="45">
        <v>10</v>
      </c>
      <c r="K29" s="10"/>
      <c r="M29" s="43">
        <f t="shared" si="12"/>
        <v>500000</v>
      </c>
      <c r="N29" s="43">
        <f t="shared" si="13"/>
        <v>250000</v>
      </c>
      <c r="W29" s="29">
        <v>25</v>
      </c>
      <c r="X29" s="10">
        <f>功勋产出!C32*7</f>
        <v>40558851.617122874</v>
      </c>
      <c r="Y29" s="10">
        <f>功勋产出!D32*7</f>
        <v>48642294.744579956</v>
      </c>
      <c r="Z29" s="10">
        <f>功勋产出!E32*7</f>
        <v>78048793.126439258</v>
      </c>
      <c r="AA29" s="10">
        <f>功勋产出!F32*7</f>
        <v>120219876.32935388</v>
      </c>
      <c r="AB29" s="10">
        <f>功勋产出!G32*7</f>
        <v>124060772.24624304</v>
      </c>
      <c r="AC29" s="10">
        <f>求节点(功勋需求与产出奖励!$F$6:$F$19,功勋需求与产出奖励!$C$6:$C$19,节奏总纲!P28)</f>
        <v>7.618991029312232</v>
      </c>
      <c r="AD29" s="10">
        <f>求节点(功勋需求与产出奖励!$F$6:$F$19,功勋需求与产出奖励!$C$6:$C$19,节奏总纲!Q28)</f>
        <v>7.5008347665898167</v>
      </c>
      <c r="AE29" s="10">
        <f>求节点(功勋需求与产出奖励!$F$6:$F$19,功勋需求与产出奖励!$C$6:$C$19,节奏总纲!R28)</f>
        <v>7.3616770043108684</v>
      </c>
      <c r="AF29" s="10">
        <f>求节点(功勋需求与产出奖励!$F$6:$F$19,功勋需求与产出奖励!$C$6:$C$19,节奏总纲!S28)</f>
        <v>7.1918387905058516</v>
      </c>
      <c r="AG29" s="10">
        <f>求节点(功勋需求与产出奖励!$F$6:$F$19,功勋需求与产出奖励!$C$6:$C$19,节奏总纲!T28)</f>
        <v>6.8802915995495413</v>
      </c>
      <c r="AH29" s="62">
        <f>求节点($F$6:$F$19,$G$6:$G$19,节奏总纲!P28)</f>
        <v>31808663.645545922</v>
      </c>
      <c r="AI29" s="62">
        <f>求节点($F$6:$F$19,$G$6:$G$19,节奏总纲!Q28)</f>
        <v>30012688.45216522</v>
      </c>
      <c r="AJ29" s="62">
        <f>求节点($F$6:$F$19,$G$6:$G$19,节奏总纲!R28)</f>
        <v>27897490.465525195</v>
      </c>
      <c r="AK29" s="62">
        <f>求节点($F$6:$F$19,$G$6:$G$19,节奏总纲!S28)</f>
        <v>25315949.61568895</v>
      </c>
      <c r="AL29" s="62">
        <f>求节点($F$6:$F$19,$G$6:$G$19,节奏总纲!T28)</f>
        <v>21202915.995495416</v>
      </c>
      <c r="AM29" s="34">
        <f t="shared" si="2"/>
        <v>1.2750881982683424</v>
      </c>
      <c r="AN29" s="34">
        <f t="shared" si="3"/>
        <v>1.6207243420430979</v>
      </c>
      <c r="AO29" s="34">
        <f t="shared" si="4"/>
        <v>2.7976994283012444</v>
      </c>
      <c r="AP29" s="34">
        <f t="shared" si="5"/>
        <v>4.748780043978698</v>
      </c>
      <c r="AQ29" s="34">
        <f t="shared" si="6"/>
        <v>5.8511184156273552</v>
      </c>
      <c r="AU29" s="10">
        <v>25</v>
      </c>
      <c r="AV29" s="10">
        <f>IF(X29&gt;AH29,INDEX($O$6:$O$19,AC29),求节点($G$6:$G$19,$O$6:$O$19,X29))/7*节奏总纲!W28</f>
        <v>75.76452128016075</v>
      </c>
      <c r="AW29" s="10">
        <f>IF(Y29&gt;AI29,INDEX($O$6:$O$19,AD29),求节点($G$6:$G$19,$O$6:$O$19,Y29))/7*节奏总纲!X28</f>
        <v>66.559516656540836</v>
      </c>
      <c r="AX29" s="10">
        <f>IF(Z29&gt;AJ29,INDEX($O$6:$O$19,AE29),求节点($G$6:$G$19,$O$6:$O$19,Z29))/7*节奏总纲!Y28</f>
        <v>54.927442980582427</v>
      </c>
      <c r="AY29" s="10">
        <f>IF(AA29&gt;AK29,INDEX($O$6:$O$19,AF29),求节点($G$6:$G$19,$O$6:$O$19,AA29))/7*节奏总纲!Z28</f>
        <v>40.835242022472599</v>
      </c>
      <c r="AZ29" s="10">
        <f>IF(AB29&gt;AL29,INDEX($O$6:$O$19,AG29),求节点($G$6:$G$19,$O$6:$O$19,AB29))/7*节奏总纲!AA28</f>
        <v>19.028504750446384</v>
      </c>
      <c r="BA29" s="10">
        <f>IF(X29&gt;AH29,INDEX($P$6:$P$19,AC29),求节点($G$6:$G$19,$P$6:$P$19,X29))/7*节奏总纲!W28</f>
        <v>508704.6428810794</v>
      </c>
      <c r="BB29" s="10">
        <f>IF(Y29&gt;AI29,INDEX($P$6:$P$19,AD29),求节点($G$6:$G$19,$P$6:$P$19,Y29))/7*节奏总纲!X28</f>
        <v>446899.61183677416</v>
      </c>
      <c r="BC29" s="10">
        <f>IF(Z29&gt;AJ29,INDEX($P$6:$P$19,AE29),求节点($G$6:$G$19,$P$6:$P$19,Z29))/7*节奏总纲!Y28</f>
        <v>368798.5457267678</v>
      </c>
      <c r="BD29" s="10">
        <f>IF(AA29&gt;AK29,INDEX($P$6:$P$19,AF29),求节点($G$6:$G$19,$P$6:$P$19,AA29))/7*节奏总纲!Z28</f>
        <v>274179.48215088743</v>
      </c>
      <c r="BE29" s="10">
        <f>IF(AB29&gt;AL29,INDEX($P$6:$P$19,AG29),求节点($G$6:$G$19,$P$6:$P$19,AB29))/7*节奏总纲!AA28</f>
        <v>101485.35866904739</v>
      </c>
      <c r="BF29" s="47">
        <f>IF(X29&gt;AH29,INDEX($Q$6:$Q$19,AC29),求节点($G$6:$G$19,$Q$6:$Q$19,X29))/7*节奏总纲!W28</f>
        <v>0</v>
      </c>
      <c r="BG29" s="47">
        <f>IF(Y29&gt;AI29,INDEX($Q$6:$Q$19,AD29),求节点($G$6:$G$19,$Q$6:$Q$19,Y29))/7*节奏总纲!X28</f>
        <v>0</v>
      </c>
      <c r="BH29" s="47">
        <f>IF(Z29&gt;AJ29,INDEX($Q$6:$Q$19,AE29),求节点($G$6:$G$19,$Q$6:$Q$19,Z29))/7*节奏总纲!Y28</f>
        <v>0</v>
      </c>
      <c r="BI29" s="47">
        <f>IF(AA29&gt;AK29,INDEX($Q$6:$Q$19,AF29),求节点($G$6:$G$19,$Q$6:$Q$19,AA29))/7*节奏总纲!Z28</f>
        <v>0</v>
      </c>
      <c r="BJ29" s="47">
        <f>IF(AB29&gt;AL29,INDEX($Q$6:$Q$19,AG29),求节点($G$6:$G$19,$Q$6:$Q$19,AB29))/7*节奏总纲!AA28</f>
        <v>0</v>
      </c>
      <c r="BK29" s="40">
        <f>IF(X29&gt;AH29,INDEX($R$6:$R$19,AC29),求节点($G$6:$G$19,$R$6:$R$19,X29))/7*节奏总纲!W28*$E$27</f>
        <v>18.941130320040191</v>
      </c>
      <c r="BL29" s="40">
        <f>IF(Y29&gt;AI29,INDEX($R$6:$R$19,AD29),求节点($G$6:$G$19,$R$6:$R$19,Y29))/7*节奏总纲!X28*$E$27</f>
        <v>16.639879164135206</v>
      </c>
      <c r="BM29" s="40">
        <f>IF(Z29&gt;AJ29,INDEX($R$6:$R$19,AE29),求节点($G$6:$G$19,$R$6:$R$19,Z29))/7*节奏总纲!Y28*$E$27</f>
        <v>13.731860745145609</v>
      </c>
      <c r="BN29" s="40">
        <f>IF(AA29&gt;AK29,INDEX($R$6:$R$19,AF29),求节点($G$6:$G$19,$R$6:$R$19,AA29))/7*节奏总纲!Z28*$E$27</f>
        <v>10.20881050561815</v>
      </c>
      <c r="BO29" s="40">
        <f>IF(AB29&gt;AL29,INDEX($R$6:$R$19,AG29),求节点($G$6:$G$19,$R$6:$R$19,AB29))/7*节奏总纲!AA28*$E$27</f>
        <v>4.757126187611596</v>
      </c>
      <c r="BP29" s="49">
        <f>IF(X29&gt;AH29,INDEX($S$6:$S$19,AC29),求节点($G$6:$G$19,$S$6:$S$19,X29))/7*节奏总纲!W28</f>
        <v>0</v>
      </c>
      <c r="BQ29" s="49">
        <f>IF(Y29&gt;AI29,INDEX($S$6:$S$19,AD29),求节点($G$6:$G$19,$S$6:$S$19,Y29))/7*节奏总纲!X28</f>
        <v>0</v>
      </c>
      <c r="BR29" s="49">
        <f>IF(Z29&gt;AJ29,INDEX($S$6:$S$19,AE29),求节点($G$6:$G$19,$S$6:$S$19,Z29))/7*节奏总纲!Y28</f>
        <v>0</v>
      </c>
      <c r="BS29" s="49">
        <f>IF(AA29&gt;AK29,INDEX($S$6:$S$19,AF29),求节点($G$6:$G$19,$S$6:$S$19,AA29))/7*节奏总纲!Z28</f>
        <v>0</v>
      </c>
      <c r="BT29" s="49">
        <f>IF(AB29&gt;AL29,INDEX($S$6:$S$19,AG29),求节点($G$6:$G$19,$S$6:$S$19,AB29))/7*节奏总纲!AA28</f>
        <v>0</v>
      </c>
      <c r="BU29" s="47"/>
      <c r="BV29" s="10">
        <v>25</v>
      </c>
      <c r="BW29" s="10">
        <f>SUM(AV$5:AV29)</f>
        <v>876.43106474405522</v>
      </c>
      <c r="BX29" s="10">
        <f>SUM(AW$5:AW29)</f>
        <v>757.2535977163385</v>
      </c>
      <c r="BY29" s="10">
        <f>SUM(AX$5:AX29)</f>
        <v>615.16786179641406</v>
      </c>
      <c r="BZ29" s="10">
        <f>SUM(AY$5:AY29)</f>
        <v>440.26527108845551</v>
      </c>
      <c r="CA29" s="10">
        <f>SUM(AZ$5:AZ29)</f>
        <v>223.24704796182209</v>
      </c>
      <c r="CB29" s="10">
        <f>SUM(BA$5:BA29)</f>
        <v>5495626.5479045743</v>
      </c>
      <c r="CC29" s="10">
        <f>SUM(BB$5:BB29)</f>
        <v>4706359.5814090502</v>
      </c>
      <c r="CD29" s="10">
        <f>SUM(BC$5:BC29)</f>
        <v>3748132.5714186979</v>
      </c>
      <c r="CE29" s="10">
        <f>SUM(BD$5:BD29)</f>
        <v>2568352.9454230885</v>
      </c>
      <c r="CF29" s="10">
        <f>SUM(BE$5:BE29)</f>
        <v>1128237.1999785872</v>
      </c>
      <c r="CG29" s="47">
        <f>SUM(BF$5:BF29)</f>
        <v>0</v>
      </c>
      <c r="CH29" s="47">
        <f>SUM(BG$5:BG29)</f>
        <v>0</v>
      </c>
      <c r="CI29" s="47">
        <f>SUM(BH$5:BH29)</f>
        <v>0</v>
      </c>
      <c r="CJ29" s="47">
        <f>SUM(BI$5:BI29)</f>
        <v>0</v>
      </c>
      <c r="CK29" s="47">
        <f>SUM(BJ$5:BJ29)</f>
        <v>0</v>
      </c>
      <c r="CL29" s="10">
        <f>SUM(BK$5:BK29)</f>
        <v>219.10776618601386</v>
      </c>
      <c r="CM29" s="10">
        <f>SUM(BL$5:BL29)</f>
        <v>189.31339942908465</v>
      </c>
      <c r="CN29" s="10">
        <f>SUM(BM$5:BM29)</f>
        <v>153.79196544910354</v>
      </c>
      <c r="CO29" s="10">
        <f>SUM(BN$5:BN29)</f>
        <v>110.06631777211388</v>
      </c>
      <c r="CP29" s="10">
        <f>SUM(BO$5:BO29)</f>
        <v>55.811761990455523</v>
      </c>
      <c r="CQ29" s="40">
        <f>BK29/节奏总纲!W28</f>
        <v>50.000000000000007</v>
      </c>
      <c r="CR29" s="49">
        <f>SUM(BP$5:BP29)</f>
        <v>0</v>
      </c>
      <c r="CS29" s="49">
        <f>SUM(BQ$5:BQ29)</f>
        <v>0</v>
      </c>
      <c r="CT29" s="49">
        <f>SUM(BR$5:BR29)</f>
        <v>0</v>
      </c>
      <c r="CU29" s="49">
        <f>SUM(BS$5:BS29)</f>
        <v>0</v>
      </c>
      <c r="CV29" s="49">
        <f>SUM(BT$5:BT29)</f>
        <v>0</v>
      </c>
    </row>
    <row r="30" spans="1:100" x14ac:dyDescent="0.15">
      <c r="H30" s="43">
        <v>6</v>
      </c>
      <c r="J30" s="45">
        <v>10</v>
      </c>
      <c r="K30" s="10"/>
      <c r="M30" s="43">
        <f t="shared" si="12"/>
        <v>500000</v>
      </c>
      <c r="N30" s="43">
        <f t="shared" si="13"/>
        <v>0</v>
      </c>
      <c r="W30" s="29">
        <v>26</v>
      </c>
      <c r="X30" s="10">
        <f>功勋产出!C33*7</f>
        <v>41488870.088593528</v>
      </c>
      <c r="Y30" s="10">
        <f>功勋产出!D33*7</f>
        <v>49874614.26873441</v>
      </c>
      <c r="Z30" s="10">
        <f>功勋产出!E33*7</f>
        <v>80986803.598431155</v>
      </c>
      <c r="AA30" s="10">
        <f>功勋产出!F33*7</f>
        <v>127242258.25982545</v>
      </c>
      <c r="AB30" s="10">
        <f>功勋产出!G33*7</f>
        <v>127388908.82869348</v>
      </c>
      <c r="AC30" s="10">
        <f>求节点(功勋需求与产出奖励!$F$6:$F$19,功勋需求与产出奖励!$C$6:$C$19,节奏总纲!P29)</f>
        <v>7.6986012286356065</v>
      </c>
      <c r="AD30" s="10">
        <f>求节点(功勋需求与产出奖励!$F$6:$F$19,功勋需求与产出奖励!$C$6:$C$19,节奏总纲!Q29)</f>
        <v>7.5703419498958855</v>
      </c>
      <c r="AE30" s="10">
        <f>求节点(功勋需求与产出奖励!$F$6:$F$19,功勋需求与产出奖励!$C$6:$C$19,节奏总纲!R29)</f>
        <v>7.4190515932400549</v>
      </c>
      <c r="AF30" s="10">
        <f>求节点(功勋需求与产出奖励!$F$6:$F$19,功勋需求与产出奖励!$C$6:$C$19,节奏总纲!S29)</f>
        <v>7.2336117072603354</v>
      </c>
      <c r="AG30" s="10">
        <f>求节点(功勋需求与产出奖励!$F$6:$F$19,功勋需求与产出奖励!$C$6:$C$19,节奏总纲!T29)</f>
        <v>6.9996209880015199</v>
      </c>
      <c r="AH30" s="62">
        <f>求节点($F$6:$F$19,$G$6:$G$19,节奏总纲!P29)</f>
        <v>33018738.675261214</v>
      </c>
      <c r="AI30" s="62">
        <f>求节点($F$6:$F$19,$G$6:$G$19,节奏总纲!Q29)</f>
        <v>31069197.638417467</v>
      </c>
      <c r="AJ30" s="62">
        <f>求节点($F$6:$F$19,$G$6:$G$19,节奏总纲!R29)</f>
        <v>28769584.217248835</v>
      </c>
      <c r="AK30" s="62">
        <f>求节点($F$6:$F$19,$G$6:$G$19,节奏总纲!S29)</f>
        <v>25950897.950357098</v>
      </c>
      <c r="AL30" s="62">
        <f>求节点($F$6:$F$19,$G$6:$G$19,节奏总纲!T29)</f>
        <v>22396209.880015194</v>
      </c>
      <c r="AM30" s="34">
        <f t="shared" si="2"/>
        <v>1.2565249840896688</v>
      </c>
      <c r="AN30" s="34">
        <f t="shared" si="3"/>
        <v>1.6052752584464491</v>
      </c>
      <c r="AO30" s="34">
        <f t="shared" si="4"/>
        <v>2.8150147387210218</v>
      </c>
      <c r="AP30" s="34">
        <f t="shared" si="5"/>
        <v>4.9031928877079389</v>
      </c>
      <c r="AQ30" s="34">
        <f t="shared" si="6"/>
        <v>5.6879672726395727</v>
      </c>
      <c r="AU30" s="10">
        <v>26</v>
      </c>
      <c r="AV30" s="10">
        <f>IF(X30&gt;AH30,INDEX($O$6:$O$19,AC30),求节点($G$6:$G$19,$O$6:$O$19,X30))/7*节奏总纲!W29</f>
        <v>81.202403309842282</v>
      </c>
      <c r="AW30" s="10">
        <f>IF(Y30&gt;AI30,INDEX($O$6:$O$19,AD30),求节点($G$6:$G$19,$O$6:$O$19,Y30))/7*节奏总纲!X29</f>
        <v>70.8973269721902</v>
      </c>
      <c r="AX30" s="10">
        <f>IF(Z30&gt;AJ30,INDEX($O$6:$O$19,AE30),求节点($G$6:$G$19,$O$6:$O$19,Z30))/7*节奏总纲!Y29</f>
        <v>58.522080707770471</v>
      </c>
      <c r="AY30" s="10">
        <f>IF(AA30&gt;AK30,INDEX($O$6:$O$19,AF30),求节点($G$6:$G$19,$O$6:$O$19,AA30))/7*节奏总纲!Z29</f>
        <v>42.608375089572981</v>
      </c>
      <c r="AZ30" s="10">
        <f>IF(AB30&gt;AL30,INDEX($O$6:$O$19,AG30),求节点($G$6:$G$19,$O$6:$O$19,AB30))/7*节奏总纲!AA29</f>
        <v>20.456466591767683</v>
      </c>
      <c r="BA30" s="10">
        <f>IF(X30&gt;AH30,INDEX($P$6:$P$19,AC30),求节点($G$6:$G$19,$P$6:$P$19,X30))/7*节奏总纲!W29</f>
        <v>545216.13650894107</v>
      </c>
      <c r="BB30" s="10">
        <f>IF(Y30&gt;AI30,INDEX($P$6:$P$19,AD30),求节点($G$6:$G$19,$P$6:$P$19,Y30))/7*节奏总纲!X29</f>
        <v>476024.90967041993</v>
      </c>
      <c r="BC30" s="10">
        <f>IF(Z30&gt;AJ30,INDEX($P$6:$P$19,AE30),求节点($G$6:$G$19,$P$6:$P$19,Z30))/7*节奏总纲!Y29</f>
        <v>392933.97046645894</v>
      </c>
      <c r="BD30" s="10">
        <f>IF(AA30&gt;AK30,INDEX($P$6:$P$19,AF30),求节点($G$6:$G$19,$P$6:$P$19,AA30))/7*节奏总纲!Z29</f>
        <v>286084.80417284719</v>
      </c>
      <c r="BE30" s="10">
        <f>IF(AB30&gt;AL30,INDEX($P$6:$P$19,AG30),求节点($G$6:$G$19,$P$6:$P$19,AB30))/7*节奏总纲!AA29</f>
        <v>109101.15515609432</v>
      </c>
      <c r="BF30" s="47">
        <f>IF(X30&gt;AH30,INDEX($Q$6:$Q$19,AC30),求节点($G$6:$G$19,$Q$6:$Q$19,X30))/7*节奏总纲!W29</f>
        <v>0</v>
      </c>
      <c r="BG30" s="47">
        <f>IF(Y30&gt;AI30,INDEX($Q$6:$Q$19,AD30),求节点($G$6:$G$19,$Q$6:$Q$19,Y30))/7*节奏总纲!X29</f>
        <v>0</v>
      </c>
      <c r="BH30" s="47">
        <f>IF(Z30&gt;AJ30,INDEX($Q$6:$Q$19,AE30),求节点($G$6:$G$19,$Q$6:$Q$19,Z30))/7*节奏总纲!Y29</f>
        <v>0</v>
      </c>
      <c r="BI30" s="47">
        <f>IF(AA30&gt;AK30,INDEX($Q$6:$Q$19,AF30),求节点($G$6:$G$19,$Q$6:$Q$19,AA30))/7*节奏总纲!Z29</f>
        <v>0</v>
      </c>
      <c r="BJ30" s="47">
        <f>IF(AB30&gt;AL30,INDEX($Q$6:$Q$19,AG30),求节点($G$6:$G$19,$Q$6:$Q$19,AB30))/7*节奏总纲!AA29</f>
        <v>0</v>
      </c>
      <c r="BK30" s="40">
        <f>IF(X30&gt;AH30,INDEX($R$6:$R$19,AC30),求节点($G$6:$G$19,$R$6:$R$19,X30))/7*节奏总纲!W29*$E$27</f>
        <v>20.30060082746057</v>
      </c>
      <c r="BL30" s="40">
        <f>IF(Y30&gt;AI30,INDEX($R$6:$R$19,AD30),求节点($G$6:$G$19,$R$6:$R$19,Y30))/7*节奏总纲!X29*$E$27</f>
        <v>17.72433174304755</v>
      </c>
      <c r="BM30" s="40">
        <f>IF(Z30&gt;AJ30,INDEX($R$6:$R$19,AE30),求节点($G$6:$G$19,$R$6:$R$19,Z30))/7*节奏总纲!Y29*$E$27</f>
        <v>14.630520176942619</v>
      </c>
      <c r="BN30" s="40">
        <f>IF(AA30&gt;AK30,INDEX($R$6:$R$19,AF30),求节点($G$6:$G$19,$R$6:$R$19,AA30))/7*节奏总纲!Z29*$E$27</f>
        <v>10.652093772393245</v>
      </c>
      <c r="BO30" s="40">
        <f>IF(AB30&gt;AL30,INDEX($R$6:$R$19,AG30),求节点($G$6:$G$19,$R$6:$R$19,AB30))/7*节奏总纲!AA29*$E$27</f>
        <v>5.1141166479419216</v>
      </c>
      <c r="BP30" s="49">
        <f>IF(X30&gt;AH30,INDEX($S$6:$S$19,AC30),求节点($G$6:$G$19,$S$6:$S$19,X30))/7*节奏总纲!W29</f>
        <v>0</v>
      </c>
      <c r="BQ30" s="49">
        <f>IF(Y30&gt;AI30,INDEX($S$6:$S$19,AD30),求节点($G$6:$G$19,$S$6:$S$19,Y30))/7*节奏总纲!X29</f>
        <v>0</v>
      </c>
      <c r="BR30" s="49">
        <f>IF(Z30&gt;AJ30,INDEX($S$6:$S$19,AE30),求节点($G$6:$G$19,$S$6:$S$19,Z30))/7*节奏总纲!Y29</f>
        <v>0</v>
      </c>
      <c r="BS30" s="49">
        <f>IF(AA30&gt;AK30,INDEX($S$6:$S$19,AF30),求节点($G$6:$G$19,$S$6:$S$19,AA30))/7*节奏总纲!Z29</f>
        <v>0</v>
      </c>
      <c r="BT30" s="49">
        <f>IF(AB30&gt;AL30,INDEX($S$6:$S$19,AG30),求节点($G$6:$G$19,$S$6:$S$19,AB30))/7*节奏总纲!AA29</f>
        <v>0</v>
      </c>
      <c r="BU30" s="47"/>
      <c r="BV30" s="10">
        <v>26</v>
      </c>
      <c r="BW30" s="10">
        <f>SUM(AV$5:AV30)</f>
        <v>957.63346805389756</v>
      </c>
      <c r="BX30" s="10">
        <f>SUM(AW$5:AW30)</f>
        <v>828.15092468852868</v>
      </c>
      <c r="BY30" s="10">
        <f>SUM(AX$5:AX30)</f>
        <v>673.6899425041845</v>
      </c>
      <c r="BZ30" s="10">
        <f>SUM(AY$5:AY30)</f>
        <v>482.87364617802848</v>
      </c>
      <c r="CA30" s="10">
        <f>SUM(AZ$5:AZ30)</f>
        <v>243.70351455358977</v>
      </c>
      <c r="CB30" s="10">
        <f>SUM(BA$5:BA30)</f>
        <v>6040842.684413515</v>
      </c>
      <c r="CC30" s="10">
        <f>SUM(BB$5:BB30)</f>
        <v>5182384.4910794701</v>
      </c>
      <c r="CD30" s="10">
        <f>SUM(BC$5:BC30)</f>
        <v>4141066.5418851571</v>
      </c>
      <c r="CE30" s="10">
        <f>SUM(BD$5:BD30)</f>
        <v>2854437.7495959355</v>
      </c>
      <c r="CF30" s="10">
        <f>SUM(BE$5:BE30)</f>
        <v>1237338.3551346816</v>
      </c>
      <c r="CG30" s="47">
        <f>SUM(BF$5:BF30)</f>
        <v>0</v>
      </c>
      <c r="CH30" s="47">
        <f>SUM(BG$5:BG30)</f>
        <v>0</v>
      </c>
      <c r="CI30" s="47">
        <f>SUM(BH$5:BH30)</f>
        <v>0</v>
      </c>
      <c r="CJ30" s="47">
        <f>SUM(BI$5:BI30)</f>
        <v>0</v>
      </c>
      <c r="CK30" s="47">
        <f>SUM(BJ$5:BJ30)</f>
        <v>0</v>
      </c>
      <c r="CL30" s="10">
        <f>SUM(BK$5:BK30)</f>
        <v>239.40836701347445</v>
      </c>
      <c r="CM30" s="10">
        <f>SUM(BL$5:BL30)</f>
        <v>207.0377311721322</v>
      </c>
      <c r="CN30" s="10">
        <f>SUM(BM$5:BM30)</f>
        <v>168.42248562604615</v>
      </c>
      <c r="CO30" s="10">
        <f>SUM(BN$5:BN30)</f>
        <v>120.71841154450712</v>
      </c>
      <c r="CP30" s="10">
        <f>SUM(BO$5:BO30)</f>
        <v>60.925878638397442</v>
      </c>
      <c r="CQ30" s="40">
        <f>BK30/节奏总纲!W29</f>
        <v>50.000000000000007</v>
      </c>
      <c r="CR30" s="49">
        <f>SUM(BP$5:BP30)</f>
        <v>0</v>
      </c>
      <c r="CS30" s="49">
        <f>SUM(BQ$5:BQ30)</f>
        <v>0</v>
      </c>
      <c r="CT30" s="49">
        <f>SUM(BR$5:BR30)</f>
        <v>0</v>
      </c>
      <c r="CU30" s="49">
        <f>SUM(BS$5:BS30)</f>
        <v>0</v>
      </c>
      <c r="CV30" s="49">
        <f>SUM(BT$5:BT30)</f>
        <v>0</v>
      </c>
    </row>
    <row r="31" spans="1:100" x14ac:dyDescent="0.15">
      <c r="H31" s="43">
        <v>7</v>
      </c>
      <c r="J31" s="45"/>
      <c r="K31" s="10">
        <v>5</v>
      </c>
      <c r="M31" s="43">
        <f t="shared" si="12"/>
        <v>750000</v>
      </c>
      <c r="N31" s="43">
        <f t="shared" si="13"/>
        <v>250000</v>
      </c>
      <c r="W31" s="29">
        <v>27</v>
      </c>
      <c r="X31" s="10">
        <f>功勋产出!C34*7</f>
        <v>45185439.750814497</v>
      </c>
      <c r="Y31" s="10">
        <f>功勋产出!D34*7</f>
        <v>54098439.968029186</v>
      </c>
      <c r="Z31" s="10">
        <f>功勋产出!E34*7</f>
        <v>87216800.283353582</v>
      </c>
      <c r="AA31" s="10">
        <f>功勋产出!F34*7</f>
        <v>138232300.3878068</v>
      </c>
      <c r="AB31" s="10">
        <f>功勋产出!G34*7</f>
        <v>134729648.05477884</v>
      </c>
      <c r="AC31" s="10">
        <f>求节点(功勋需求与产出奖励!$F$6:$F$19,功勋需求与产出奖励!$C$6:$C$19,节奏总纲!P30)</f>
        <v>7.7839253276176246</v>
      </c>
      <c r="AD31" s="10">
        <f>求节点(功勋需求与产出奖励!$F$6:$F$19,功勋需求与产出奖励!$C$6:$C$19,节奏总纲!Q30)</f>
        <v>7.6447499795868952</v>
      </c>
      <c r="AE31" s="10">
        <f>求节点(功勋需求与产出奖励!$F$6:$F$19,功勋需求与产出奖励!$C$6:$C$19,节奏总纲!R30)</f>
        <v>7.4802406216512694</v>
      </c>
      <c r="AF31" s="10">
        <f>求节点(功勋需求与产出奖励!$F$6:$F$19,功勋需求与产出奖励!$C$6:$C$19,节奏总纲!S30)</f>
        <v>7.2785387810893054</v>
      </c>
      <c r="AG31" s="10">
        <f>求节点(功勋需求与产出奖励!$F$6:$F$19,功勋需求与产出奖励!$C$6:$C$19,节奏总纲!T30)</f>
        <v>7.0253064863378079</v>
      </c>
      <c r="AH31" s="62">
        <f>求节点($F$6:$F$19,$G$6:$G$19,节奏总纲!P30)</f>
        <v>34315664.979787894</v>
      </c>
      <c r="AI31" s="62">
        <f>求节点($F$6:$F$19,$G$6:$G$19,节奏总纲!Q30)</f>
        <v>32200199.689720806</v>
      </c>
      <c r="AJ31" s="62">
        <f>求节点($F$6:$F$19,$G$6:$G$19,节奏总纲!R30)</f>
        <v>29699657.449099291</v>
      </c>
      <c r="AK31" s="62">
        <f>求节点($F$6:$F$19,$G$6:$G$19,节奏总纲!S30)</f>
        <v>26633789.472557448</v>
      </c>
      <c r="AL31" s="62">
        <f>求节点($F$6:$F$19,$G$6:$G$19,节奏总纲!T30)</f>
        <v>22784658.59233468</v>
      </c>
      <c r="AM31" s="34">
        <f t="shared" si="2"/>
        <v>1.3167583894244497</v>
      </c>
      <c r="AN31" s="34">
        <f t="shared" si="3"/>
        <v>1.6800653564051935</v>
      </c>
      <c r="AO31" s="34">
        <f t="shared" si="4"/>
        <v>2.9366264723029198</v>
      </c>
      <c r="AP31" s="34">
        <f t="shared" si="5"/>
        <v>5.1901101242178349</v>
      </c>
      <c r="AQ31" s="34">
        <f t="shared" si="6"/>
        <v>5.9131738800819784</v>
      </c>
      <c r="AU31" s="10">
        <v>27</v>
      </c>
      <c r="AV31" s="10">
        <f>IF(X31&gt;AH31,INDEX($O$6:$O$19,AC31),求节点($G$6:$G$19,$O$6:$O$19,X31))/7*节奏总纲!W30</f>
        <v>87.030580961658544</v>
      </c>
      <c r="AW31" s="10">
        <f>IF(Y31&gt;AI31,INDEX($O$6:$O$19,AD31),求节点($G$6:$G$19,$O$6:$O$19,Y31))/7*节奏总纲!X30</f>
        <v>75.896190284829316</v>
      </c>
      <c r="AX31" s="10">
        <f>IF(Z31&gt;AJ31,INDEX($O$6:$O$19,AE31),求节点($G$6:$G$19,$O$6:$O$19,Z31))/7*节奏总纲!Y30</f>
        <v>62.412808979438509</v>
      </c>
      <c r="AY31" s="10">
        <f>IF(AA31&gt;AK31,INDEX($O$6:$O$19,AF31),求节点($G$6:$G$19,$O$6:$O$19,AA31))/7*节奏总纲!Z30</f>
        <v>45.825615305549761</v>
      </c>
      <c r="AZ31" s="10">
        <f>IF(AB31&gt;AL31,INDEX($O$6:$O$19,AG31),求节点($G$6:$G$19,$O$6:$O$19,AB31))/7*节奏总纲!AA30</f>
        <v>25.888418464260219</v>
      </c>
      <c r="BA31" s="10">
        <f>IF(X31&gt;AH31,INDEX($P$6:$P$19,AC31),求节点($G$6:$G$19,$P$6:$P$19,X31))/7*节奏总纲!W30</f>
        <v>584348.18645685026</v>
      </c>
      <c r="BB31" s="10">
        <f>IF(Y31&gt;AI31,INDEX($P$6:$P$19,AD31),求节点($G$6:$G$19,$P$6:$P$19,Y31))/7*节奏总纲!X30</f>
        <v>509588.70619813976</v>
      </c>
      <c r="BC31" s="10">
        <f>IF(Z31&gt;AJ31,INDEX($P$6:$P$19,AE31),求节点($G$6:$G$19,$P$6:$P$19,Z31))/7*节奏总纲!Y30</f>
        <v>419057.43171908712</v>
      </c>
      <c r="BD31" s="10">
        <f>IF(AA31&gt;AK31,INDEX($P$6:$P$19,AF31),求节点($G$6:$G$19,$P$6:$P$19,AA31))/7*节奏总纲!Z30</f>
        <v>307686.27419440553</v>
      </c>
      <c r="BE31" s="10">
        <f>IF(AB31&gt;AL31,INDEX($P$6:$P$19,AG31),求节点($G$6:$G$19,$P$6:$P$19,AB31))/7*节奏总纲!AA30</f>
        <v>173822.23826003293</v>
      </c>
      <c r="BF31" s="47">
        <f>IF(X31&gt;AH31,INDEX($Q$6:$Q$19,AC31),求节点($G$6:$G$19,$Q$6:$Q$19,X31))/7*节奏总纲!W30</f>
        <v>0</v>
      </c>
      <c r="BG31" s="47">
        <f>IF(Y31&gt;AI31,INDEX($Q$6:$Q$19,AD31),求节点($G$6:$G$19,$Q$6:$Q$19,Y31))/7*节奏总纲!X30</f>
        <v>0</v>
      </c>
      <c r="BH31" s="47">
        <f>IF(Z31&gt;AJ31,INDEX($Q$6:$Q$19,AE31),求节点($G$6:$G$19,$Q$6:$Q$19,Z31))/7*节奏总纲!Y30</f>
        <v>0</v>
      </c>
      <c r="BI31" s="47">
        <f>IF(AA31&gt;AK31,INDEX($Q$6:$Q$19,AF31),求节点($G$6:$G$19,$Q$6:$Q$19,AA31))/7*节奏总纲!Z30</f>
        <v>0</v>
      </c>
      <c r="BJ31" s="47">
        <f>IF(AB31&gt;AL31,INDEX($Q$6:$Q$19,AG31),求节点($G$6:$G$19,$Q$6:$Q$19,AB31))/7*节奏总纲!AA30</f>
        <v>0</v>
      </c>
      <c r="BK31" s="40">
        <f>IF(X31&gt;AH31,INDEX($R$6:$R$19,AC31),求节点($G$6:$G$19,$R$6:$R$19,X31))/7*节奏总纲!W30*$E$27</f>
        <v>21.757645240414636</v>
      </c>
      <c r="BL31" s="40">
        <f>IF(Y31&gt;AI31,INDEX($R$6:$R$19,AD31),求节点($G$6:$G$19,$R$6:$R$19,Y31))/7*节奏总纲!X30*$E$27</f>
        <v>18.974047571207333</v>
      </c>
      <c r="BM31" s="40">
        <f>IF(Z31&gt;AJ31,INDEX($R$6:$R$19,AE31),求节点($G$6:$G$19,$R$6:$R$19,Z31))/7*节奏总纲!Y30*$E$27</f>
        <v>15.603202244859625</v>
      </c>
      <c r="BN31" s="40">
        <f>IF(AA31&gt;AK31,INDEX($R$6:$R$19,AF31),求节点($G$6:$G$19,$R$6:$R$19,AA31))/7*节奏总纲!Z30*$E$27</f>
        <v>11.456403826387442</v>
      </c>
      <c r="BO31" s="40">
        <f>IF(AB31&gt;AL31,INDEX($R$6:$R$19,AG31),求节点($G$6:$G$19,$R$6:$R$19,AB31))/7*节奏总纲!AA30*$E$27</f>
        <v>6.4721046160650566</v>
      </c>
      <c r="BP31" s="49">
        <f>IF(X31&gt;AH31,INDEX($S$6:$S$19,AC31),求节点($G$6:$G$19,$S$6:$S$19,X31))/7*节奏总纲!W30</f>
        <v>0</v>
      </c>
      <c r="BQ31" s="49">
        <f>IF(Y31&gt;AI31,INDEX($S$6:$S$19,AD31),求节点($G$6:$G$19,$S$6:$S$19,Y31))/7*节奏总纲!X30</f>
        <v>0</v>
      </c>
      <c r="BR31" s="49">
        <f>IF(Z31&gt;AJ31,INDEX($S$6:$S$19,AE31),求节点($G$6:$G$19,$S$6:$S$19,Z31))/7*节奏总纲!Y30</f>
        <v>0</v>
      </c>
      <c r="BS31" s="49">
        <f>IF(AA31&gt;AK31,INDEX($S$6:$S$19,AF31),求节点($G$6:$G$19,$S$6:$S$19,AA31))/7*节奏总纲!Z30</f>
        <v>0</v>
      </c>
      <c r="BT31" s="49">
        <f>IF(AB31&gt;AL31,INDEX($S$6:$S$19,AG31),求节点($G$6:$G$19,$S$6:$S$19,AB31))/7*节奏总纲!AA30</f>
        <v>0</v>
      </c>
      <c r="BU31" s="47"/>
      <c r="BV31" s="10">
        <v>27</v>
      </c>
      <c r="BW31" s="10">
        <f>SUM(AV$5:AV31)</f>
        <v>1044.6640490155562</v>
      </c>
      <c r="BX31" s="10">
        <f>SUM(AW$5:AW31)</f>
        <v>904.04711497335802</v>
      </c>
      <c r="BY31" s="10">
        <f>SUM(AX$5:AX31)</f>
        <v>736.10275148362302</v>
      </c>
      <c r="BZ31" s="10">
        <f>SUM(AY$5:AY31)</f>
        <v>528.6992614835782</v>
      </c>
      <c r="CA31" s="10">
        <f>SUM(AZ$5:AZ31)</f>
        <v>269.59193301785001</v>
      </c>
      <c r="CB31" s="10">
        <f>SUM(BA$5:BA31)</f>
        <v>6625190.8708703648</v>
      </c>
      <c r="CC31" s="10">
        <f>SUM(BB$5:BB31)</f>
        <v>5691973.1972776102</v>
      </c>
      <c r="CD31" s="10">
        <f>SUM(BC$5:BC31)</f>
        <v>4560123.9736042442</v>
      </c>
      <c r="CE31" s="10">
        <f>SUM(BD$5:BD31)</f>
        <v>3162124.0237903409</v>
      </c>
      <c r="CF31" s="10">
        <f>SUM(BE$5:BE31)</f>
        <v>1411160.5933947144</v>
      </c>
      <c r="CG31" s="47">
        <f>SUM(BF$5:BF31)</f>
        <v>0</v>
      </c>
      <c r="CH31" s="47">
        <f>SUM(BG$5:BG31)</f>
        <v>0</v>
      </c>
      <c r="CI31" s="47">
        <f>SUM(BH$5:BH31)</f>
        <v>0</v>
      </c>
      <c r="CJ31" s="47">
        <f>SUM(BI$5:BI31)</f>
        <v>0</v>
      </c>
      <c r="CK31" s="47">
        <f>SUM(BJ$5:BJ31)</f>
        <v>0</v>
      </c>
      <c r="CL31" s="10">
        <f>SUM(BK$5:BK31)</f>
        <v>261.16601225388911</v>
      </c>
      <c r="CM31" s="10">
        <f>SUM(BL$5:BL31)</f>
        <v>226.01177874333953</v>
      </c>
      <c r="CN31" s="10">
        <f>SUM(BM$5:BM31)</f>
        <v>184.02568787090578</v>
      </c>
      <c r="CO31" s="10">
        <f>SUM(BN$5:BN31)</f>
        <v>132.17481537089455</v>
      </c>
      <c r="CP31" s="10">
        <f>SUM(BO$5:BO31)</f>
        <v>67.397983254462503</v>
      </c>
      <c r="CQ31" s="40">
        <f>BK31/节奏总纲!W30</f>
        <v>50</v>
      </c>
      <c r="CR31" s="49">
        <f>SUM(BP$5:BP31)</f>
        <v>0</v>
      </c>
      <c r="CS31" s="49">
        <f>SUM(BQ$5:BQ31)</f>
        <v>0</v>
      </c>
      <c r="CT31" s="49">
        <f>SUM(BR$5:BR31)</f>
        <v>0</v>
      </c>
      <c r="CU31" s="49">
        <f>SUM(BS$5:BS31)</f>
        <v>0</v>
      </c>
      <c r="CV31" s="49">
        <f>SUM(BT$5:BT31)</f>
        <v>0</v>
      </c>
    </row>
    <row r="32" spans="1:100" x14ac:dyDescent="0.15">
      <c r="H32" s="43">
        <v>8</v>
      </c>
      <c r="J32" s="45"/>
      <c r="K32" s="10">
        <v>5</v>
      </c>
      <c r="M32" s="43">
        <f t="shared" si="12"/>
        <v>750000</v>
      </c>
      <c r="N32" s="43">
        <f t="shared" si="13"/>
        <v>0</v>
      </c>
      <c r="W32" s="29">
        <v>28</v>
      </c>
      <c r="X32" s="10">
        <f>功勋产出!C35*7</f>
        <v>46110758.549390838</v>
      </c>
      <c r="Y32" s="10">
        <f>功勋产出!D35*7</f>
        <v>55419047.861592002</v>
      </c>
      <c r="Z32" s="10">
        <f>功勋产出!E35*7</f>
        <v>91344878.588770807</v>
      </c>
      <c r="AA32" s="10">
        <f>功勋产出!F35*7</f>
        <v>143187866.10079965</v>
      </c>
      <c r="AB32" s="10">
        <f>功勋产出!G35*7</f>
        <v>139591755.95768946</v>
      </c>
      <c r="AC32" s="10">
        <f>求节点(功勋需求与产出奖励!$F$6:$F$19,功勋需求与产出奖励!$C$6:$C$19,节奏总纲!P31)</f>
        <v>7.8753734326213714</v>
      </c>
      <c r="AD32" s="10">
        <f>求节点(功勋需求与产出奖励!$F$6:$F$19,功勋需求与产出奖励!$C$6:$C$19,节奏总纲!Q31)</f>
        <v>7.7238073886948175</v>
      </c>
      <c r="AE32" s="10">
        <f>求节点(功勋需求与产出奖励!$F$6:$F$19,功勋需求与产出奖励!$C$6:$C$19,节奏总纲!R31)</f>
        <v>7.54417355885594</v>
      </c>
      <c r="AF32" s="10">
        <f>求节点(功勋需求与产出奖励!$F$6:$F$19,功勋需求与产出奖励!$C$6:$C$19,节奏总纲!S31)</f>
        <v>7.3265312689274555</v>
      </c>
      <c r="AG32" s="10">
        <f>求节点(功勋需求与产出奖励!$F$6:$F$19,功勋需求与产出奖励!$C$6:$C$19,节奏总纲!T31)</f>
        <v>7.0536890000380668</v>
      </c>
      <c r="AH32" s="62">
        <f>求节点($F$6:$F$19,$G$6:$G$19,节奏总纲!P31)</f>
        <v>35705676.175844841</v>
      </c>
      <c r="AI32" s="62">
        <f>求节点($F$6:$F$19,$G$6:$G$19,节奏总纲!Q31)</f>
        <v>33401872.308161229</v>
      </c>
      <c r="AJ32" s="62">
        <f>求节点($F$6:$F$19,$G$6:$G$19,节奏总纲!R31)</f>
        <v>30671438.094610289</v>
      </c>
      <c r="AK32" s="62">
        <f>求节点($F$6:$F$19,$G$6:$G$19,节奏总纲!S31)</f>
        <v>27363275.287697326</v>
      </c>
      <c r="AL32" s="62">
        <f>求节点($F$6:$F$19,$G$6:$G$19,节奏总纲!T31)</f>
        <v>23216072.800578609</v>
      </c>
      <c r="AM32" s="34">
        <f t="shared" si="2"/>
        <v>1.2914125564322771</v>
      </c>
      <c r="AN32" s="34">
        <f t="shared" si="3"/>
        <v>1.6591599222433773</v>
      </c>
      <c r="AO32" s="34">
        <f t="shared" si="4"/>
        <v>2.9781739710738346</v>
      </c>
      <c r="AP32" s="34">
        <f t="shared" si="5"/>
        <v>5.2328482097016238</v>
      </c>
      <c r="AQ32" s="34">
        <f t="shared" si="6"/>
        <v>6.0127204612405611</v>
      </c>
      <c r="AU32" s="10">
        <v>28</v>
      </c>
      <c r="AV32" s="10">
        <f>IF(X32&gt;AH32,INDEX($O$6:$O$19,AC32),求节点($G$6:$G$19,$O$6:$O$19,X32))/7*节奏总纲!W31</f>
        <v>93.27706710382148</v>
      </c>
      <c r="AW32" s="10">
        <f>IF(Y32&gt;AI32,INDEX($O$6:$O$19,AD32),求节点($G$6:$G$19,$O$6:$O$19,Y32))/7*节奏总纲!X31</f>
        <v>80.638557290081181</v>
      </c>
      <c r="AX32" s="10">
        <f>IF(Z32&gt;AJ32,INDEX($O$6:$O$19,AE32),求节点($G$6:$G$19,$O$6:$O$19,Z32))/7*节奏总纲!Y31</f>
        <v>65.211595948764241</v>
      </c>
      <c r="AY32" s="10">
        <f>IF(AA32&gt;AK32,INDEX($O$6:$O$19,AF32),求节点($G$6:$G$19,$O$6:$O$19,AA32))/7*节奏总纲!Z31</f>
        <v>48.952337594912976</v>
      </c>
      <c r="AZ32" s="10">
        <f>IF(AB32&gt;AL32,INDEX($O$6:$O$19,AG32),求节点($G$6:$G$19,$O$6:$O$19,AB32))/7*节奏总纲!AA31</f>
        <v>28.950163974263489</v>
      </c>
      <c r="BA32" s="10">
        <f>IF(X32&gt;AH32,INDEX($P$6:$P$19,AC32),求节点($G$6:$G$19,$P$6:$P$19,X32))/7*节奏总纲!W31</f>
        <v>626288.87912565866</v>
      </c>
      <c r="BB32" s="10">
        <f>IF(Y32&gt;AI32,INDEX($P$6:$P$19,AD32),求节点($G$6:$G$19,$P$6:$P$19,Y32))/7*节奏总纲!X31</f>
        <v>541430.31323340221</v>
      </c>
      <c r="BC32" s="10">
        <f>IF(Z32&gt;AJ32,INDEX($P$6:$P$19,AE32),求节点($G$6:$G$19,$P$6:$P$19,Z32))/7*节奏总纲!Y31</f>
        <v>437849.28708455997</v>
      </c>
      <c r="BD32" s="10">
        <f>IF(AA32&gt;AK32,INDEX($P$6:$P$19,AF32),求节点($G$6:$G$19,$P$6:$P$19,AA32))/7*节奏总纲!Z31</f>
        <v>328679.9809944157</v>
      </c>
      <c r="BE32" s="10">
        <f>IF(AB32&gt;AL32,INDEX($P$6:$P$19,AG32),求节点($G$6:$G$19,$P$6:$P$19,AB32))/7*节奏总纲!AA31</f>
        <v>194379.67239862628</v>
      </c>
      <c r="BF32" s="47">
        <f>IF(X32&gt;AH32,INDEX($Q$6:$Q$19,AC32),求节点($G$6:$G$19,$Q$6:$Q$19,X32))/7*节奏总纲!W31</f>
        <v>0</v>
      </c>
      <c r="BG32" s="47">
        <f>IF(Y32&gt;AI32,INDEX($Q$6:$Q$19,AD32),求节点($G$6:$G$19,$Q$6:$Q$19,Y32))/7*节奏总纲!X31</f>
        <v>0</v>
      </c>
      <c r="BH32" s="47">
        <f>IF(Z32&gt;AJ32,INDEX($Q$6:$Q$19,AE32),求节点($G$6:$G$19,$Q$6:$Q$19,Z32))/7*节奏总纲!Y31</f>
        <v>0</v>
      </c>
      <c r="BI32" s="47">
        <f>IF(AA32&gt;AK32,INDEX($Q$6:$Q$19,AF32),求节点($G$6:$G$19,$Q$6:$Q$19,AA32))/7*节奏总纲!Z31</f>
        <v>0</v>
      </c>
      <c r="BJ32" s="47">
        <f>IF(AB32&gt;AL32,INDEX($Q$6:$Q$19,AG32),求节点($G$6:$G$19,$Q$6:$Q$19,AB32))/7*节奏总纲!AA31</f>
        <v>0</v>
      </c>
      <c r="BK32" s="40">
        <f>IF(X32&gt;AH32,INDEX($R$6:$R$19,AC32),求节点($G$6:$G$19,$R$6:$R$19,X32))/7*节奏总纲!W31*$E$27</f>
        <v>23.319266775955374</v>
      </c>
      <c r="BL32" s="40">
        <f>IF(Y32&gt;AI32,INDEX($R$6:$R$19,AD32),求节点($G$6:$G$19,$R$6:$R$19,Y32))/7*节奏总纲!X31*$E$27</f>
        <v>20.159639322520295</v>
      </c>
      <c r="BM32" s="40">
        <f>IF(Z32&gt;AJ32,INDEX($R$6:$R$19,AE32),求节点($G$6:$G$19,$R$6:$R$19,Z32))/7*节奏总纲!Y31*$E$27</f>
        <v>16.302898987191064</v>
      </c>
      <c r="BN32" s="40">
        <f>IF(AA32&gt;AK32,INDEX($R$6:$R$19,AF32),求节点($G$6:$G$19,$R$6:$R$19,AA32))/7*节奏总纲!Z31*$E$27</f>
        <v>12.238084398728246</v>
      </c>
      <c r="BO32" s="40">
        <f>IF(AB32&gt;AL32,INDEX($R$6:$R$19,AG32),求节点($G$6:$G$19,$R$6:$R$19,AB32))/7*节奏总纲!AA31*$E$27</f>
        <v>7.2375409935658723</v>
      </c>
      <c r="BP32" s="49">
        <f>IF(X32&gt;AH32,INDEX($S$6:$S$19,AC32),求节点($G$6:$G$19,$S$6:$S$19,X32))/7*节奏总纲!W31</f>
        <v>0</v>
      </c>
      <c r="BQ32" s="49">
        <f>IF(Y32&gt;AI32,INDEX($S$6:$S$19,AD32),求节点($G$6:$G$19,$S$6:$S$19,Y32))/7*节奏总纲!X31</f>
        <v>0</v>
      </c>
      <c r="BR32" s="49">
        <f>IF(Z32&gt;AJ32,INDEX($S$6:$S$19,AE32),求节点($G$6:$G$19,$S$6:$S$19,Z32))/7*节奏总纲!Y31</f>
        <v>0</v>
      </c>
      <c r="BS32" s="49">
        <f>IF(AA32&gt;AK32,INDEX($S$6:$S$19,AF32),求节点($G$6:$G$19,$S$6:$S$19,AA32))/7*节奏总纲!Z31</f>
        <v>0</v>
      </c>
      <c r="BT32" s="49">
        <f>IF(AB32&gt;AL32,INDEX($S$6:$S$19,AG32),求节点($G$6:$G$19,$S$6:$S$19,AB32))/7*节奏总纲!AA31</f>
        <v>0</v>
      </c>
      <c r="BU32" s="47"/>
      <c r="BV32" s="10">
        <v>28</v>
      </c>
      <c r="BW32" s="10">
        <f>SUM(AV$5:AV32)</f>
        <v>1137.9411161193777</v>
      </c>
      <c r="BX32" s="10">
        <f>SUM(AW$5:AW32)</f>
        <v>984.68567226343919</v>
      </c>
      <c r="BY32" s="10">
        <f>SUM(AX$5:AX32)</f>
        <v>801.31434743238731</v>
      </c>
      <c r="BZ32" s="10">
        <f>SUM(AY$5:AY32)</f>
        <v>577.65159907849113</v>
      </c>
      <c r="CA32" s="10">
        <f>SUM(AZ$5:AZ32)</f>
        <v>298.5420969921135</v>
      </c>
      <c r="CB32" s="10">
        <f>SUM(BA$5:BA32)</f>
        <v>7251479.7499960233</v>
      </c>
      <c r="CC32" s="10">
        <f>SUM(BB$5:BB32)</f>
        <v>6233403.5105110127</v>
      </c>
      <c r="CD32" s="10">
        <f>SUM(BC$5:BC32)</f>
        <v>4997973.2606888041</v>
      </c>
      <c r="CE32" s="10">
        <f>SUM(BD$5:BD32)</f>
        <v>3490804.0047847563</v>
      </c>
      <c r="CF32" s="10">
        <f>SUM(BE$5:BE32)</f>
        <v>1605540.2657933407</v>
      </c>
      <c r="CG32" s="47">
        <f>SUM(BF$5:BF32)</f>
        <v>0</v>
      </c>
      <c r="CH32" s="47">
        <f>SUM(BG$5:BG32)</f>
        <v>0</v>
      </c>
      <c r="CI32" s="47">
        <f>SUM(BH$5:BH32)</f>
        <v>0</v>
      </c>
      <c r="CJ32" s="47">
        <f>SUM(BI$5:BI32)</f>
        <v>0</v>
      </c>
      <c r="CK32" s="47">
        <f>SUM(BJ$5:BJ32)</f>
        <v>0</v>
      </c>
      <c r="CL32" s="10">
        <f>SUM(BK$5:BK32)</f>
        <v>284.48527902984449</v>
      </c>
      <c r="CM32" s="10">
        <f>SUM(BL$5:BL32)</f>
        <v>246.17141806585983</v>
      </c>
      <c r="CN32" s="10">
        <f>SUM(BM$5:BM32)</f>
        <v>200.32858685809686</v>
      </c>
      <c r="CO32" s="10">
        <f>SUM(BN$5:BN32)</f>
        <v>144.41289976962278</v>
      </c>
      <c r="CP32" s="10">
        <f>SUM(BO$5:BO32)</f>
        <v>74.635524248028375</v>
      </c>
      <c r="CQ32" s="40">
        <f>BK32/节奏总纲!W31</f>
        <v>50.000000000000007</v>
      </c>
      <c r="CR32" s="49">
        <f>SUM(BP$5:BP32)</f>
        <v>0</v>
      </c>
      <c r="CS32" s="49">
        <f>SUM(BQ$5:BQ32)</f>
        <v>0</v>
      </c>
      <c r="CT32" s="49">
        <f>SUM(BR$5:BR32)</f>
        <v>0</v>
      </c>
      <c r="CU32" s="49">
        <f>SUM(BS$5:BS32)</f>
        <v>0</v>
      </c>
      <c r="CV32" s="49">
        <f>SUM(BT$5:BT32)</f>
        <v>0</v>
      </c>
    </row>
    <row r="33" spans="7:100" x14ac:dyDescent="0.15">
      <c r="H33" s="43">
        <v>9</v>
      </c>
      <c r="J33" s="76"/>
      <c r="K33" s="10">
        <v>10</v>
      </c>
      <c r="M33" s="43">
        <f t="shared" si="12"/>
        <v>1500000</v>
      </c>
      <c r="N33" s="43">
        <f t="shared" si="13"/>
        <v>750000</v>
      </c>
      <c r="W33" s="29">
        <v>29</v>
      </c>
      <c r="X33" s="10">
        <f>功勋产出!C36*7</f>
        <v>47187131.22839123</v>
      </c>
      <c r="Y33" s="10">
        <f>功勋产出!D36*7</f>
        <v>57128337.425931722</v>
      </c>
      <c r="Z33" s="10">
        <f>功勋产出!E36*7</f>
        <v>96779191.224655315</v>
      </c>
      <c r="AA33" s="10">
        <f>功勋产出!F36*7</f>
        <v>147056969.05594304</v>
      </c>
      <c r="AB33" s="10">
        <f>功勋产出!G36*7</f>
        <v>144980455.44172436</v>
      </c>
      <c r="AC33" s="10">
        <f>求节点(功勋需求与产出奖励!$F$6:$F$19,功勋需求与产出奖励!$C$6:$C$19,节奏总纲!P32)</f>
        <v>7.9733850847636196</v>
      </c>
      <c r="AD33" s="10">
        <f>求节点(功勋需求与产出奖励!$F$6:$F$19,功勋需求与产出奖励!$C$6:$C$19,节奏总纲!Q32)</f>
        <v>7.8102574831780709</v>
      </c>
      <c r="AE33" s="10">
        <f>求节点(功勋需求与产出奖励!$F$6:$F$19,功勋需求与产出奖励!$C$6:$C$19,节奏总纲!R32)</f>
        <v>7.617850568487424</v>
      </c>
      <c r="AF33" s="10">
        <f>求节点(功勋需求与产出奖励!$F$6:$F$19,功勋需求与产出奖励!$C$6:$C$19,节奏总纲!S32)</f>
        <v>7.382982312280725</v>
      </c>
      <c r="AG33" s="10">
        <f>求节点(功勋需求与产出奖励!$F$6:$F$19,功勋需求与产出奖励!$C$6:$C$19,节奏总纲!T32)</f>
        <v>7.0856261713951803</v>
      </c>
      <c r="AH33" s="62">
        <f>求节点($F$6:$F$19,$G$6:$G$19,节奏总纲!P32)</f>
        <v>37195453.288407013</v>
      </c>
      <c r="AI33" s="62">
        <f>求节点($F$6:$F$19,$G$6:$G$19,节奏总纲!Q32)</f>
        <v>34715913.744306676</v>
      </c>
      <c r="AJ33" s="62">
        <f>求节点($F$6:$F$19,$G$6:$G$19,节奏总纲!R32)</f>
        <v>31791328.641008846</v>
      </c>
      <c r="AK33" s="62">
        <f>求节点($F$6:$F$19,$G$6:$G$19,节奏总纲!S32)</f>
        <v>28221331.146667026</v>
      </c>
      <c r="AL33" s="62">
        <f>求节点($F$6:$F$19,$G$6:$G$19,节奏总纲!T32)</f>
        <v>23701517.805206738</v>
      </c>
      <c r="AM33" s="34">
        <f t="shared" si="2"/>
        <v>1.2686263254411905</v>
      </c>
      <c r="AN33" s="34">
        <f t="shared" si="3"/>
        <v>1.645595096436159</v>
      </c>
      <c r="AO33" s="34">
        <f t="shared" si="4"/>
        <v>3.0442008988519009</v>
      </c>
      <c r="AP33" s="34">
        <f t="shared" si="5"/>
        <v>5.2108445307446329</v>
      </c>
      <c r="AQ33" s="34">
        <f t="shared" si="6"/>
        <v>6.1169270522360861</v>
      </c>
      <c r="AU33" s="10">
        <v>29</v>
      </c>
      <c r="AV33" s="10">
        <f>IF(X33&gt;AH33,INDEX($O$6:$O$19,AC33),求节点($G$6:$G$19,$O$6:$O$19,X33))/7*节奏总纲!W32</f>
        <v>99.971885185093072</v>
      </c>
      <c r="AW33" s="10">
        <f>IF(Y33&gt;AI33,INDEX($O$6:$O$19,AD33),求节点($G$6:$G$19,$O$6:$O$19,Y33))/7*节奏总纲!X32</f>
        <v>88.179096372918053</v>
      </c>
      <c r="AX33" s="10">
        <f>IF(Z33&gt;AJ33,INDEX($O$6:$O$19,AE33),求节点($G$6:$G$19,$O$6:$O$19,Z33))/7*节奏总纲!Y32</f>
        <v>75.15054982411371</v>
      </c>
      <c r="AY33" s="10">
        <f>IF(AA33&gt;AK33,INDEX($O$6:$O$19,AF33),求节点($G$6:$G$19,$O$6:$O$19,AA33))/7*节奏总纲!Z32</f>
        <v>57.580064220335103</v>
      </c>
      <c r="AZ33" s="10">
        <f>IF(AB33&gt;AL33,INDEX($O$6:$O$19,AG33),求节点($G$6:$G$19,$O$6:$O$19,AB33))/7*节奏总纲!AA32</f>
        <v>32.575914784256234</v>
      </c>
      <c r="BA33" s="10">
        <f>IF(X33&gt;AH33,INDEX($P$6:$P$19,AC33),求节点($G$6:$G$19,$P$6:$P$19,X33))/7*节奏总纲!W32</f>
        <v>671239.80052848218</v>
      </c>
      <c r="BB33" s="10">
        <f>IF(Y33&gt;AI33,INDEX($P$6:$P$19,AD33),求节点($G$6:$G$19,$P$6:$P$19,Y33))/7*节奏总纲!X32</f>
        <v>592059.64707530697</v>
      </c>
      <c r="BC33" s="10">
        <f>IF(Z33&gt;AJ33,INDEX($P$6:$P$19,AE33),求节点($G$6:$G$19,$P$6:$P$19,Z33))/7*节奏总纲!Y32</f>
        <v>504582.26310476352</v>
      </c>
      <c r="BD33" s="10">
        <f>IF(AA33&gt;AK33,INDEX($P$6:$P$19,AF33),求节点($G$6:$G$19,$P$6:$P$19,AA33))/7*节奏总纲!Z32</f>
        <v>386609.00262225</v>
      </c>
      <c r="BE33" s="10">
        <f>IF(AB33&gt;AL33,INDEX($P$6:$P$19,AG33),求节点($G$6:$G$19,$P$6:$P$19,AB33))/7*节奏总纲!AA32</f>
        <v>218723.99926572043</v>
      </c>
      <c r="BF33" s="47">
        <f>IF(X33&gt;AH33,INDEX($Q$6:$Q$19,AC33),求节点($G$6:$G$19,$Q$6:$Q$19,X33))/7*节奏总纲!W32</f>
        <v>0</v>
      </c>
      <c r="BG33" s="47">
        <f>IF(Y33&gt;AI33,INDEX($Q$6:$Q$19,AD33),求节点($G$6:$G$19,$Q$6:$Q$19,Y33))/7*节奏总纲!X32</f>
        <v>0</v>
      </c>
      <c r="BH33" s="47">
        <f>IF(Z33&gt;AJ33,INDEX($Q$6:$Q$19,AE33),求节点($G$6:$G$19,$Q$6:$Q$19,Z33))/7*节奏总纲!Y32</f>
        <v>0</v>
      </c>
      <c r="BI33" s="47">
        <f>IF(AA33&gt;AK33,INDEX($Q$6:$Q$19,AF33),求节点($G$6:$G$19,$Q$6:$Q$19,AA33))/7*节奏总纲!Z32</f>
        <v>0</v>
      </c>
      <c r="BJ33" s="47">
        <f>IF(AB33&gt;AL33,INDEX($Q$6:$Q$19,AG33),求节点($G$6:$G$19,$Q$6:$Q$19,AB33))/7*节奏总纲!AA32</f>
        <v>0</v>
      </c>
      <c r="BK33" s="40">
        <f>IF(X33&gt;AH33,INDEX($R$6:$R$19,AC33),求节点($G$6:$G$19,$R$6:$R$19,X33))/7*节奏总纲!W32*$E$27</f>
        <v>24.992971296273272</v>
      </c>
      <c r="BL33" s="40">
        <f>IF(Y33&gt;AI33,INDEX($R$6:$R$19,AD33),求节点($G$6:$G$19,$R$6:$R$19,Y33))/7*节奏总纲!X32*$E$27</f>
        <v>22.044774093229513</v>
      </c>
      <c r="BM33" s="40">
        <f>IF(Z33&gt;AJ33,INDEX($R$6:$R$19,AE33),求节点($G$6:$G$19,$R$6:$R$19,Z33))/7*节奏总纲!Y32*$E$27</f>
        <v>18.787637456028428</v>
      </c>
      <c r="BN33" s="40">
        <f>IF(AA33&gt;AK33,INDEX($R$6:$R$19,AF33),求节点($G$6:$G$19,$R$6:$R$19,AA33))/7*节奏总纲!Z32*$E$27</f>
        <v>14.395016055083776</v>
      </c>
      <c r="BO33" s="40">
        <f>IF(AB33&gt;AL33,INDEX($R$6:$R$19,AG33),求节点($G$6:$G$19,$R$6:$R$19,AB33))/7*节奏总纲!AA32*$E$27</f>
        <v>8.1439786960640586</v>
      </c>
      <c r="BP33" s="49">
        <f>IF(X33&gt;AH33,INDEX($S$6:$S$19,AC33),求节点($G$6:$G$19,$S$6:$S$19,X33))/7*节奏总纲!W32</f>
        <v>0</v>
      </c>
      <c r="BQ33" s="49">
        <f>IF(Y33&gt;AI33,INDEX($S$6:$S$19,AD33),求节点($G$6:$G$19,$S$6:$S$19,Y33))/7*节奏总纲!X32</f>
        <v>0</v>
      </c>
      <c r="BR33" s="49">
        <f>IF(Z33&gt;AJ33,INDEX($S$6:$S$19,AE33),求节点($G$6:$G$19,$S$6:$S$19,Z33))/7*节奏总纲!Y32</f>
        <v>0</v>
      </c>
      <c r="BS33" s="49">
        <f>IF(AA33&gt;AK33,INDEX($S$6:$S$19,AF33),求节点($G$6:$G$19,$S$6:$S$19,AA33))/7*节奏总纲!Z32</f>
        <v>0</v>
      </c>
      <c r="BT33" s="49">
        <f>IF(AB33&gt;AL33,INDEX($S$6:$S$19,AG33),求节点($G$6:$G$19,$S$6:$S$19,AB33))/7*节奏总纲!AA32</f>
        <v>0</v>
      </c>
      <c r="BU33" s="47"/>
      <c r="BV33" s="10">
        <v>29</v>
      </c>
      <c r="BW33" s="10">
        <f>SUM(AV$5:AV33)</f>
        <v>1237.9130013044708</v>
      </c>
      <c r="BX33" s="10">
        <f>SUM(AW$5:AW33)</f>
        <v>1072.8647686363572</v>
      </c>
      <c r="BY33" s="10">
        <f>SUM(AX$5:AX33)</f>
        <v>876.46489725650099</v>
      </c>
      <c r="BZ33" s="10">
        <f>SUM(AY$5:AY33)</f>
        <v>635.23166329882622</v>
      </c>
      <c r="CA33" s="10">
        <f>SUM(AZ$5:AZ33)</f>
        <v>331.11801177636971</v>
      </c>
      <c r="CB33" s="10">
        <f>SUM(BA$5:BA33)</f>
        <v>7922719.5505245058</v>
      </c>
      <c r="CC33" s="10">
        <f>SUM(BB$5:BB33)</f>
        <v>6825463.1575863194</v>
      </c>
      <c r="CD33" s="10">
        <f>SUM(BC$5:BC33)</f>
        <v>5502555.5237935679</v>
      </c>
      <c r="CE33" s="10">
        <f>SUM(BD$5:BD33)</f>
        <v>3877413.0074070063</v>
      </c>
      <c r="CF33" s="10">
        <f>SUM(BE$5:BE33)</f>
        <v>1824264.2650590611</v>
      </c>
      <c r="CG33" s="47">
        <f>SUM(BF$5:BF33)</f>
        <v>0</v>
      </c>
      <c r="CH33" s="47">
        <f>SUM(BG$5:BG33)</f>
        <v>0</v>
      </c>
      <c r="CI33" s="47">
        <f>SUM(BH$5:BH33)</f>
        <v>0</v>
      </c>
      <c r="CJ33" s="47">
        <f>SUM(BI$5:BI33)</f>
        <v>0</v>
      </c>
      <c r="CK33" s="47">
        <f>SUM(BJ$5:BJ33)</f>
        <v>0</v>
      </c>
      <c r="CL33" s="10">
        <f>SUM(BK$5:BK33)</f>
        <v>309.47825032611775</v>
      </c>
      <c r="CM33" s="10">
        <f>SUM(BL$5:BL33)</f>
        <v>268.21619215908936</v>
      </c>
      <c r="CN33" s="10">
        <f>SUM(BM$5:BM33)</f>
        <v>219.11622431412528</v>
      </c>
      <c r="CO33" s="10">
        <f>SUM(BN$5:BN33)</f>
        <v>158.80791582470655</v>
      </c>
      <c r="CP33" s="10">
        <f>SUM(BO$5:BO33)</f>
        <v>82.779502944092428</v>
      </c>
      <c r="CQ33" s="40">
        <f>BK33/节奏总纲!W32</f>
        <v>50.000000000000007</v>
      </c>
      <c r="CR33" s="49">
        <f>SUM(BP$5:BP33)</f>
        <v>0</v>
      </c>
      <c r="CS33" s="49">
        <f>SUM(BQ$5:BQ33)</f>
        <v>0</v>
      </c>
      <c r="CT33" s="49">
        <f>SUM(BR$5:BR33)</f>
        <v>0</v>
      </c>
      <c r="CU33" s="49">
        <f>SUM(BS$5:BS33)</f>
        <v>0</v>
      </c>
      <c r="CV33" s="49">
        <f>SUM(BT$5:BT33)</f>
        <v>0</v>
      </c>
    </row>
    <row r="34" spans="7:100" x14ac:dyDescent="0.15">
      <c r="H34" s="43">
        <v>10</v>
      </c>
      <c r="J34" s="45"/>
      <c r="K34" s="45">
        <v>10</v>
      </c>
      <c r="M34" s="43">
        <f t="shared" si="12"/>
        <v>1500000</v>
      </c>
      <c r="N34" s="43">
        <f t="shared" si="13"/>
        <v>0</v>
      </c>
      <c r="W34" s="29">
        <v>30</v>
      </c>
      <c r="X34" s="10">
        <f>功勋产出!C37*7</f>
        <v>48296902.231149539</v>
      </c>
      <c r="Y34" s="10">
        <f>功勋产出!D37*7</f>
        <v>58896101.801666528</v>
      </c>
      <c r="Z34" s="10">
        <f>功勋产出!E37*7</f>
        <v>102497344.94907618</v>
      </c>
      <c r="AA34" s="10">
        <f>功勋产出!F37*7</f>
        <v>150923914.63732827</v>
      </c>
      <c r="AB34" s="10">
        <f>功勋产出!G37*7</f>
        <v>149575794.55187654</v>
      </c>
      <c r="AC34" s="10">
        <f>求节点(功勋需求与产出奖励!$F$6:$F$19,功勋需求与产出奖励!$C$6:$C$19,节奏总纲!P33)</f>
        <v>8.0555555555555554</v>
      </c>
      <c r="AD34" s="10">
        <f>求节点(功勋需求与产出奖励!$F$6:$F$19,功勋需求与产出奖励!$C$6:$C$19,节奏总纲!Q33)</f>
        <v>7.9024705882352944</v>
      </c>
      <c r="AE34" s="10">
        <f>求节点(功勋需求与产出奖励!$F$6:$F$19,功勋需求与产出奖励!$C$6:$C$19,节奏总纲!R33)</f>
        <v>7.6945294117647061</v>
      </c>
      <c r="AF34" s="10">
        <f>求节点(功勋需求与产出奖励!$F$6:$F$19,功勋需求与产出奖励!$C$6:$C$19,节奏总纲!S33)</f>
        <v>7.4397843137254904</v>
      </c>
      <c r="AG34" s="10">
        <f>求节点(功勋需求与产出奖励!$F$6:$F$19,功勋需求与产出奖励!$C$6:$C$19,节奏总纲!T33)</f>
        <v>7.1177843137254904</v>
      </c>
      <c r="AH34" s="62">
        <f>求节点($F$6:$F$19,$G$6:$G$19,节奏总纲!P33)</f>
        <v>38800000</v>
      </c>
      <c r="AI34" s="62">
        <f>求节点($F$6:$F$19,$G$6:$G$19,节奏总纲!Q33)</f>
        <v>36117552.941176474</v>
      </c>
      <c r="AJ34" s="62">
        <f>求节点($F$6:$F$19,$G$6:$G$19,节奏总纲!R33)</f>
        <v>32956847.058823533</v>
      </c>
      <c r="AK34" s="62">
        <f>求节点($F$6:$F$19,$G$6:$G$19,节奏总纲!S33)</f>
        <v>29084721.568627451</v>
      </c>
      <c r="AL34" s="62">
        <f>求节点($F$6:$F$19,$G$6:$G$19,节奏总纲!T33)</f>
        <v>24190321.568627451</v>
      </c>
      <c r="AM34" s="34">
        <f t="shared" si="2"/>
        <v>1.24476552142138</v>
      </c>
      <c r="AN34" s="34">
        <f t="shared" si="3"/>
        <v>1.6306780777088847</v>
      </c>
      <c r="AO34" s="34">
        <f t="shared" si="4"/>
        <v>3.1100470492863659</v>
      </c>
      <c r="AP34" s="34">
        <f t="shared" si="5"/>
        <v>5.1891132697011608</v>
      </c>
      <c r="AQ34" s="34">
        <f t="shared" si="6"/>
        <v>6.183290872241324</v>
      </c>
      <c r="AU34" s="10">
        <v>30</v>
      </c>
      <c r="AV34" s="10">
        <f>IF(X34&gt;AH34,INDEX($O$6:$O$19,AC34),求节点($G$6:$G$19,$O$6:$O$19,X34))/7*节奏总纲!W33</f>
        <v>122.45395833269544</v>
      </c>
      <c r="AW34" s="10">
        <f>IF(Y34&gt;AI34,INDEX($O$6:$O$19,AD34),求节点($G$6:$G$19,$O$6:$O$19,Y34))/7*节奏总纲!X33</f>
        <v>94.057367158367811</v>
      </c>
      <c r="AX34" s="10">
        <f>IF(Z34&gt;AJ34,INDEX($O$6:$O$19,AE34),求节点($G$6:$G$19,$O$6:$O$19,Z34))/7*节奏总纲!Y33</f>
        <v>78.212420142827625</v>
      </c>
      <c r="AY34" s="10">
        <f>IF(AA34&gt;AK34,INDEX($O$6:$O$19,AF34),求节点($G$6:$G$19,$O$6:$O$19,AA34))/7*节奏总纲!Z33</f>
        <v>57.938041473660107</v>
      </c>
      <c r="AZ34" s="10">
        <f>IF(AB34&gt;AL34,INDEX($O$6:$O$19,AG34),求节点($G$6:$G$19,$O$6:$O$19,AB34))/7*节奏总纲!AA33</f>
        <v>32.801305176916088</v>
      </c>
      <c r="BA34" s="10">
        <f>IF(X34&gt;AH34,INDEX($P$6:$P$19,AC34),求节点($G$6:$G$19,$P$6:$P$19,X34))/7*节奏总纲!W33</f>
        <v>949018.17707838956</v>
      </c>
      <c r="BB34" s="10">
        <f>IF(Y34&gt;AI34,INDEX($P$6:$P$19,AD34),求节点($G$6:$G$19,$P$6:$P$19,Y34))/7*节奏总纲!X33</f>
        <v>631528.03663475532</v>
      </c>
      <c r="BC34" s="10">
        <f>IF(Z34&gt;AJ34,INDEX($P$6:$P$19,AE34),求节点($G$6:$G$19,$P$6:$P$19,Z34))/7*节奏总纲!Y33</f>
        <v>525140.5352446998</v>
      </c>
      <c r="BD34" s="10">
        <f>IF(AA34&gt;AK34,INDEX($P$6:$P$19,AF34),求节点($G$6:$G$19,$P$6:$P$19,AA34))/7*节奏总纲!Z33</f>
        <v>389012.56418028934</v>
      </c>
      <c r="BE34" s="10">
        <f>IF(AB34&gt;AL34,INDEX($P$6:$P$19,AG34),求节点($G$6:$G$19,$P$6:$P$19,AB34))/7*节奏总纲!AA33</f>
        <v>220237.33475929374</v>
      </c>
      <c r="BF34" s="47">
        <f>IF(X34&gt;AH34,INDEX($Q$6:$Q$19,AC34),求节点($G$6:$G$19,$Q$6:$Q$19,X34))/7*节奏总纲!W33</f>
        <v>0</v>
      </c>
      <c r="BG34" s="47">
        <f>IF(Y34&gt;AI34,INDEX($Q$6:$Q$19,AD34),求节点($G$6:$G$19,$Q$6:$Q$19,Y34))/7*节奏总纲!X33</f>
        <v>0</v>
      </c>
      <c r="BH34" s="47">
        <f>IF(Z34&gt;AJ34,INDEX($Q$6:$Q$19,AE34),求节点($G$6:$G$19,$Q$6:$Q$19,Z34))/7*节奏总纲!Y33</f>
        <v>0</v>
      </c>
      <c r="BI34" s="47">
        <f>IF(AA34&gt;AK34,INDEX($Q$6:$Q$19,AF34),求节点($G$6:$G$19,$Q$6:$Q$19,AA34))/7*节奏总纲!Z33</f>
        <v>0</v>
      </c>
      <c r="BJ34" s="47">
        <f>IF(AB34&gt;AL34,INDEX($Q$6:$Q$19,AG34),求节点($G$6:$G$19,$Q$6:$Q$19,AB34))/7*节奏总纲!AA33</f>
        <v>0</v>
      </c>
      <c r="BK34" s="40">
        <f>IF(X34&gt;AH34,INDEX($R$6:$R$19,AC34),求节点($G$6:$G$19,$R$6:$R$19,X34))/7*节奏总纲!W33*$E$27</f>
        <v>30.613489583173859</v>
      </c>
      <c r="BL34" s="40">
        <f>IF(Y34&gt;AI34,INDEX($R$6:$R$19,AD34),求节点($G$6:$G$19,$R$6:$R$19,Y34))/7*节奏总纲!X33*$E$27</f>
        <v>23.514341789591953</v>
      </c>
      <c r="BM34" s="40">
        <f>IF(Z34&gt;AJ34,INDEX($R$6:$R$19,AE34),求节点($G$6:$G$19,$R$6:$R$19,Z34))/7*节奏总纲!Y33*$E$27</f>
        <v>19.55310503570691</v>
      </c>
      <c r="BN34" s="40">
        <f>IF(AA34&gt;AK34,INDEX($R$6:$R$19,AF34),求节点($G$6:$G$19,$R$6:$R$19,AA34))/7*节奏总纲!Z33*$E$27</f>
        <v>14.484510368415028</v>
      </c>
      <c r="BO34" s="40">
        <f>IF(AB34&gt;AL34,INDEX($R$6:$R$19,AG34),求节点($G$6:$G$19,$R$6:$R$19,AB34))/7*节奏总纲!AA33*$E$27</f>
        <v>8.2003262942290203</v>
      </c>
      <c r="BP34" s="49">
        <f>IF(X34&gt;AH34,INDEX($S$6:$S$19,AC34),求节点($G$6:$G$19,$S$6:$S$19,X34))/7*节奏总纲!W33</f>
        <v>0</v>
      </c>
      <c r="BQ34" s="49">
        <f>IF(Y34&gt;AI34,INDEX($S$6:$S$19,AD34),求节点($G$6:$G$19,$S$6:$S$19,Y34))/7*节奏总纲!X33</f>
        <v>0</v>
      </c>
      <c r="BR34" s="49">
        <f>IF(Z34&gt;AJ34,INDEX($S$6:$S$19,AE34),求节点($G$6:$G$19,$S$6:$S$19,Z34))/7*节奏总纲!Y33</f>
        <v>0</v>
      </c>
      <c r="BS34" s="49">
        <f>IF(AA34&gt;AK34,INDEX($S$6:$S$19,AF34),求节点($G$6:$G$19,$S$6:$S$19,AA34))/7*节奏总纲!Z33</f>
        <v>0</v>
      </c>
      <c r="BT34" s="49">
        <f>IF(AB34&gt;AL34,INDEX($S$6:$S$19,AG34),求节点($G$6:$G$19,$S$6:$S$19,AB34))/7*节奏总纲!AA33</f>
        <v>0</v>
      </c>
      <c r="BU34" s="47"/>
      <c r="BV34" s="10">
        <v>30</v>
      </c>
      <c r="BW34" s="10">
        <f>SUM(AV$5:AV34)</f>
        <v>1360.3669596371662</v>
      </c>
      <c r="BX34" s="10">
        <f>SUM(AW$5:AW34)</f>
        <v>1166.9221357947249</v>
      </c>
      <c r="BY34" s="10">
        <f>SUM(AX$5:AX34)</f>
        <v>954.67731739932856</v>
      </c>
      <c r="BZ34" s="10">
        <f>SUM(AY$5:AY34)</f>
        <v>693.16970477248628</v>
      </c>
      <c r="CA34" s="10">
        <f>SUM(AZ$5:AZ34)</f>
        <v>363.91931695328583</v>
      </c>
      <c r="CB34" s="10">
        <f>SUM(BA$5:BA34)</f>
        <v>8871737.7276028953</v>
      </c>
      <c r="CC34" s="10">
        <f>SUM(BB$5:BB34)</f>
        <v>7456991.1942210747</v>
      </c>
      <c r="CD34" s="10">
        <f>SUM(BC$5:BC34)</f>
        <v>6027696.0590382675</v>
      </c>
      <c r="CE34" s="10">
        <f>SUM(BD$5:BD34)</f>
        <v>4266425.5715872953</v>
      </c>
      <c r="CF34" s="10">
        <f>SUM(BE$5:BE34)</f>
        <v>2044501.5998183549</v>
      </c>
      <c r="CG34" s="47">
        <f>SUM(BF$5:BF34)</f>
        <v>0</v>
      </c>
      <c r="CH34" s="47">
        <f>SUM(BG$5:BG34)</f>
        <v>0</v>
      </c>
      <c r="CI34" s="47">
        <f>SUM(BH$5:BH34)</f>
        <v>0</v>
      </c>
      <c r="CJ34" s="47">
        <f>SUM(BI$5:BI34)</f>
        <v>0</v>
      </c>
      <c r="CK34" s="47">
        <f>SUM(BJ$5:BJ34)</f>
        <v>0</v>
      </c>
      <c r="CL34" s="10">
        <f>SUM(BK$5:BK34)</f>
        <v>340.09173990929162</v>
      </c>
      <c r="CM34" s="10">
        <f>SUM(BL$5:BL34)</f>
        <v>291.73053394868134</v>
      </c>
      <c r="CN34" s="10">
        <f>SUM(BM$5:BM34)</f>
        <v>238.6693293498322</v>
      </c>
      <c r="CO34" s="10">
        <f>SUM(BN$5:BN34)</f>
        <v>173.29242619312157</v>
      </c>
      <c r="CP34" s="10">
        <f>SUM(BO$5:BO34)</f>
        <v>90.979829238321443</v>
      </c>
      <c r="CQ34" s="40">
        <f>BK34/节奏总纲!W33</f>
        <v>57.142857142857146</v>
      </c>
      <c r="CR34" s="49">
        <f>SUM(BP$5:BP34)</f>
        <v>0</v>
      </c>
      <c r="CS34" s="49">
        <f>SUM(BQ$5:BQ34)</f>
        <v>0</v>
      </c>
      <c r="CT34" s="49">
        <f>SUM(BR$5:BR34)</f>
        <v>0</v>
      </c>
      <c r="CU34" s="49">
        <f>SUM(BS$5:BS34)</f>
        <v>0</v>
      </c>
      <c r="CV34" s="49">
        <f>SUM(BT$5:BT34)</f>
        <v>0</v>
      </c>
    </row>
    <row r="35" spans="7:100" x14ac:dyDescent="0.15">
      <c r="H35" s="43">
        <v>11</v>
      </c>
      <c r="J35" s="45"/>
      <c r="K35" s="45">
        <v>15</v>
      </c>
      <c r="M35" s="43">
        <f t="shared" si="12"/>
        <v>2250000</v>
      </c>
      <c r="N35" s="43">
        <f t="shared" si="13"/>
        <v>750000</v>
      </c>
      <c r="W35" s="29">
        <v>31</v>
      </c>
      <c r="X35" s="10">
        <f>功勋产出!C38*7</f>
        <v>51285151.441875219</v>
      </c>
      <c r="Y35" s="10">
        <f>功勋产出!D38*7</f>
        <v>62668349.717999667</v>
      </c>
      <c r="Z35" s="10">
        <f>功勋产出!E38*7</f>
        <v>111695517.75722675</v>
      </c>
      <c r="AA35" s="10">
        <f>功勋产出!F38*7</f>
        <v>157353135.58984259</v>
      </c>
      <c r="AB35" s="10">
        <f>功勋产出!G38*7</f>
        <v>156491584.51936594</v>
      </c>
      <c r="AC35" s="10">
        <f>求节点(功勋需求与产出奖励!$F$6:$F$19,功勋需求与产出奖励!$C$6:$C$19,节奏总纲!P34)</f>
        <v>8.1353038472625485</v>
      </c>
      <c r="AD35" s="10">
        <f>求节点(功勋需求与产出奖励!$F$6:$F$19,功勋需求与产出奖励!$C$6:$C$19,节奏总纲!Q34)</f>
        <v>8.0015983949421443</v>
      </c>
      <c r="AE35" s="10">
        <f>求节点(功勋需求与产出奖励!$F$6:$F$19,功勋需求与产出奖励!$C$6:$C$19,节奏总纲!R34)</f>
        <v>7.777110115337142</v>
      </c>
      <c r="AF35" s="10">
        <f>求节点(功勋需求与产出奖励!$F$6:$F$19,功勋需求与产出奖励!$C$6:$C$19,节奏总纲!S34)</f>
        <v>7.5004294940500653</v>
      </c>
      <c r="AG35" s="10">
        <f>求节点(功勋需求与产出奖励!$F$6:$F$19,功勋需求与产出奖励!$C$6:$C$19,节奏总纲!T34)</f>
        <v>7.1526109137739873</v>
      </c>
      <c r="AH35" s="62">
        <f>求节点($F$6:$F$19,$G$6:$G$19,节奏总纲!P34)</f>
        <v>40522563.100871027</v>
      </c>
      <c r="AI35" s="62">
        <f>求节点($F$6:$F$19,$G$6:$G$19,节奏总纲!Q34)</f>
        <v>37634525.330750324</v>
      </c>
      <c r="AJ35" s="62">
        <f>求节点($F$6:$F$19,$G$6:$G$19,节奏总纲!R34)</f>
        <v>34212073.753124565</v>
      </c>
      <c r="AK35" s="62">
        <f>求节点($F$6:$F$19,$G$6:$G$19,节奏总纲!S34)</f>
        <v>30006528.309560996</v>
      </c>
      <c r="AL35" s="62">
        <f>求节点($F$6:$F$19,$G$6:$G$19,节奏总纲!T34)</f>
        <v>24719685.889364608</v>
      </c>
      <c r="AM35" s="34">
        <f t="shared" si="2"/>
        <v>1.2655949554378718</v>
      </c>
      <c r="AN35" s="34">
        <f t="shared" si="3"/>
        <v>1.6651824134153426</v>
      </c>
      <c r="AO35" s="34">
        <f t="shared" si="4"/>
        <v>3.2647982277609136</v>
      </c>
      <c r="AP35" s="34">
        <f t="shared" si="5"/>
        <v>5.243963379119239</v>
      </c>
      <c r="AQ35" s="34">
        <f t="shared" si="6"/>
        <v>6.3306461586833853</v>
      </c>
      <c r="AU35" s="10">
        <v>31</v>
      </c>
      <c r="AV35" s="10">
        <f>IF(X35&gt;AH35,INDEX($O$6:$O$19,AC35),求节点($G$6:$G$19,$O$6:$O$19,X35))/7*节奏总纲!W34</f>
        <v>131.24290292350705</v>
      </c>
      <c r="AW35" s="10">
        <f>IF(Y35&gt;AI35,INDEX($O$6:$O$19,AD35),求节点($G$6:$G$19,$O$6:$O$19,Y35))/7*节奏总纲!X34</f>
        <v>116.32192996192938</v>
      </c>
      <c r="AX35" s="10">
        <f>IF(Z35&gt;AJ35,INDEX($O$6:$O$19,AE35),求节点($G$6:$G$19,$O$6:$O$19,Z35))/7*节奏总纲!Y34</f>
        <v>84.232317643884969</v>
      </c>
      <c r="AY35" s="10">
        <f>IF(AA35&gt;AK35,INDEX($O$6:$O$19,AF35),求节点($G$6:$G$19,$O$6:$O$19,AA35))/7*节奏总纲!Z34</f>
        <v>61.858083931066865</v>
      </c>
      <c r="AZ35" s="10">
        <f>IF(AB35&gt;AL35,INDEX($O$6:$O$19,AG35),求节点($G$6:$G$19,$O$6:$O$19,AB35))/7*节奏总纲!AA34</f>
        <v>35.523132049467151</v>
      </c>
      <c r="BA35" s="10">
        <f>IF(X35&gt;AH35,INDEX($P$6:$P$19,AC35),求节点($G$6:$G$19,$P$6:$P$19,X35))/7*节奏总纲!W34</f>
        <v>1017132.4976571795</v>
      </c>
      <c r="BB35" s="10">
        <f>IF(Y35&gt;AI35,INDEX($P$6:$P$19,AD35),求节点($G$6:$G$19,$P$6:$P$19,Y35))/7*节奏总纲!X34</f>
        <v>901494.9572049526</v>
      </c>
      <c r="BC35" s="10">
        <f>IF(Z35&gt;AJ35,INDEX($P$6:$P$19,AE35),求节点($G$6:$G$19,$P$6:$P$19,Z35))/7*节奏总纲!Y34</f>
        <v>565559.84703751339</v>
      </c>
      <c r="BD35" s="10">
        <f>IF(AA35&gt;AK35,INDEX($P$6:$P$19,AF35),求节点($G$6:$G$19,$P$6:$P$19,AA35))/7*节奏总纲!Z34</f>
        <v>415332.84925144899</v>
      </c>
      <c r="BE35" s="10">
        <f>IF(AB35&gt;AL35,INDEX($P$6:$P$19,AG35),求节点($G$6:$G$19,$P$6:$P$19,AB35))/7*节奏总纲!AA34</f>
        <v>238512.45804642234</v>
      </c>
      <c r="BF35" s="47">
        <f>IF(X35&gt;AH35,INDEX($Q$6:$Q$19,AC35),求节点($G$6:$G$19,$Q$6:$Q$19,X35))/7*节奏总纲!W34</f>
        <v>0</v>
      </c>
      <c r="BG35" s="47">
        <f>IF(Y35&gt;AI35,INDEX($Q$6:$Q$19,AD35),求节点($G$6:$G$19,$Q$6:$Q$19,Y35))/7*节奏总纲!X34</f>
        <v>0</v>
      </c>
      <c r="BH35" s="47">
        <f>IF(Z35&gt;AJ35,INDEX($Q$6:$Q$19,AE35),求节点($G$6:$G$19,$Q$6:$Q$19,Z35))/7*节奏总纲!Y34</f>
        <v>0</v>
      </c>
      <c r="BI35" s="47">
        <f>IF(AA35&gt;AK35,INDEX($Q$6:$Q$19,AF35),求节点($G$6:$G$19,$Q$6:$Q$19,AA35))/7*节奏总纲!Z34</f>
        <v>0</v>
      </c>
      <c r="BJ35" s="47">
        <f>IF(AB35&gt;AL35,INDEX($Q$6:$Q$19,AG35),求节点($G$6:$G$19,$Q$6:$Q$19,AB35))/7*节奏总纲!AA34</f>
        <v>0</v>
      </c>
      <c r="BK35" s="40">
        <f>IF(X35&gt;AH35,INDEX($R$6:$R$19,AC35),求节点($G$6:$G$19,$R$6:$R$19,X35))/7*节奏总纲!W34*$E$27</f>
        <v>32.810725730876761</v>
      </c>
      <c r="BL35" s="40">
        <f>IF(Y35&gt;AI35,INDEX($R$6:$R$19,AD35),求节点($G$6:$G$19,$R$6:$R$19,Y35))/7*节奏总纲!X34*$E$27</f>
        <v>29.080482490482343</v>
      </c>
      <c r="BM35" s="40">
        <f>IF(Z35&gt;AJ35,INDEX($R$6:$R$19,AE35),求节点($G$6:$G$19,$R$6:$R$19,Z35))/7*节奏总纲!Y34*$E$27</f>
        <v>21.058079410971246</v>
      </c>
      <c r="BN35" s="40">
        <f>IF(AA35&gt;AK35,INDEX($R$6:$R$19,AF35),求节点($G$6:$G$19,$R$6:$R$19,AA35))/7*节奏总纲!Z34*$E$27</f>
        <v>15.464520982766718</v>
      </c>
      <c r="BO35" s="40">
        <f>IF(AB35&gt;AL35,INDEX($R$6:$R$19,AG35),求节点($G$6:$G$19,$R$6:$R$19,AB35))/7*节奏总纲!AA34*$E$27</f>
        <v>8.8807830123667895</v>
      </c>
      <c r="BP35" s="49">
        <f>IF(X35&gt;AH35,INDEX($S$6:$S$19,AC35),求节点($G$6:$G$19,$S$6:$S$19,X35))/7*节奏总纲!W34</f>
        <v>0</v>
      </c>
      <c r="BQ35" s="49">
        <f>IF(Y35&gt;AI35,INDEX($S$6:$S$19,AD35),求节点($G$6:$G$19,$S$6:$S$19,Y35))/7*节奏总纲!X34</f>
        <v>0</v>
      </c>
      <c r="BR35" s="49">
        <f>IF(Z35&gt;AJ35,INDEX($S$6:$S$19,AE35),求节点($G$6:$G$19,$S$6:$S$19,Z35))/7*节奏总纲!Y34</f>
        <v>0</v>
      </c>
      <c r="BS35" s="49">
        <f>IF(AA35&gt;AK35,INDEX($S$6:$S$19,AF35),求节点($G$6:$G$19,$S$6:$S$19,AA35))/7*节奏总纲!Z34</f>
        <v>0</v>
      </c>
      <c r="BT35" s="49">
        <f>IF(AB35&gt;AL35,INDEX($S$6:$S$19,AG35),求节点($G$6:$G$19,$S$6:$S$19,AB35))/7*节奏总纲!AA34</f>
        <v>0</v>
      </c>
      <c r="BU35" s="47"/>
      <c r="BV35" s="10">
        <v>31</v>
      </c>
      <c r="BW35" s="10">
        <f>SUM(AV$5:AV35)</f>
        <v>1491.6098625606733</v>
      </c>
      <c r="BX35" s="10">
        <f>SUM(AW$5:AW35)</f>
        <v>1283.2440657566542</v>
      </c>
      <c r="BY35" s="10">
        <f>SUM(AX$5:AX35)</f>
        <v>1038.9096350432135</v>
      </c>
      <c r="BZ35" s="10">
        <f>SUM(AY$5:AY35)</f>
        <v>755.02778870355314</v>
      </c>
      <c r="CA35" s="10">
        <f>SUM(AZ$5:AZ35)</f>
        <v>399.44244900275299</v>
      </c>
      <c r="CB35" s="10">
        <f>SUM(BA$5:BA35)</f>
        <v>9888870.2252600752</v>
      </c>
      <c r="CC35" s="10">
        <f>SUM(BB$5:BB35)</f>
        <v>8358486.1514260275</v>
      </c>
      <c r="CD35" s="10">
        <f>SUM(BC$5:BC35)</f>
        <v>6593255.9060757812</v>
      </c>
      <c r="CE35" s="10">
        <f>SUM(BD$5:BD35)</f>
        <v>4681758.4208387444</v>
      </c>
      <c r="CF35" s="10">
        <f>SUM(BE$5:BE35)</f>
        <v>2283014.0578647773</v>
      </c>
      <c r="CG35" s="47">
        <f>SUM(BF$5:BF35)</f>
        <v>0</v>
      </c>
      <c r="CH35" s="47">
        <f>SUM(BG$5:BG35)</f>
        <v>0</v>
      </c>
      <c r="CI35" s="47">
        <f>SUM(BH$5:BH35)</f>
        <v>0</v>
      </c>
      <c r="CJ35" s="47">
        <f>SUM(BI$5:BI35)</f>
        <v>0</v>
      </c>
      <c r="CK35" s="47">
        <f>SUM(BJ$5:BJ35)</f>
        <v>0</v>
      </c>
      <c r="CL35" s="10">
        <f>SUM(BK$5:BK35)</f>
        <v>372.90246564016837</v>
      </c>
      <c r="CM35" s="10">
        <f>SUM(BL$5:BL35)</f>
        <v>320.81101643916367</v>
      </c>
      <c r="CN35" s="10">
        <f>SUM(BM$5:BM35)</f>
        <v>259.72740876080343</v>
      </c>
      <c r="CO35" s="10">
        <f>SUM(BN$5:BN35)</f>
        <v>188.75694717588829</v>
      </c>
      <c r="CP35" s="10">
        <f>SUM(BO$5:BO35)</f>
        <v>99.860612250688234</v>
      </c>
      <c r="CQ35" s="40">
        <f>BK35/节奏总纲!W34</f>
        <v>57.142857142857146</v>
      </c>
      <c r="CR35" s="49">
        <f>SUM(BP$5:BP35)</f>
        <v>0</v>
      </c>
      <c r="CS35" s="49">
        <f>SUM(BQ$5:BQ35)</f>
        <v>0</v>
      </c>
      <c r="CT35" s="49">
        <f>SUM(BR$5:BR35)</f>
        <v>0</v>
      </c>
      <c r="CU35" s="49">
        <f>SUM(BS$5:BS35)</f>
        <v>0</v>
      </c>
      <c r="CV35" s="49">
        <f>SUM(BT$5:BT35)</f>
        <v>0</v>
      </c>
    </row>
    <row r="36" spans="7:100" x14ac:dyDescent="0.15">
      <c r="H36" s="43">
        <v>12</v>
      </c>
      <c r="J36" s="45"/>
      <c r="K36" s="45">
        <v>15</v>
      </c>
      <c r="M36" s="43">
        <f t="shared" si="12"/>
        <v>2250000</v>
      </c>
      <c r="N36" s="43">
        <f t="shared" si="13"/>
        <v>0</v>
      </c>
      <c r="W36" s="29">
        <v>32</v>
      </c>
      <c r="X36" s="10">
        <f>功勋产出!C39*7</f>
        <v>52509810.965218231</v>
      </c>
      <c r="Y36" s="10">
        <f>功勋产出!D39*7</f>
        <v>64612351.370191433</v>
      </c>
      <c r="Z36" s="10">
        <f>功勋产出!E39*7</f>
        <v>119146875.07299936</v>
      </c>
      <c r="AA36" s="10">
        <f>功勋产出!F39*7</f>
        <v>161602817.95824367</v>
      </c>
      <c r="AB36" s="10">
        <f>功勋产出!G39*7</f>
        <v>160942956.49166867</v>
      </c>
      <c r="AC36" s="10">
        <f>求节点(功勋需求与产出奖励!$F$6:$F$19,功勋需求与产出奖励!$C$6:$C$19,节奏总纲!P35)</f>
        <v>8.220775949996705</v>
      </c>
      <c r="AD36" s="10">
        <f>求节点(功勋需求与产出奖励!$F$6:$F$19,功勋需求与产出奖励!$C$6:$C$19,节奏总纲!Q35)</f>
        <v>8.076661970465457</v>
      </c>
      <c r="AE36" s="10">
        <f>求节点(功勋需求与产出奖励!$F$6:$F$19,功勋需求与产出奖励!$C$6:$C$19,节奏总纲!R35)</f>
        <v>7.8639862801942924</v>
      </c>
      <c r="AF36" s="10">
        <f>求节点(功勋需求与产出奖励!$F$6:$F$19,功勋需求与产出奖励!$C$6:$C$19,节奏总纲!S35)</f>
        <v>7.5657889711386854</v>
      </c>
      <c r="AG36" s="10">
        <f>求节点(功勋需求与产出奖励!$F$6:$F$19,功勋需求与产出奖励!$C$6:$C$19,节奏总纲!T35)</f>
        <v>7.1892285566338945</v>
      </c>
      <c r="AH36" s="62">
        <f>求节点($F$6:$F$19,$G$6:$G$19,节奏总纲!P35)</f>
        <v>42368760.519928835</v>
      </c>
      <c r="AI36" s="62">
        <f>求节点($F$6:$F$19,$G$6:$G$19,节奏总纲!Q35)</f>
        <v>39255898.562053852</v>
      </c>
      <c r="AJ36" s="62">
        <f>求节点($F$6:$F$19,$G$6:$G$19,节奏总纲!R35)</f>
        <v>35532591.458953246</v>
      </c>
      <c r="AK36" s="62">
        <f>求节点($F$6:$F$19,$G$6:$G$19,节奏总纲!S35)</f>
        <v>30999992.361308023</v>
      </c>
      <c r="AL36" s="62">
        <f>求节点($F$6:$F$19,$G$6:$G$19,节奏总纲!T35)</f>
        <v>25276274.06083519</v>
      </c>
      <c r="AM36" s="34">
        <f t="shared" si="2"/>
        <v>1.2393520679114365</v>
      </c>
      <c r="AN36" s="34">
        <f t="shared" si="3"/>
        <v>1.6459272042405375</v>
      </c>
      <c r="AO36" s="34">
        <f t="shared" si="4"/>
        <v>3.353171558304048</v>
      </c>
      <c r="AP36" s="34">
        <f t="shared" si="5"/>
        <v>5.2129954122164479</v>
      </c>
      <c r="AQ36" s="34">
        <f t="shared" si="6"/>
        <v>6.367352882165684</v>
      </c>
      <c r="AU36" s="10">
        <v>32</v>
      </c>
      <c r="AV36" s="10">
        <f>IF(X36&gt;AH36,INDEX($O$6:$O$19,AC36),求节点($G$6:$G$19,$O$6:$O$19,X36))/7*节奏总纲!W35</f>
        <v>140.66266049964247</v>
      </c>
      <c r="AW36" s="10">
        <f>IF(Y36&gt;AI36,INDEX($O$6:$O$19,AD36),求节点($G$6:$G$19,$O$6:$O$19,Y36))/7*节奏总纲!X35</f>
        <v>123.53319857550714</v>
      </c>
      <c r="AX36" s="10">
        <f>IF(Z36&gt;AJ36,INDEX($O$6:$O$19,AE36),求节点($G$6:$G$19,$O$6:$O$19,Z36))/7*节奏总纲!Y35</f>
        <v>88.613688154293328</v>
      </c>
      <c r="AY36" s="10">
        <f>IF(AA36&gt;AK36,INDEX($O$6:$O$19,AF36),求节点($G$6:$G$19,$O$6:$O$19,AA36))/7*节奏总纲!Z35</f>
        <v>66.666666630392683</v>
      </c>
      <c r="AZ36" s="10">
        <f>IF(AB36&gt;AL36,INDEX($O$6:$O$19,AG36),求节点($G$6:$G$19,$O$6:$O$19,AB36))/7*节奏总纲!AA35</f>
        <v>37.349995717104889</v>
      </c>
      <c r="BA36" s="10">
        <f>IF(X36&gt;AH36,INDEX($P$6:$P$19,AC36),求节点($G$6:$G$19,$P$6:$P$19,X36))/7*节奏总纲!W35</f>
        <v>1090135.618872229</v>
      </c>
      <c r="BB36" s="10">
        <f>IF(Y36&gt;AI36,INDEX($P$6:$P$19,AD36),求节点($G$6:$G$19,$P$6:$P$19,Y36))/7*节奏总纲!X35</f>
        <v>957382.28896018025</v>
      </c>
      <c r="BC36" s="10">
        <f>IF(Z36&gt;AJ36,INDEX($P$6:$P$19,AE36),求节点($G$6:$G$19,$P$6:$P$19,Z36))/7*节奏总纲!Y35</f>
        <v>594977.62046454102</v>
      </c>
      <c r="BD36" s="10">
        <f>IF(AA36&gt;AK36,INDEX($P$6:$P$19,AF36),求节点($G$6:$G$19,$P$6:$P$19,AA36))/7*节奏总纲!Z35</f>
        <v>447619.0473754938</v>
      </c>
      <c r="BE36" s="10">
        <f>IF(AB36&gt;AL36,INDEX($P$6:$P$19,AG36),求节点($G$6:$G$19,$P$6:$P$19,AB36))/7*节奏总纲!AA35</f>
        <v>250778.54267199</v>
      </c>
      <c r="BF36" s="47">
        <f>IF(X36&gt;AH36,INDEX($Q$6:$Q$19,AC36),求节点($G$6:$G$19,$Q$6:$Q$19,X36))/7*节奏总纲!W35</f>
        <v>0</v>
      </c>
      <c r="BG36" s="47">
        <f>IF(Y36&gt;AI36,INDEX($Q$6:$Q$19,AD36),求节点($G$6:$G$19,$Q$6:$Q$19,Y36))/7*节奏总纲!X35</f>
        <v>0</v>
      </c>
      <c r="BH36" s="47">
        <f>IF(Z36&gt;AJ36,INDEX($Q$6:$Q$19,AE36),求节点($G$6:$G$19,$Q$6:$Q$19,Z36))/7*节奏总纲!Y35</f>
        <v>0</v>
      </c>
      <c r="BI36" s="47">
        <f>IF(AA36&gt;AK36,INDEX($Q$6:$Q$19,AF36),求节点($G$6:$G$19,$Q$6:$Q$19,AA36))/7*节奏总纲!Z35</f>
        <v>0</v>
      </c>
      <c r="BJ36" s="47">
        <f>IF(AB36&gt;AL36,INDEX($Q$6:$Q$19,AG36),求节点($G$6:$G$19,$Q$6:$Q$19,AB36))/7*节奏总纲!AA35</f>
        <v>0</v>
      </c>
      <c r="BK36" s="40">
        <f>IF(X36&gt;AH36,INDEX($R$6:$R$19,AC36),求节点($G$6:$G$19,$R$6:$R$19,X36))/7*节奏总纲!W35*$E$27</f>
        <v>35.16566512491061</v>
      </c>
      <c r="BL36" s="40">
        <f>IF(Y36&gt;AI36,INDEX($R$6:$R$19,AD36),求节点($G$6:$G$19,$R$6:$R$19,Y36))/7*节奏总纲!X35*$E$27</f>
        <v>30.883299643876786</v>
      </c>
      <c r="BM36" s="40">
        <f>IF(Z36&gt;AJ36,INDEX($R$6:$R$19,AE36),求节点($G$6:$G$19,$R$6:$R$19,Z36))/7*节奏总纲!Y35*$E$27</f>
        <v>22.153422038573336</v>
      </c>
      <c r="BN36" s="40">
        <f>IF(AA36&gt;AK36,INDEX($R$6:$R$19,AF36),求节点($G$6:$G$19,$R$6:$R$19,AA36))/7*节奏总纲!Z35*$E$27</f>
        <v>16.666666657598174</v>
      </c>
      <c r="BO36" s="40">
        <f>IF(AB36&gt;AL36,INDEX($R$6:$R$19,AG36),求节点($G$6:$G$19,$R$6:$R$19,AB36))/7*节奏总纲!AA35*$E$27</f>
        <v>9.3374989292762223</v>
      </c>
      <c r="BP36" s="49">
        <f>IF(X36&gt;AH36,INDEX($S$6:$S$19,AC36),求节点($G$6:$G$19,$S$6:$S$19,X36))/7*节奏总纲!W35</f>
        <v>0</v>
      </c>
      <c r="BQ36" s="49">
        <f>IF(Y36&gt;AI36,INDEX($S$6:$S$19,AD36),求节点($G$6:$G$19,$S$6:$S$19,Y36))/7*节奏总纲!X35</f>
        <v>0</v>
      </c>
      <c r="BR36" s="49">
        <f>IF(Z36&gt;AJ36,INDEX($S$6:$S$19,AE36),求节点($G$6:$G$19,$S$6:$S$19,Z36))/7*节奏总纲!Y35</f>
        <v>0</v>
      </c>
      <c r="BS36" s="49">
        <f>IF(AA36&gt;AK36,INDEX($S$6:$S$19,AF36),求节点($G$6:$G$19,$S$6:$S$19,AA36))/7*节奏总纲!Z35</f>
        <v>0</v>
      </c>
      <c r="BT36" s="49">
        <f>IF(AB36&gt;AL36,INDEX($S$6:$S$19,AG36),求节点($G$6:$G$19,$S$6:$S$19,AB36))/7*节奏总纲!AA35</f>
        <v>0</v>
      </c>
      <c r="BU36" s="47"/>
      <c r="BV36" s="10">
        <v>32</v>
      </c>
      <c r="BW36" s="10">
        <f>SUM(AV$5:AV36)</f>
        <v>1632.2725230603157</v>
      </c>
      <c r="BX36" s="10">
        <f>SUM(AW$5:AW36)</f>
        <v>1406.7772643321614</v>
      </c>
      <c r="BY36" s="10">
        <f>SUM(AX$5:AX36)</f>
        <v>1127.5233231975069</v>
      </c>
      <c r="BZ36" s="10">
        <f>SUM(AY$5:AY36)</f>
        <v>821.69445533394583</v>
      </c>
      <c r="CA36" s="10">
        <f>SUM(AZ$5:AZ36)</f>
        <v>436.79244471985788</v>
      </c>
      <c r="CB36" s="10">
        <f>SUM(BA$5:BA36)</f>
        <v>10979005.844132304</v>
      </c>
      <c r="CC36" s="10">
        <f>SUM(BB$5:BB36)</f>
        <v>9315868.4403862078</v>
      </c>
      <c r="CD36" s="10">
        <f>SUM(BC$5:BC36)</f>
        <v>7188233.5265403222</v>
      </c>
      <c r="CE36" s="10">
        <f>SUM(BD$5:BD36)</f>
        <v>5129377.4682142381</v>
      </c>
      <c r="CF36" s="10">
        <f>SUM(BE$5:BE36)</f>
        <v>2533792.6005367674</v>
      </c>
      <c r="CG36" s="47">
        <f>SUM(BF$5:BF36)</f>
        <v>0</v>
      </c>
      <c r="CH36" s="47">
        <f>SUM(BG$5:BG36)</f>
        <v>0</v>
      </c>
      <c r="CI36" s="47">
        <f>SUM(BH$5:BH36)</f>
        <v>0</v>
      </c>
      <c r="CJ36" s="47">
        <f>SUM(BI$5:BI36)</f>
        <v>0</v>
      </c>
      <c r="CK36" s="47">
        <f>SUM(BJ$5:BJ36)</f>
        <v>0</v>
      </c>
      <c r="CL36" s="10">
        <f>SUM(BK$5:BK36)</f>
        <v>408.06813076507899</v>
      </c>
      <c r="CM36" s="10">
        <f>SUM(BL$5:BL36)</f>
        <v>351.69431608304046</v>
      </c>
      <c r="CN36" s="10">
        <f>SUM(BM$5:BM36)</f>
        <v>281.88083079937678</v>
      </c>
      <c r="CO36" s="10">
        <f>SUM(BN$5:BN36)</f>
        <v>205.42361383348646</v>
      </c>
      <c r="CP36" s="10">
        <f>SUM(BO$5:BO36)</f>
        <v>109.19811117996446</v>
      </c>
      <c r="CQ36" s="40">
        <f>BK36/节奏总纲!W35</f>
        <v>57.142857142857139</v>
      </c>
      <c r="CR36" s="49">
        <f>SUM(BP$5:BP36)</f>
        <v>0</v>
      </c>
      <c r="CS36" s="49">
        <f>SUM(BQ$5:BQ36)</f>
        <v>0</v>
      </c>
      <c r="CT36" s="49">
        <f>SUM(BR$5:BR36)</f>
        <v>0</v>
      </c>
      <c r="CU36" s="49">
        <f>SUM(BS$5:BS36)</f>
        <v>0</v>
      </c>
      <c r="CV36" s="49">
        <f>SUM(BT$5:BT36)</f>
        <v>0</v>
      </c>
    </row>
    <row r="37" spans="7:100" x14ac:dyDescent="0.15">
      <c r="H37" s="43">
        <v>13</v>
      </c>
      <c r="J37" s="45"/>
      <c r="K37" s="45"/>
      <c r="L37" s="10">
        <v>5</v>
      </c>
      <c r="M37" s="43">
        <f t="shared" si="12"/>
        <v>2500000</v>
      </c>
      <c r="N37" s="43">
        <f t="shared" si="13"/>
        <v>250000</v>
      </c>
      <c r="W37" s="29">
        <v>33</v>
      </c>
      <c r="X37" s="10">
        <f>功勋产出!C40*7</f>
        <v>53791112.753294736</v>
      </c>
      <c r="Y37" s="10">
        <f>功勋产出!D40*7</f>
        <v>66583650.092451662</v>
      </c>
      <c r="Z37" s="10">
        <f>功勋产出!E40*7</f>
        <v>126127910.14426175</v>
      </c>
      <c r="AA37" s="10">
        <f>功勋产出!F40*7</f>
        <v>166001775.79046199</v>
      </c>
      <c r="AB37" s="10">
        <f>功勋产出!G40*7</f>
        <v>165529986.33099642</v>
      </c>
      <c r="AC37" s="10">
        <f>求节点(功勋需求与产出奖励!$F$6:$F$19,功勋需求与产出奖励!$C$6:$C$19,节奏总纲!P36)</f>
        <v>8.312382681494352</v>
      </c>
      <c r="AD37" s="10">
        <f>求节点(功勋需求与产出奖励!$F$6:$F$19,功勋需求与产出奖励!$C$6:$C$19,节奏总纲!Q36)</f>
        <v>8.1544498402556602</v>
      </c>
      <c r="AE37" s="10">
        <f>求节点(功勋需求与产出奖励!$F$6:$F$19,功勋需求与产出奖励!$C$6:$C$19,节奏总纲!R36)</f>
        <v>7.9548278411383073</v>
      </c>
      <c r="AF37" s="10">
        <f>求节点(功勋需求与产出奖励!$F$6:$F$19,功勋需求与产出奖励!$C$6:$C$19,节奏总纲!S36)</f>
        <v>7.6345231216034497</v>
      </c>
      <c r="AG37" s="10">
        <f>求节点(功勋需求与产出奖励!$F$6:$F$19,功勋需求与产出奖励!$C$6:$C$19,节奏总纲!T36)</f>
        <v>7.2279825160399769</v>
      </c>
      <c r="AH37" s="62">
        <f>求节点($F$6:$F$19,$G$6:$G$19,节奏总纲!P36)</f>
        <v>44347465.920277983</v>
      </c>
      <c r="AI37" s="62">
        <f>求节点($F$6:$F$19,$G$6:$G$19,节奏总纲!Q36)</f>
        <v>40936116.549522266</v>
      </c>
      <c r="AJ37" s="62">
        <f>求节点($F$6:$F$19,$G$6:$G$19,节奏总纲!R36)</f>
        <v>36913383.185302265</v>
      </c>
      <c r="AK37" s="62">
        <f>求节点($F$6:$F$19,$G$6:$G$19,节奏总纲!S36)</f>
        <v>32044751.448372435</v>
      </c>
      <c r="AL37" s="62">
        <f>求节点($F$6:$F$19,$G$6:$G$19,节奏总纲!T36)</f>
        <v>25865334.243807647</v>
      </c>
      <c r="AM37" s="34">
        <f t="shared" si="2"/>
        <v>1.2129467070337974</v>
      </c>
      <c r="AN37" s="34">
        <f t="shared" si="3"/>
        <v>1.6265258091080139</v>
      </c>
      <c r="AO37" s="34">
        <f t="shared" si="4"/>
        <v>3.4168612915025864</v>
      </c>
      <c r="AP37" s="34">
        <f t="shared" si="5"/>
        <v>5.1803109179332791</v>
      </c>
      <c r="AQ37" s="34">
        <f t="shared" si="6"/>
        <v>6.3996847970609751</v>
      </c>
      <c r="AU37" s="10">
        <v>33</v>
      </c>
      <c r="AV37" s="10">
        <f>IF(X37&gt;AH37,INDEX($O$6:$O$19,AC37),求节点($G$6:$G$19,$O$6:$O$19,X37))/7*节奏总纲!W36</f>
        <v>150.75850669326852</v>
      </c>
      <c r="AW37" s="10">
        <f>IF(Y37&gt;AI37,INDEX($O$6:$O$19,AD37),求节点($G$6:$G$19,$O$6:$O$19,Y37))/7*节奏总纲!X36</f>
        <v>128.016608569022</v>
      </c>
      <c r="AX37" s="10">
        <f>IF(Z37&gt;AJ37,INDEX($O$6:$O$19,AE37),求节点($G$6:$G$19,$O$6:$O$19,Z37))/7*节奏总纲!Y36</f>
        <v>92.658392162894643</v>
      </c>
      <c r="AY37" s="10">
        <f>IF(AA37&gt;AK37,INDEX($O$6:$O$19,AF37),求节点($G$6:$G$19,$O$6:$O$19,AA37))/7*节奏总纲!Z36</f>
        <v>70.108833474059111</v>
      </c>
      <c r="AZ37" s="10">
        <f>IF(AB37&gt;AL37,INDEX($O$6:$O$19,AG37),求节点($G$6:$G$19,$O$6:$O$19,AB37))/7*节奏总纲!AA36</f>
        <v>39.52903859420438</v>
      </c>
      <c r="BA37" s="10">
        <f>IF(X37&gt;AH37,INDEX($P$6:$P$19,AC37),求节点($G$6:$G$19,$P$6:$P$19,X37))/7*节奏总纲!W36</f>
        <v>1168378.4268728308</v>
      </c>
      <c r="BB37" s="10">
        <f>IF(Y37&gt;AI37,INDEX($P$6:$P$19,AD37),求节点($G$6:$G$19,$P$6:$P$19,Y37))/7*节奏总纲!X36</f>
        <v>992128.71640992037</v>
      </c>
      <c r="BC37" s="10">
        <f>IF(Z37&gt;AJ37,INDEX($P$6:$P$19,AE37),求节点($G$6:$G$19,$P$6:$P$19,Z37))/7*节奏总纲!Y36</f>
        <v>622134.91880800691</v>
      </c>
      <c r="BD37" s="10">
        <f>IF(AA37&gt;AK37,INDEX($P$6:$P$19,AF37),求节点($G$6:$G$19,$P$6:$P$19,AA37))/7*节奏总纲!Z36</f>
        <v>470730.73904011125</v>
      </c>
      <c r="BE37" s="10">
        <f>IF(AB37&gt;AL37,INDEX($P$6:$P$19,AG37),求节点($G$6:$G$19,$P$6:$P$19,AB37))/7*节奏总纲!AA36</f>
        <v>265409.25913251512</v>
      </c>
      <c r="BF37" s="47">
        <f>IF(X37&gt;AH37,INDEX($Q$6:$Q$19,AC37),求节点($G$6:$G$19,$Q$6:$Q$19,X37))/7*节奏总纲!W36</f>
        <v>0</v>
      </c>
      <c r="BG37" s="47">
        <f>IF(Y37&gt;AI37,INDEX($Q$6:$Q$19,AD37),求节点($G$6:$G$19,$Q$6:$Q$19,Y37))/7*节奏总纲!X36</f>
        <v>0</v>
      </c>
      <c r="BH37" s="47">
        <f>IF(Z37&gt;AJ37,INDEX($Q$6:$Q$19,AE37),求节点($G$6:$G$19,$Q$6:$Q$19,Z37))/7*节奏总纲!Y36</f>
        <v>0</v>
      </c>
      <c r="BI37" s="47">
        <f>IF(AA37&gt;AK37,INDEX($Q$6:$Q$19,AF37),求节点($G$6:$G$19,$Q$6:$Q$19,AA37))/7*节奏总纲!Z36</f>
        <v>0</v>
      </c>
      <c r="BJ37" s="47">
        <f>IF(AB37&gt;AL37,INDEX($Q$6:$Q$19,AG37),求节点($G$6:$G$19,$Q$6:$Q$19,AB37))/7*节奏总纲!AA36</f>
        <v>0</v>
      </c>
      <c r="BK37" s="40">
        <f>IF(X37&gt;AH37,INDEX($R$6:$R$19,AC37),求节点($G$6:$G$19,$R$6:$R$19,X37))/7*节奏总纲!W36*$E$27</f>
        <v>37.689626673317129</v>
      </c>
      <c r="BL37" s="40">
        <f>IF(Y37&gt;AI37,INDEX($R$6:$R$19,AD37),求节点($G$6:$G$19,$R$6:$R$19,Y37))/7*节奏总纲!X36*$E$27</f>
        <v>32.004152142255499</v>
      </c>
      <c r="BM37" s="40">
        <f>IF(Z37&gt;AJ37,INDEX($R$6:$R$19,AE37),求节点($G$6:$G$19,$R$6:$R$19,Z37))/7*节奏总纲!Y36*$E$27</f>
        <v>23.164598040723661</v>
      </c>
      <c r="BN37" s="40">
        <f>IF(AA37&gt;AK37,INDEX($R$6:$R$19,AF37),求节点($G$6:$G$19,$R$6:$R$19,AA37))/7*节奏总纲!Z36*$E$27</f>
        <v>17.527208368514781</v>
      </c>
      <c r="BO37" s="40">
        <f>IF(AB37&gt;AL37,INDEX($R$6:$R$19,AG37),求节点($G$6:$G$19,$R$6:$R$19,AB37))/7*节奏总纲!AA36*$E$27</f>
        <v>9.8822596485510967</v>
      </c>
      <c r="BP37" s="49">
        <f>IF(X37&gt;AH37,INDEX($S$6:$S$19,AC37),求节点($G$6:$G$19,$S$6:$S$19,X37))/7*节奏总纲!W36</f>
        <v>0</v>
      </c>
      <c r="BQ37" s="49">
        <f>IF(Y37&gt;AI37,INDEX($S$6:$S$19,AD37),求节点($G$6:$G$19,$S$6:$S$19,Y37))/7*节奏总纲!X36</f>
        <v>0</v>
      </c>
      <c r="BR37" s="49">
        <f>IF(Z37&gt;AJ37,INDEX($S$6:$S$19,AE37),求节点($G$6:$G$19,$S$6:$S$19,Z37))/7*节奏总纲!Y36</f>
        <v>0</v>
      </c>
      <c r="BS37" s="49">
        <f>IF(AA37&gt;AK37,INDEX($S$6:$S$19,AF37),求节点($G$6:$G$19,$S$6:$S$19,AA37))/7*节奏总纲!Z36</f>
        <v>0</v>
      </c>
      <c r="BT37" s="49">
        <f>IF(AB37&gt;AL37,INDEX($S$6:$S$19,AG37),求节点($G$6:$G$19,$S$6:$S$19,AB37))/7*节奏总纲!AA36</f>
        <v>0</v>
      </c>
      <c r="BU37" s="47"/>
      <c r="BV37" s="10">
        <v>33</v>
      </c>
      <c r="BW37" s="10">
        <f>SUM(AV$5:AV37)</f>
        <v>1783.0310297535843</v>
      </c>
      <c r="BX37" s="10">
        <f>SUM(AW$5:AW37)</f>
        <v>1534.7938729011835</v>
      </c>
      <c r="BY37" s="10">
        <f>SUM(AX$5:AX37)</f>
        <v>1220.1817153604015</v>
      </c>
      <c r="BZ37" s="10">
        <f>SUM(AY$5:AY37)</f>
        <v>891.80328880800494</v>
      </c>
      <c r="CA37" s="10">
        <f>SUM(AZ$5:AZ37)</f>
        <v>476.32148331406228</v>
      </c>
      <c r="CB37" s="10">
        <f>SUM(BA$5:BA37)</f>
        <v>12147384.271005135</v>
      </c>
      <c r="CC37" s="10">
        <f>SUM(BB$5:BB37)</f>
        <v>10307997.156796128</v>
      </c>
      <c r="CD37" s="10">
        <f>SUM(BC$5:BC37)</f>
        <v>7810368.4453483289</v>
      </c>
      <c r="CE37" s="10">
        <f>SUM(BD$5:BD37)</f>
        <v>5600108.2072543493</v>
      </c>
      <c r="CF37" s="10">
        <f>SUM(BE$5:BE37)</f>
        <v>2799201.8596692826</v>
      </c>
      <c r="CG37" s="47">
        <f>SUM(BF$5:BF37)</f>
        <v>0</v>
      </c>
      <c r="CH37" s="47">
        <f>SUM(BG$5:BG37)</f>
        <v>0</v>
      </c>
      <c r="CI37" s="47">
        <f>SUM(BH$5:BH37)</f>
        <v>0</v>
      </c>
      <c r="CJ37" s="47">
        <f>SUM(BI$5:BI37)</f>
        <v>0</v>
      </c>
      <c r="CK37" s="47">
        <f>SUM(BJ$5:BJ37)</f>
        <v>0</v>
      </c>
      <c r="CL37" s="10">
        <f>SUM(BK$5:BK37)</f>
        <v>445.75775743839614</v>
      </c>
      <c r="CM37" s="10">
        <f>SUM(BL$5:BL37)</f>
        <v>383.69846822529598</v>
      </c>
      <c r="CN37" s="10">
        <f>SUM(BM$5:BM37)</f>
        <v>305.04542884010044</v>
      </c>
      <c r="CO37" s="10">
        <f>SUM(BN$5:BN37)</f>
        <v>222.95082220200123</v>
      </c>
      <c r="CP37" s="10">
        <f>SUM(BO$5:BO37)</f>
        <v>119.08037082851556</v>
      </c>
      <c r="CQ37" s="40">
        <f>BK37/节奏总纲!W36</f>
        <v>57.142857142857146</v>
      </c>
      <c r="CR37" s="49">
        <f>SUM(BP$5:BP37)</f>
        <v>0</v>
      </c>
      <c r="CS37" s="49">
        <f>SUM(BQ$5:BQ37)</f>
        <v>0</v>
      </c>
      <c r="CT37" s="49">
        <f>SUM(BR$5:BR37)</f>
        <v>0</v>
      </c>
      <c r="CU37" s="49">
        <f>SUM(BS$5:BS37)</f>
        <v>0</v>
      </c>
      <c r="CV37" s="49">
        <f>SUM(BT$5:BT37)</f>
        <v>0</v>
      </c>
    </row>
    <row r="38" spans="7:100" x14ac:dyDescent="0.15">
      <c r="H38" s="43">
        <v>14</v>
      </c>
      <c r="J38" s="45"/>
      <c r="K38" s="45"/>
      <c r="L38" s="10">
        <v>5</v>
      </c>
      <c r="M38" s="43">
        <f t="shared" si="12"/>
        <v>2500000</v>
      </c>
      <c r="N38" s="43">
        <f t="shared" si="13"/>
        <v>0</v>
      </c>
      <c r="W38" s="29">
        <v>34</v>
      </c>
      <c r="X38" s="10">
        <f>功勋产出!C41*7</f>
        <v>55218073.592212327</v>
      </c>
      <c r="Y38" s="10">
        <f>功勋产出!D41*7</f>
        <v>68653726.220579207</v>
      </c>
      <c r="Z38" s="10">
        <f>功勋产出!E41*7</f>
        <v>133568132.96780446</v>
      </c>
      <c r="AA38" s="10">
        <f>功勋产出!F41*7</f>
        <v>169841277.51238111</v>
      </c>
      <c r="AB38" s="10">
        <f>功勋产出!G41*7</f>
        <v>169684738.56988898</v>
      </c>
      <c r="AC38" s="10">
        <f>求节点(功勋需求与产出奖励!$F$6:$F$19,功勋需求与产出奖励!$C$6:$C$19,节奏总纲!P37)</f>
        <v>8.4105643453032162</v>
      </c>
      <c r="AD38" s="10">
        <f>求节点(功勋需求与产出奖励!$F$6:$F$19,功勋需求与产出奖励!$C$6:$C$19,节奏总纲!Q37)</f>
        <v>8.2404133295686766</v>
      </c>
      <c r="AE38" s="10">
        <f>求节点(功勋需求与产出奖励!$F$6:$F$19,功勋需求与产出奖励!$C$6:$C$19,节奏总纲!R37)</f>
        <v>8.0405323391660115</v>
      </c>
      <c r="AF38" s="10">
        <f>求节点(功勋需求与产出奖励!$F$6:$F$19,功勋需求与产出奖励!$C$6:$C$19,节奏总纲!S37)</f>
        <v>7.7115174834695095</v>
      </c>
      <c r="AG38" s="10">
        <f>求节点(功勋需求与产出奖励!$F$6:$F$19,功勋需求与产出奖励!$C$6:$C$19,节奏总纲!T37)</f>
        <v>7.2708143295655336</v>
      </c>
      <c r="AH38" s="62">
        <f>求节点($F$6:$F$19,$G$6:$G$19,节奏总纲!P37)</f>
        <v>46468189.858549453</v>
      </c>
      <c r="AI38" s="62">
        <f>求节点($F$6:$F$19,$G$6:$G$19,节奏总纲!Q37)</f>
        <v>42792927.918683417</v>
      </c>
      <c r="AJ38" s="62">
        <f>求节点($F$6:$F$19,$G$6:$G$19,节奏总纲!R37)</f>
        <v>38475498.525985867</v>
      </c>
      <c r="AK38" s="62">
        <f>求节点($F$6:$F$19,$G$6:$G$19,节奏总纲!S37)</f>
        <v>33215065.748736542</v>
      </c>
      <c r="AL38" s="62">
        <f>求节点($F$6:$F$19,$G$6:$G$19,节奏总纲!T37)</f>
        <v>26516377.809396107</v>
      </c>
      <c r="AM38" s="34">
        <f t="shared" si="2"/>
        <v>1.1882983555050837</v>
      </c>
      <c r="AN38" s="34">
        <f t="shared" si="3"/>
        <v>1.6043241152144896</v>
      </c>
      <c r="AO38" s="34">
        <f t="shared" si="4"/>
        <v>3.4715114315567406</v>
      </c>
      <c r="AP38" s="34">
        <f t="shared" si="5"/>
        <v>5.1133807410524739</v>
      </c>
      <c r="AQ38" s="34">
        <f t="shared" si="6"/>
        <v>6.3992427544067132</v>
      </c>
      <c r="AU38" s="10">
        <v>34</v>
      </c>
      <c r="AV38" s="10">
        <f>IF(X38&gt;AH38,INDEX($O$6:$O$19,AC38),求节点($G$6:$G$19,$O$6:$O$19,X38))/7*节奏总纲!W37</f>
        <v>161.5789667254453</v>
      </c>
      <c r="AW38" s="10">
        <f>IF(Y38&gt;AI38,INDEX($O$6:$O$19,AD38),求节点($G$6:$G$19,$O$6:$O$19,Y38))/7*节奏总纲!X37</f>
        <v>141.47134241227783</v>
      </c>
      <c r="AX38" s="10">
        <f>IF(Z38&gt;AJ38,INDEX($O$6:$O$19,AE38),求节点($G$6:$G$19,$O$6:$O$19,Z38))/7*节奏总纲!Y37</f>
        <v>119.36248050055391</v>
      </c>
      <c r="AY38" s="10">
        <f>IF(AA38&gt;AK38,INDEX($O$6:$O$19,AF38),求节点($G$6:$G$19,$O$6:$O$19,AA38))/7*节奏总纲!Z37</f>
        <v>78.534249103380745</v>
      </c>
      <c r="AZ38" s="10">
        <f>IF(AB38&gt;AL38,INDEX($O$6:$O$19,AG38),求节点($G$6:$G$19,$O$6:$O$19,AB38))/7*节奏总纲!AA37</f>
        <v>43.68844979606763</v>
      </c>
      <c r="BA38" s="10">
        <f>IF(X38&gt;AH38,INDEX($P$6:$P$19,AC38),求节点($G$6:$G$19,$P$6:$P$19,X38))/7*节奏总纲!W37</f>
        <v>1252236.9921222008</v>
      </c>
      <c r="BB38" s="10">
        <f>IF(Y38&gt;AI38,INDEX($P$6:$P$19,AD38),求节点($G$6:$G$19,$P$6:$P$19,Y38))/7*节奏总纲!X37</f>
        <v>1096402.9036951531</v>
      </c>
      <c r="BC38" s="10">
        <f>IF(Z38&gt;AJ38,INDEX($P$6:$P$19,AE38),求节点($G$6:$G$19,$P$6:$P$19,Z38))/7*节奏总纲!Y37</f>
        <v>925059.22387929272</v>
      </c>
      <c r="BD38" s="10">
        <f>IF(AA38&gt;AK38,INDEX($P$6:$P$19,AF38),求节点($G$6:$G$19,$P$6:$P$19,AA38))/7*节奏总纲!Z37</f>
        <v>527301.38683698501</v>
      </c>
      <c r="BE38" s="10">
        <f>IF(AB38&gt;AL38,INDEX($P$6:$P$19,AG38),求节点($G$6:$G$19,$P$6:$P$19,AB38))/7*节奏总纲!AA37</f>
        <v>293336.73434502556</v>
      </c>
      <c r="BF38" s="47">
        <f>IF(X38&gt;AH38,INDEX($Q$6:$Q$19,AC38),求节点($G$6:$G$19,$Q$6:$Q$19,X38))/7*节奏总纲!W37</f>
        <v>0</v>
      </c>
      <c r="BG38" s="47">
        <f>IF(Y38&gt;AI38,INDEX($Q$6:$Q$19,AD38),求节点($G$6:$G$19,$Q$6:$Q$19,Y38))/7*节奏总纲!X37</f>
        <v>0</v>
      </c>
      <c r="BH38" s="47">
        <f>IF(Z38&gt;AJ38,INDEX($Q$6:$Q$19,AE38),求节点($G$6:$G$19,$Q$6:$Q$19,Z38))/7*节奏总纲!Y37</f>
        <v>0</v>
      </c>
      <c r="BI38" s="47">
        <f>IF(AA38&gt;AK38,INDEX($Q$6:$Q$19,AF38),求节点($G$6:$G$19,$Q$6:$Q$19,AA38))/7*节奏总纲!Z37</f>
        <v>0</v>
      </c>
      <c r="BJ38" s="47">
        <f>IF(AB38&gt;AL38,INDEX($Q$6:$Q$19,AG38),求节点($G$6:$G$19,$Q$6:$Q$19,AB38))/7*节奏总纲!AA37</f>
        <v>0</v>
      </c>
      <c r="BK38" s="40">
        <f>IF(X38&gt;AH38,INDEX($R$6:$R$19,AC38),求节点($G$6:$G$19,$R$6:$R$19,X38))/7*节奏总纲!W37*$E$27</f>
        <v>40.394741681361324</v>
      </c>
      <c r="BL38" s="40">
        <f>IF(Y38&gt;AI38,INDEX($R$6:$R$19,AD38),求节点($G$6:$G$19,$R$6:$R$19,Y38))/7*节奏总纲!X37*$E$27</f>
        <v>35.367835603069459</v>
      </c>
      <c r="BM38" s="40">
        <f>IF(Z38&gt;AJ38,INDEX($R$6:$R$19,AE38),求节点($G$6:$G$19,$R$6:$R$19,Z38))/7*节奏总纲!Y37*$E$27</f>
        <v>29.840620125138482</v>
      </c>
      <c r="BN38" s="40">
        <f>IF(AA38&gt;AK38,INDEX($R$6:$R$19,AF38),求节点($G$6:$G$19,$R$6:$R$19,AA38))/7*节奏总纲!Z37*$E$27</f>
        <v>19.633562275845186</v>
      </c>
      <c r="BO38" s="40">
        <f>IF(AB38&gt;AL38,INDEX($R$6:$R$19,AG38),求节点($G$6:$G$19,$R$6:$R$19,AB38))/7*节奏总纲!AA37*$E$27</f>
        <v>10.922112449016907</v>
      </c>
      <c r="BP38" s="49">
        <f>IF(X38&gt;AH38,INDEX($S$6:$S$19,AC38),求节点($G$6:$G$19,$S$6:$S$19,X38))/7*节奏总纲!W37</f>
        <v>0</v>
      </c>
      <c r="BQ38" s="49">
        <f>IF(Y38&gt;AI38,INDEX($S$6:$S$19,AD38),求节点($G$6:$G$19,$S$6:$S$19,Y38))/7*节奏总纲!X37</f>
        <v>0</v>
      </c>
      <c r="BR38" s="49">
        <f>IF(Z38&gt;AJ38,INDEX($S$6:$S$19,AE38),求节点($G$6:$G$19,$S$6:$S$19,Z38))/7*节奏总纲!Y37</f>
        <v>0</v>
      </c>
      <c r="BS38" s="49">
        <f>IF(AA38&gt;AK38,INDEX($S$6:$S$19,AF38),求节点($G$6:$G$19,$S$6:$S$19,AA38))/7*节奏总纲!Z37</f>
        <v>0</v>
      </c>
      <c r="BT38" s="49">
        <f>IF(AB38&gt;AL38,INDEX($S$6:$S$19,AG38),求节点($G$6:$G$19,$S$6:$S$19,AB38))/7*节奏总纲!AA37</f>
        <v>0</v>
      </c>
      <c r="BU38" s="47"/>
      <c r="BV38" s="10">
        <v>34</v>
      </c>
      <c r="BW38" s="10">
        <f>SUM(AV$5:AV38)</f>
        <v>1944.6099964790296</v>
      </c>
      <c r="BX38" s="10">
        <f>SUM(AW$5:AW38)</f>
        <v>1676.2652153134613</v>
      </c>
      <c r="BY38" s="10">
        <f>SUM(AX$5:AX38)</f>
        <v>1339.5441958609554</v>
      </c>
      <c r="BZ38" s="10">
        <f>SUM(AY$5:AY38)</f>
        <v>970.33753791138565</v>
      </c>
      <c r="CA38" s="10">
        <f>SUM(AZ$5:AZ38)</f>
        <v>520.00993311012985</v>
      </c>
      <c r="CB38" s="10">
        <f>SUM(BA$5:BA38)</f>
        <v>13399621.263127336</v>
      </c>
      <c r="CC38" s="10">
        <f>SUM(BB$5:BB38)</f>
        <v>11404400.060491281</v>
      </c>
      <c r="CD38" s="10">
        <f>SUM(BC$5:BC38)</f>
        <v>8735427.6692276224</v>
      </c>
      <c r="CE38" s="10">
        <f>SUM(BD$5:BD38)</f>
        <v>6127409.5940913344</v>
      </c>
      <c r="CF38" s="10">
        <f>SUM(BE$5:BE38)</f>
        <v>3092538.5940143079</v>
      </c>
      <c r="CG38" s="47">
        <f>SUM(BF$5:BF38)</f>
        <v>0</v>
      </c>
      <c r="CH38" s="47">
        <f>SUM(BG$5:BG38)</f>
        <v>0</v>
      </c>
      <c r="CI38" s="47">
        <f>SUM(BH$5:BH38)</f>
        <v>0</v>
      </c>
      <c r="CJ38" s="47">
        <f>SUM(BI$5:BI38)</f>
        <v>0</v>
      </c>
      <c r="CK38" s="47">
        <f>SUM(BJ$5:BJ38)</f>
        <v>0</v>
      </c>
      <c r="CL38" s="10">
        <f>SUM(BK$5:BK38)</f>
        <v>486.15249911975746</v>
      </c>
      <c r="CM38" s="10">
        <f>SUM(BL$5:BL38)</f>
        <v>419.06630382836545</v>
      </c>
      <c r="CN38" s="10">
        <f>SUM(BM$5:BM38)</f>
        <v>334.8860489652389</v>
      </c>
      <c r="CO38" s="10">
        <f>SUM(BN$5:BN38)</f>
        <v>242.58438447784641</v>
      </c>
      <c r="CP38" s="10">
        <f>SUM(BO$5:BO38)</f>
        <v>130.00248327753246</v>
      </c>
      <c r="CQ38" s="40">
        <f>BK38/节奏总纲!W37</f>
        <v>57.142857142857146</v>
      </c>
      <c r="CR38" s="49">
        <f>SUM(BP$5:BP38)</f>
        <v>0</v>
      </c>
      <c r="CS38" s="49">
        <f>SUM(BQ$5:BQ38)</f>
        <v>0</v>
      </c>
      <c r="CT38" s="49">
        <f>SUM(BR$5:BR38)</f>
        <v>0</v>
      </c>
      <c r="CU38" s="49">
        <f>SUM(BS$5:BS38)</f>
        <v>0</v>
      </c>
      <c r="CV38" s="49">
        <f>SUM(BT$5:BT38)</f>
        <v>0</v>
      </c>
    </row>
    <row r="39" spans="7:100" x14ac:dyDescent="0.15">
      <c r="W39" s="29">
        <v>35</v>
      </c>
      <c r="X39" s="10">
        <f>功勋产出!C42*7</f>
        <v>57011889.954151846</v>
      </c>
      <c r="Y39" s="10">
        <f>功勋产出!D42*7</f>
        <v>70957362.999670386</v>
      </c>
      <c r="Z39" s="10">
        <f>功勋产出!E42*7</f>
        <v>139174663.36035988</v>
      </c>
      <c r="AA39" s="10">
        <f>功勋产出!F42*7</f>
        <v>172758233.44896069</v>
      </c>
      <c r="AB39" s="10">
        <f>功勋产出!G42*7</f>
        <v>173217590.77143899</v>
      </c>
      <c r="AC39" s="10">
        <f>求节点(功勋需求与产出奖励!$F$6:$F$19,功勋需求与产出奖励!$C$6:$C$19,节奏总纲!P38)</f>
        <v>8.515792847081217</v>
      </c>
      <c r="AD39" s="10">
        <f>求节点(功勋需求与产出奖励!$F$6:$F$19,功勋需求与产出奖励!$C$6:$C$19,节奏总纲!Q38)</f>
        <v>8.3340137347866108</v>
      </c>
      <c r="AE39" s="10">
        <f>求节点(功勋需求与产出奖励!$F$6:$F$19,功勋需求与产出奖励!$C$6:$C$19,节奏总纲!R38)</f>
        <v>8.1187150698703032</v>
      </c>
      <c r="AF39" s="10">
        <f>求节点(功勋需求与产出奖励!$F$6:$F$19,功勋需求与产出奖励!$C$6:$C$19,节奏总纲!S38)</f>
        <v>7.7922596481675708</v>
      </c>
      <c r="AG39" s="10">
        <f>求节点(功勋需求与产出奖励!$F$6:$F$19,功勋需求与产出奖励!$C$6:$C$19,节奏总纲!T38)</f>
        <v>7.3158067614301574</v>
      </c>
      <c r="AH39" s="62">
        <f>求节点($F$6:$F$19,$G$6:$G$19,节奏总纲!P38)</f>
        <v>48741125.496954277</v>
      </c>
      <c r="AI39" s="62">
        <f>求节点($F$6:$F$19,$G$6:$G$19,节奏总纲!Q38)</f>
        <v>44814696.671390779</v>
      </c>
      <c r="AJ39" s="62">
        <f>求节点($F$6:$F$19,$G$6:$G$19,节奏总纲!R38)</f>
        <v>40164245.509198554</v>
      </c>
      <c r="AK39" s="62">
        <f>求节点($F$6:$F$19,$G$6:$G$19,节奏总纲!S38)</f>
        <v>34442346.652147084</v>
      </c>
      <c r="AL39" s="62">
        <f>求节点($F$6:$F$19,$G$6:$G$19,节奏总纲!T38)</f>
        <v>27200262.773738395</v>
      </c>
      <c r="AM39" s="34">
        <f t="shared" si="2"/>
        <v>1.1696875969290941</v>
      </c>
      <c r="AN39" s="34">
        <f t="shared" si="3"/>
        <v>1.5833502906417931</v>
      </c>
      <c r="AO39" s="34">
        <f t="shared" si="4"/>
        <v>3.4651382491048066</v>
      </c>
      <c r="AP39" s="34">
        <f t="shared" si="5"/>
        <v>5.0158671008611782</v>
      </c>
      <c r="AQ39" s="34">
        <f t="shared" si="6"/>
        <v>6.3682322561486053</v>
      </c>
      <c r="AU39" s="10">
        <v>35</v>
      </c>
      <c r="AV39" s="10">
        <f>IF(X39&gt;AH39,INDEX($O$6:$O$19,AC39),求节点($G$6:$G$19,$O$6:$O$19,X39))/7*节奏总纲!W38</f>
        <v>173.17604864036744</v>
      </c>
      <c r="AW39" s="10">
        <f>IF(Y39&gt;AI39,INDEX($O$6:$O$19,AD39),求节点($G$6:$G$19,$O$6:$O$19,Y39))/7*节奏总纲!X38</f>
        <v>154.03952401579934</v>
      </c>
      <c r="AX39" s="10">
        <f>IF(Z39&gt;AJ39,INDEX($O$6:$O$19,AE39),求节点($G$6:$G$19,$O$6:$O$19,Z39))/7*节奏总纲!Y38</f>
        <v>128.66643681620462</v>
      </c>
      <c r="AY39" s="10">
        <f>IF(AA39&gt;AK39,INDEX($O$6:$O$19,AF39),求节点($G$6:$G$19,$O$6:$O$19,AA39))/7*节奏总纲!Z38</f>
        <v>82.357007992023227</v>
      </c>
      <c r="AZ39" s="10">
        <f>IF(AB39&gt;AL39,INDEX($O$6:$O$19,AG39),求节点($G$6:$G$19,$O$6:$O$19,AB39))/7*节奏总纲!AA38</f>
        <v>45.89228050191663</v>
      </c>
      <c r="BA39" s="10">
        <f>IF(X39&gt;AH39,INDEX($P$6:$P$19,AC39),求节点($G$6:$G$19,$P$6:$P$19,X39))/7*节奏总纲!W38</f>
        <v>1342114.3769628475</v>
      </c>
      <c r="BB39" s="10">
        <f>IF(Y39&gt;AI39,INDEX($P$6:$P$19,AD39),求节点($G$6:$G$19,$P$6:$P$19,Y39))/7*节奏总纲!X38</f>
        <v>1193806.3111224449</v>
      </c>
      <c r="BC39" s="10">
        <f>IF(Z39&gt;AJ39,INDEX($P$6:$P$19,AE39),求节点($G$6:$G$19,$P$6:$P$19,Z39))/7*节奏总纲!Y38</f>
        <v>997164.88532558572</v>
      </c>
      <c r="BD39" s="10">
        <f>IF(AA39&gt;AK39,INDEX($P$6:$P$19,AF39),求节点($G$6:$G$19,$P$6:$P$19,AA39))/7*节奏总纲!Z38</f>
        <v>552968.48223215609</v>
      </c>
      <c r="BE39" s="10">
        <f>IF(AB39&gt;AL39,INDEX($P$6:$P$19,AG39),求节点($G$6:$G$19,$P$6:$P$19,AB39))/7*节奏总纲!AA38</f>
        <v>308133.88337001164</v>
      </c>
      <c r="BF39" s="47">
        <f>IF(X39&gt;AH39,INDEX($Q$6:$Q$19,AC39),求节点($G$6:$G$19,$Q$6:$Q$19,X39))/7*节奏总纲!W38</f>
        <v>0</v>
      </c>
      <c r="BG39" s="47">
        <f>IF(Y39&gt;AI39,INDEX($Q$6:$Q$19,AD39),求节点($G$6:$G$19,$Q$6:$Q$19,Y39))/7*节奏总纲!X38</f>
        <v>0</v>
      </c>
      <c r="BH39" s="47">
        <f>IF(Z39&gt;AJ39,INDEX($Q$6:$Q$19,AE39),求节点($G$6:$G$19,$Q$6:$Q$19,Z39))/7*节奏总纲!Y38</f>
        <v>0</v>
      </c>
      <c r="BI39" s="47">
        <f>IF(AA39&gt;AK39,INDEX($Q$6:$Q$19,AF39),求节点($G$6:$G$19,$Q$6:$Q$19,AA39))/7*节奏总纲!Z38</f>
        <v>0</v>
      </c>
      <c r="BJ39" s="47">
        <f>IF(AB39&gt;AL39,INDEX($Q$6:$Q$19,AG39),求节点($G$6:$G$19,$Q$6:$Q$19,AB39))/7*节奏总纲!AA38</f>
        <v>0</v>
      </c>
      <c r="BK39" s="40">
        <f>IF(X39&gt;AH39,INDEX($R$6:$R$19,AC39),求节点($G$6:$G$19,$R$6:$R$19,X39))/7*节奏总纲!W38*$E$27</f>
        <v>43.294012160091867</v>
      </c>
      <c r="BL39" s="40">
        <f>IF(Y39&gt;AI39,INDEX($R$6:$R$19,AD39),求节点($G$6:$G$19,$R$6:$R$19,Y39))/7*节奏总纲!X38*$E$27</f>
        <v>38.509881003949843</v>
      </c>
      <c r="BM39" s="40">
        <f>IF(Z39&gt;AJ39,INDEX($R$6:$R$19,AE39),求节点($G$6:$G$19,$R$6:$R$19,Z39))/7*节奏总纲!Y38*$E$27</f>
        <v>32.166609204051156</v>
      </c>
      <c r="BN39" s="40">
        <f>IF(AA39&gt;AK39,INDEX($R$6:$R$19,AF39),求节点($G$6:$G$19,$R$6:$R$19,AA39))/7*节奏总纲!Z38*$E$27</f>
        <v>20.58925199800581</v>
      </c>
      <c r="BO39" s="40">
        <f>IF(AB39&gt;AL39,INDEX($R$6:$R$19,AG39),求节点($G$6:$G$19,$R$6:$R$19,AB39))/7*节奏总纲!AA38*$E$27</f>
        <v>11.473070125479158</v>
      </c>
      <c r="BP39" s="49">
        <f>IF(X39&gt;AH39,INDEX($S$6:$S$19,AC39),求节点($G$6:$G$19,$S$6:$S$19,X39))/7*节奏总纲!W38</f>
        <v>0</v>
      </c>
      <c r="BQ39" s="49">
        <f>IF(Y39&gt;AI39,INDEX($S$6:$S$19,AD39),求节点($G$6:$G$19,$S$6:$S$19,Y39))/7*节奏总纲!X38</f>
        <v>0</v>
      </c>
      <c r="BR39" s="49">
        <f>IF(Z39&gt;AJ39,INDEX($S$6:$S$19,AE39),求节点($G$6:$G$19,$S$6:$S$19,Z39))/7*节奏总纲!Y38</f>
        <v>0</v>
      </c>
      <c r="BS39" s="49">
        <f>IF(AA39&gt;AK39,INDEX($S$6:$S$19,AF39),求节点($G$6:$G$19,$S$6:$S$19,AA39))/7*节奏总纲!Z38</f>
        <v>0</v>
      </c>
      <c r="BT39" s="49">
        <f>IF(AB39&gt;AL39,INDEX($S$6:$S$19,AG39),求节点($G$6:$G$19,$S$6:$S$19,AB39))/7*节奏总纲!AA38</f>
        <v>0</v>
      </c>
      <c r="BU39" s="47"/>
      <c r="BV39" s="10">
        <v>35</v>
      </c>
      <c r="BW39" s="10">
        <f>SUM(AV$5:AV39)</f>
        <v>2117.7860451193969</v>
      </c>
      <c r="BX39" s="10">
        <f>SUM(AW$5:AW39)</f>
        <v>1830.3047393292607</v>
      </c>
      <c r="BY39" s="10">
        <f>SUM(AX$5:AX39)</f>
        <v>1468.21063267716</v>
      </c>
      <c r="BZ39" s="10">
        <f>SUM(AY$5:AY39)</f>
        <v>1052.6945459034089</v>
      </c>
      <c r="CA39" s="10">
        <f>SUM(AZ$5:AZ39)</f>
        <v>565.90221361204647</v>
      </c>
      <c r="CB39" s="10">
        <f>SUM(BA$5:BA39)</f>
        <v>14741735.640090184</v>
      </c>
      <c r="CC39" s="10">
        <f>SUM(BB$5:BB39)</f>
        <v>12598206.371613726</v>
      </c>
      <c r="CD39" s="10">
        <f>SUM(BC$5:BC39)</f>
        <v>9732592.5545532089</v>
      </c>
      <c r="CE39" s="10">
        <f>SUM(BD$5:BD39)</f>
        <v>6680378.0763234906</v>
      </c>
      <c r="CF39" s="10">
        <f>SUM(BE$5:BE39)</f>
        <v>3400672.4773843195</v>
      </c>
      <c r="CG39" s="47">
        <f>SUM(BF$5:BF39)</f>
        <v>0</v>
      </c>
      <c r="CH39" s="47">
        <f>SUM(BG$5:BG39)</f>
        <v>0</v>
      </c>
      <c r="CI39" s="47">
        <f>SUM(BH$5:BH39)</f>
        <v>0</v>
      </c>
      <c r="CJ39" s="47">
        <f>SUM(BI$5:BI39)</f>
        <v>0</v>
      </c>
      <c r="CK39" s="47">
        <f>SUM(BJ$5:BJ39)</f>
        <v>0</v>
      </c>
      <c r="CL39" s="10">
        <f>SUM(BK$5:BK39)</f>
        <v>529.44651127984935</v>
      </c>
      <c r="CM39" s="10">
        <f>SUM(BL$5:BL39)</f>
        <v>457.57618483231528</v>
      </c>
      <c r="CN39" s="10">
        <f>SUM(BM$5:BM39)</f>
        <v>367.05265816929005</v>
      </c>
      <c r="CO39" s="10">
        <f>SUM(BN$5:BN39)</f>
        <v>263.17363647585222</v>
      </c>
      <c r="CP39" s="10">
        <f>SUM(BO$5:BO39)</f>
        <v>141.47555340301162</v>
      </c>
      <c r="CQ39" s="40">
        <f>BK39/节奏总纲!W38</f>
        <v>57.142857142857153</v>
      </c>
      <c r="CR39" s="49">
        <f>SUM(BP$5:BP39)</f>
        <v>0</v>
      </c>
      <c r="CS39" s="49">
        <f>SUM(BQ$5:BQ39)</f>
        <v>0</v>
      </c>
      <c r="CT39" s="49">
        <f>SUM(BR$5:BR39)</f>
        <v>0</v>
      </c>
      <c r="CU39" s="49">
        <f>SUM(BS$5:BS39)</f>
        <v>0</v>
      </c>
      <c r="CV39" s="49">
        <f>SUM(BT$5:BT39)</f>
        <v>0</v>
      </c>
    </row>
    <row r="40" spans="7:100" x14ac:dyDescent="0.15">
      <c r="W40" s="29">
        <v>36</v>
      </c>
      <c r="X40" s="10">
        <f>功勋产出!C43*7</f>
        <v>59311839.061032884</v>
      </c>
      <c r="Y40" s="10">
        <f>功勋产出!D43*7</f>
        <v>73630670.197318465</v>
      </c>
      <c r="Z40" s="10">
        <f>功勋产出!E43*7</f>
        <v>144719768.66072807</v>
      </c>
      <c r="AA40" s="10">
        <f>功勋产出!F43*7</f>
        <v>175757804.59288964</v>
      </c>
      <c r="AB40" s="10">
        <f>功勋产出!G43*7</f>
        <v>176303506.95961756</v>
      </c>
      <c r="AC40" s="10">
        <f>求节点(功勋需求与产出奖励!$F$6:$F$19,功勋需求与产出奖励!$C$6:$C$19,节奏总纲!P39)</f>
        <v>8.6285739627893303</v>
      </c>
      <c r="AD40" s="10">
        <f>求节点(功勋需求与产出奖励!$F$6:$F$19,功勋需求与产出奖励!$C$6:$C$19,节奏总纲!Q39)</f>
        <v>8.4341826916037661</v>
      </c>
      <c r="AE40" s="10">
        <f>求节点(功勋需求与产出奖励!$F$6:$F$19,功勋需求与产出奖励!$C$6:$C$19,节奏总纲!R39)</f>
        <v>8.2000787362411831</v>
      </c>
      <c r="AF40" s="10">
        <f>求节点(功勋需求与产出奖励!$F$6:$F$19,功勋需求与产出奖励!$C$6:$C$19,节奏总纲!S39)</f>
        <v>7.8764839366109483</v>
      </c>
      <c r="AG40" s="10">
        <f>求节点(功勋需求与产出奖励!$F$6:$F$19,功勋需求与产出奖励!$C$6:$C$19,节奏总纲!T39)</f>
        <v>7.3605553593878756</v>
      </c>
      <c r="AH40" s="62">
        <f>求节点($F$6:$F$19,$G$6:$G$19,节奏总纲!P39)</f>
        <v>51177197.596249551</v>
      </c>
      <c r="AI40" s="62">
        <f>求节点($F$6:$F$19,$G$6:$G$19,节奏总纲!Q39)</f>
        <v>46978346.138641357</v>
      </c>
      <c r="AJ40" s="62">
        <f>求节点($F$6:$F$19,$G$6:$G$19,节奏总纲!R39)</f>
        <v>41921700.70280955</v>
      </c>
      <c r="AK40" s="62">
        <f>求节点($F$6:$F$19,$G$6:$G$19,节奏总纲!S39)</f>
        <v>35722555.836486414</v>
      </c>
      <c r="AL40" s="62">
        <f>求节点($F$6:$F$19,$G$6:$G$19,节奏总纲!T39)</f>
        <v>27880441.462695703</v>
      </c>
      <c r="AM40" s="34">
        <f t="shared" si="2"/>
        <v>1.1589505062187984</v>
      </c>
      <c r="AN40" s="34">
        <f t="shared" si="3"/>
        <v>1.5673321061584717</v>
      </c>
      <c r="AO40" s="34">
        <f t="shared" si="4"/>
        <v>3.4521445035513336</v>
      </c>
      <c r="AP40" s="34">
        <f t="shared" si="5"/>
        <v>4.9200792182224991</v>
      </c>
      <c r="AQ40" s="34">
        <f t="shared" si="6"/>
        <v>6.3235550697973464</v>
      </c>
      <c r="AU40" s="10">
        <v>36</v>
      </c>
      <c r="AV40" s="10">
        <f>IF(X40&gt;AH40,INDEX($O$6:$O$19,AC40),求节点($G$6:$G$19,$O$6:$O$19,X40))/7*节奏总纲!W39</f>
        <v>185.60549327963989</v>
      </c>
      <c r="AW40" s="10">
        <f>IF(Y40&gt;AI40,INDEX($O$6:$O$19,AD40),求节点($G$6:$G$19,$O$6:$O$19,Y40))/7*节奏总纲!X39</f>
        <v>164.84948321909161</v>
      </c>
      <c r="AX40" s="10">
        <f>IF(Z40&gt;AJ40,INDEX($O$6:$O$19,AE40),求节点($G$6:$G$19,$O$6:$O$19,Z40))/7*节奏总纲!Y39</f>
        <v>133.90134808464751</v>
      </c>
      <c r="AY40" s="10">
        <f>IF(AA40&gt;AK40,INDEX($O$6:$O$19,AF40),求节点($G$6:$G$19,$O$6:$O$19,AA40))/7*节奏总纲!Z39</f>
        <v>85.908774212244595</v>
      </c>
      <c r="AZ40" s="10">
        <f>IF(AB40&gt;AL40,INDEX($O$6:$O$19,AG40),求节点($G$6:$G$19,$O$6:$O$19,AB40))/7*节奏总纲!AA39</f>
        <v>45.643569916872018</v>
      </c>
      <c r="BA40" s="10">
        <f>IF(X40&gt;AH40,INDEX($P$6:$P$19,AC40),求节点($G$6:$G$19,$P$6:$P$19,X40))/7*节奏总纲!W39</f>
        <v>1438442.572917209</v>
      </c>
      <c r="BB40" s="10">
        <f>IF(Y40&gt;AI40,INDEX($P$6:$P$19,AD40),求节点($G$6:$G$19,$P$6:$P$19,Y40))/7*节奏总纲!X39</f>
        <v>1277583.4949479599</v>
      </c>
      <c r="BC40" s="10">
        <f>IF(Z40&gt;AJ40,INDEX($P$6:$P$19,AE40),求节点($G$6:$G$19,$P$6:$P$19,Z40))/7*节奏总纲!Y39</f>
        <v>1037735.4476560182</v>
      </c>
      <c r="BD40" s="10">
        <f>IF(AA40&gt;AK40,INDEX($P$6:$P$19,AF40),求节点($G$6:$G$19,$P$6:$P$19,AA40))/7*节奏总纲!Z39</f>
        <v>576816.05542507081</v>
      </c>
      <c r="BE40" s="10">
        <f>IF(AB40&gt;AL40,INDEX($P$6:$P$19,AG40),求节点($G$6:$G$19,$P$6:$P$19,AB40))/7*节奏总纲!AA39</f>
        <v>306463.96944185498</v>
      </c>
      <c r="BF40" s="47">
        <f>IF(X40&gt;AH40,INDEX($Q$6:$Q$19,AC40),求节点($G$6:$G$19,$Q$6:$Q$19,X40))/7*节奏总纲!W39</f>
        <v>0</v>
      </c>
      <c r="BG40" s="47">
        <f>IF(Y40&gt;AI40,INDEX($Q$6:$Q$19,AD40),求节点($G$6:$G$19,$Q$6:$Q$19,Y40))/7*节奏总纲!X39</f>
        <v>0</v>
      </c>
      <c r="BH40" s="47">
        <f>IF(Z40&gt;AJ40,INDEX($Q$6:$Q$19,AE40),求节点($G$6:$G$19,$Q$6:$Q$19,Z40))/7*节奏总纲!Y39</f>
        <v>0</v>
      </c>
      <c r="BI40" s="47">
        <f>IF(AA40&gt;AK40,INDEX($Q$6:$Q$19,AF40),求节点($G$6:$G$19,$Q$6:$Q$19,AA40))/7*节奏总纲!Z39</f>
        <v>0</v>
      </c>
      <c r="BJ40" s="47">
        <f>IF(AB40&gt;AL40,INDEX($Q$6:$Q$19,AG40),求节点($G$6:$G$19,$Q$6:$Q$19,AB40))/7*节奏总纲!AA39</f>
        <v>0</v>
      </c>
      <c r="BK40" s="40">
        <f>IF(X40&gt;AH40,INDEX($R$6:$R$19,AC40),求节点($G$6:$G$19,$R$6:$R$19,X40))/7*节奏总纲!W39*$E$27</f>
        <v>46.401373319909979</v>
      </c>
      <c r="BL40" s="40">
        <f>IF(Y40&gt;AI40,INDEX($R$6:$R$19,AD40),求节点($G$6:$G$19,$R$6:$R$19,Y40))/7*节奏总纲!X39*$E$27</f>
        <v>41.212370804772902</v>
      </c>
      <c r="BM40" s="40">
        <f>IF(Z40&gt;AJ40,INDEX($R$6:$R$19,AE40),求节点($G$6:$G$19,$R$6:$R$19,Z40))/7*节奏总纲!Y39*$E$27</f>
        <v>33.475337021161884</v>
      </c>
      <c r="BN40" s="40">
        <f>IF(AA40&gt;AK40,INDEX($R$6:$R$19,AF40),求节点($G$6:$G$19,$R$6:$R$19,AA40))/7*节奏总纲!Z39*$E$27</f>
        <v>21.477193553061149</v>
      </c>
      <c r="BO40" s="40">
        <f>IF(AB40&gt;AL40,INDEX($R$6:$R$19,AG40),求节点($G$6:$G$19,$R$6:$R$19,AB40))/7*节奏总纲!AA39*$E$27</f>
        <v>11.410892479218006</v>
      </c>
      <c r="BP40" s="49">
        <f>IF(X40&gt;AH40,INDEX($S$6:$S$19,AC40),求节点($G$6:$G$19,$S$6:$S$19,X40))/7*节奏总纲!W39</f>
        <v>0</v>
      </c>
      <c r="BQ40" s="49">
        <f>IF(Y40&gt;AI40,INDEX($S$6:$S$19,AD40),求节点($G$6:$G$19,$S$6:$S$19,Y40))/7*节奏总纲!X39</f>
        <v>0</v>
      </c>
      <c r="BR40" s="49">
        <f>IF(Z40&gt;AJ40,INDEX($S$6:$S$19,AE40),求节点($G$6:$G$19,$S$6:$S$19,Z40))/7*节奏总纲!Y39</f>
        <v>0</v>
      </c>
      <c r="BS40" s="49">
        <f>IF(AA40&gt;AK40,INDEX($S$6:$S$19,AF40),求节点($G$6:$G$19,$S$6:$S$19,AA40))/7*节奏总纲!Z39</f>
        <v>0</v>
      </c>
      <c r="BT40" s="49">
        <f>IF(AB40&gt;AL40,INDEX($S$6:$S$19,AG40),求节点($G$6:$G$19,$S$6:$S$19,AB40))/7*节奏总纲!AA39</f>
        <v>0</v>
      </c>
      <c r="BU40" s="47"/>
      <c r="BV40" s="10">
        <v>36</v>
      </c>
      <c r="BW40" s="10">
        <f>SUM(AV$5:AV40)</f>
        <v>2303.391538399037</v>
      </c>
      <c r="BX40" s="10">
        <f>SUM(AW$5:AW40)</f>
        <v>1995.1542225483522</v>
      </c>
      <c r="BY40" s="10">
        <f>SUM(AX$5:AX40)</f>
        <v>1602.1119807618074</v>
      </c>
      <c r="BZ40" s="10">
        <f>SUM(AY$5:AY40)</f>
        <v>1138.6033201156536</v>
      </c>
      <c r="CA40" s="10">
        <f>SUM(AZ$5:AZ40)</f>
        <v>611.54578352891849</v>
      </c>
      <c r="CB40" s="10">
        <f>SUM(BA$5:BA40)</f>
        <v>16180178.213007394</v>
      </c>
      <c r="CC40" s="10">
        <f>SUM(BB$5:BB40)</f>
        <v>13875789.866561687</v>
      </c>
      <c r="CD40" s="10">
        <f>SUM(BC$5:BC40)</f>
        <v>10770328.002209228</v>
      </c>
      <c r="CE40" s="10">
        <f>SUM(BD$5:BD40)</f>
        <v>7257194.1317485617</v>
      </c>
      <c r="CF40" s="10">
        <f>SUM(BE$5:BE40)</f>
        <v>3707136.4468261744</v>
      </c>
      <c r="CG40" s="47">
        <f>SUM(BF$5:BF40)</f>
        <v>0</v>
      </c>
      <c r="CH40" s="47">
        <f>SUM(BG$5:BG40)</f>
        <v>0</v>
      </c>
      <c r="CI40" s="47">
        <f>SUM(BH$5:BH40)</f>
        <v>0</v>
      </c>
      <c r="CJ40" s="47">
        <f>SUM(BI$5:BI40)</f>
        <v>0</v>
      </c>
      <c r="CK40" s="47">
        <f>SUM(BJ$5:BJ40)</f>
        <v>0</v>
      </c>
      <c r="CL40" s="10">
        <f>SUM(BK$5:BK40)</f>
        <v>575.84788459975937</v>
      </c>
      <c r="CM40" s="10">
        <f>SUM(BL$5:BL40)</f>
        <v>498.78855563708817</v>
      </c>
      <c r="CN40" s="10">
        <f>SUM(BM$5:BM40)</f>
        <v>400.52799519045192</v>
      </c>
      <c r="CO40" s="10">
        <f>SUM(BN$5:BN40)</f>
        <v>284.65083002891339</v>
      </c>
      <c r="CP40" s="10">
        <f>SUM(BO$5:BO40)</f>
        <v>152.88644588222962</v>
      </c>
      <c r="CQ40" s="40">
        <f>BK40/节奏总纲!W39</f>
        <v>57.142857142857153</v>
      </c>
      <c r="CR40" s="49">
        <f>SUM(BP$5:BP40)</f>
        <v>0</v>
      </c>
      <c r="CS40" s="49">
        <f>SUM(BQ$5:BQ40)</f>
        <v>0</v>
      </c>
      <c r="CT40" s="49">
        <f>SUM(BR$5:BR40)</f>
        <v>0</v>
      </c>
      <c r="CU40" s="49">
        <f>SUM(BS$5:BS40)</f>
        <v>0</v>
      </c>
      <c r="CV40" s="49">
        <f>SUM(BT$5:BT40)</f>
        <v>0</v>
      </c>
    </row>
    <row r="41" spans="7:100" x14ac:dyDescent="0.15">
      <c r="W41" s="29">
        <v>37</v>
      </c>
      <c r="X41" s="10">
        <f>功勋产出!C44*7</f>
        <v>61531159.720849521</v>
      </c>
      <c r="Y41" s="10">
        <f>功勋产出!D44*7</f>
        <v>76272342.121354699</v>
      </c>
      <c r="Z41" s="10">
        <f>功勋产出!E44*7</f>
        <v>153036399.68883282</v>
      </c>
      <c r="AA41" s="10">
        <f>功勋产出!F44*7</f>
        <v>179463564.42884335</v>
      </c>
      <c r="AB41" s="10">
        <f>功勋产出!G44*7</f>
        <v>179596790.68877581</v>
      </c>
      <c r="AC41" s="10">
        <f>求节点(功勋需求与产出奖励!$F$6:$F$19,功勋需求与产出奖励!$C$6:$C$19,节奏总纲!P40)</f>
        <v>8.749449769680524</v>
      </c>
      <c r="AD41" s="10">
        <f>求节点(功勋需求与产出奖励!$F$6:$F$19,功勋需求与产出奖励!$C$6:$C$19,节奏总纲!Q40)</f>
        <v>8.5393524870571422</v>
      </c>
      <c r="AE41" s="10">
        <f>求节点(功勋需求与产出奖励!$F$6:$F$19,功勋需求与产出奖励!$C$6:$C$19,节奏总纲!R40)</f>
        <v>8.2871024585941786</v>
      </c>
      <c r="AF41" s="10">
        <f>求节点(功勋需求与产出奖励!$F$6:$F$19,功勋需求与产出奖励!$C$6:$C$19,节奏总纲!S40)</f>
        <v>7.9640550801912173</v>
      </c>
      <c r="AG41" s="10">
        <f>求节点(功勋需求与产出奖励!$F$6:$F$19,功勋需求与产出奖励!$C$6:$C$19,节奏总纲!T40)</f>
        <v>7.4117668835968828</v>
      </c>
      <c r="AH41" s="62">
        <f>求节点($F$6:$F$19,$G$6:$G$19,节奏总纲!P40)</f>
        <v>53788115.0250993</v>
      </c>
      <c r="AI41" s="62">
        <f>求节点($F$6:$F$19,$G$6:$G$19,节奏总纲!Q40)</f>
        <v>49250013.720434278</v>
      </c>
      <c r="AJ41" s="62">
        <f>求节点($F$6:$F$19,$G$6:$G$19,节奏总纲!R40)</f>
        <v>43801413.10563425</v>
      </c>
      <c r="AK41" s="62">
        <f>求节点($F$6:$F$19,$G$6:$G$19,节奏总纲!S40)</f>
        <v>37053637.218906499</v>
      </c>
      <c r="AL41" s="62">
        <f>求节点($F$6:$F$19,$G$6:$G$19,节奏总纲!T40)</f>
        <v>28658856.630672611</v>
      </c>
      <c r="AM41" s="34">
        <f t="shared" si="2"/>
        <v>1.1439545649096843</v>
      </c>
      <c r="AN41" s="34">
        <f t="shared" si="3"/>
        <v>1.5486765659459829</v>
      </c>
      <c r="AO41" s="34">
        <f t="shared" si="4"/>
        <v>3.4938690064578646</v>
      </c>
      <c r="AP41" s="34">
        <f t="shared" si="5"/>
        <v>4.8433454283746435</v>
      </c>
      <c r="AQ41" s="34">
        <f t="shared" si="6"/>
        <v>6.2667116488017669</v>
      </c>
      <c r="AU41" s="10">
        <v>37</v>
      </c>
      <c r="AV41" s="10">
        <f>IF(X41&gt;AH41,INDEX($O$6:$O$19,AC41),求节点($G$6:$G$19,$O$6:$O$19,X41))/7*节奏总纲!W40</f>
        <v>198.92704219807626</v>
      </c>
      <c r="AW41" s="10">
        <f>IF(Y41&gt;AI41,INDEX($O$6:$O$19,AD41),求节点($G$6:$G$19,$O$6:$O$19,Y41))/7*节奏总纲!X40</f>
        <v>173.07943480327026</v>
      </c>
      <c r="AX41" s="10">
        <f>IF(Z41&gt;AJ41,INDEX($O$6:$O$19,AE41),求节点($G$6:$G$19,$O$6:$O$19,Z41))/7*节奏总纲!Y40</f>
        <v>143.21618307235806</v>
      </c>
      <c r="AY41" s="10">
        <f>IF(AA41&gt;AK41,INDEX($O$6:$O$19,AF41),求节点($G$6:$G$19,$O$6:$O$19,AA41))/7*节奏总纲!Z40</f>
        <v>89.322566451874152</v>
      </c>
      <c r="AZ41" s="10">
        <f>IF(AB41&gt;AL41,INDEX($O$6:$O$19,AG41),求节点($G$6:$G$19,$O$6:$O$19,AB41))/7*节奏总纲!AA40</f>
        <v>52.235754693187353</v>
      </c>
      <c r="BA41" s="10">
        <f>IF(X41&gt;AH41,INDEX($P$6:$P$19,AC41),求节点($G$6:$G$19,$P$6:$P$19,X41))/7*节奏总纲!W40</f>
        <v>1541684.5770350909</v>
      </c>
      <c r="BB41" s="10">
        <f>IF(Y41&gt;AI41,INDEX($P$6:$P$19,AD41),求节点($G$6:$G$19,$P$6:$P$19,Y41))/7*节奏总纲!X40</f>
        <v>1341365.6197253445</v>
      </c>
      <c r="BC41" s="10">
        <f>IF(Z41&gt;AJ41,INDEX($P$6:$P$19,AE41),求节点($G$6:$G$19,$P$6:$P$19,Z41))/7*节奏总纲!Y40</f>
        <v>1109925.4188107748</v>
      </c>
      <c r="BD41" s="10">
        <f>IF(AA41&gt;AK41,INDEX($P$6:$P$19,AF41),求节点($G$6:$G$19,$P$6:$P$19,AA41))/7*节奏总纲!Z40</f>
        <v>599737.23189115501</v>
      </c>
      <c r="BE41" s="10">
        <f>IF(AB41&gt;AL41,INDEX($P$6:$P$19,AG41),求节点($G$6:$G$19,$P$6:$P$19,AB41))/7*节奏总纲!AA40</f>
        <v>350725.78151140083</v>
      </c>
      <c r="BF41" s="47">
        <f>IF(X41&gt;AH41,INDEX($Q$6:$Q$19,AC41),求节点($G$6:$G$19,$Q$6:$Q$19,X41))/7*节奏总纲!W40</f>
        <v>0</v>
      </c>
      <c r="BG41" s="47">
        <f>IF(Y41&gt;AI41,INDEX($Q$6:$Q$19,AD41),求节点($G$6:$G$19,$Q$6:$Q$19,Y41))/7*节奏总纲!X40</f>
        <v>0</v>
      </c>
      <c r="BH41" s="47">
        <f>IF(Z41&gt;AJ41,INDEX($Q$6:$Q$19,AE41),求节点($G$6:$G$19,$Q$6:$Q$19,Z41))/7*节奏总纲!Y40</f>
        <v>0</v>
      </c>
      <c r="BI41" s="47">
        <f>IF(AA41&gt;AK41,INDEX($Q$6:$Q$19,AF41),求节点($G$6:$G$19,$Q$6:$Q$19,AA41))/7*节奏总纲!Z40</f>
        <v>0</v>
      </c>
      <c r="BJ41" s="47">
        <f>IF(AB41&gt;AL41,INDEX($Q$6:$Q$19,AG41),求节点($G$6:$G$19,$Q$6:$Q$19,AB41))/7*节奏总纲!AA40</f>
        <v>0</v>
      </c>
      <c r="BK41" s="40">
        <f>IF(X41&gt;AH41,INDEX($R$6:$R$19,AC41),求节点($G$6:$G$19,$R$6:$R$19,X41))/7*节奏总纲!W40*$E$27</f>
        <v>49.731760549519066</v>
      </c>
      <c r="BL41" s="40">
        <f>IF(Y41&gt;AI41,INDEX($R$6:$R$19,AD41),求节点($G$6:$G$19,$R$6:$R$19,Y41))/7*节奏总纲!X40*$E$27</f>
        <v>43.269858700817565</v>
      </c>
      <c r="BM41" s="40">
        <f>IF(Z41&gt;AJ41,INDEX($R$6:$R$19,AE41),求节点($G$6:$G$19,$R$6:$R$19,Z41))/7*节奏总纲!Y40*$E$27</f>
        <v>35.804045768089516</v>
      </c>
      <c r="BN41" s="40">
        <f>IF(AA41&gt;AK41,INDEX($R$6:$R$19,AF41),求节点($G$6:$G$19,$R$6:$R$19,AA41))/7*节奏总纲!Z40*$E$27</f>
        <v>22.330641612968538</v>
      </c>
      <c r="BO41" s="40">
        <f>IF(AB41&gt;AL41,INDEX($R$6:$R$19,AG41),求节点($G$6:$G$19,$R$6:$R$19,AB41))/7*节奏总纲!AA40*$E$27</f>
        <v>13.05893867329684</v>
      </c>
      <c r="BP41" s="49">
        <f>IF(X41&gt;AH41,INDEX($S$6:$S$19,AC41),求节点($G$6:$G$19,$S$6:$S$19,X41))/7*节奏总纲!W40</f>
        <v>0</v>
      </c>
      <c r="BQ41" s="49">
        <f>IF(Y41&gt;AI41,INDEX($S$6:$S$19,AD41),求节点($G$6:$G$19,$S$6:$S$19,Y41))/7*节奏总纲!X40</f>
        <v>0</v>
      </c>
      <c r="BR41" s="49">
        <f>IF(Z41&gt;AJ41,INDEX($S$6:$S$19,AE41),求节点($G$6:$G$19,$S$6:$S$19,Z41))/7*节奏总纲!Y40</f>
        <v>0</v>
      </c>
      <c r="BS41" s="49">
        <f>IF(AA41&gt;AK41,INDEX($S$6:$S$19,AF41),求节点($G$6:$G$19,$S$6:$S$19,AA41))/7*节奏总纲!Z40</f>
        <v>0</v>
      </c>
      <c r="BT41" s="49">
        <f>IF(AB41&gt;AL41,INDEX($S$6:$S$19,AG41),求节点($G$6:$G$19,$S$6:$S$19,AB41))/7*节奏总纲!AA40</f>
        <v>0</v>
      </c>
      <c r="BU41" s="47"/>
      <c r="BV41" s="10">
        <v>37</v>
      </c>
      <c r="BW41" s="10">
        <f>SUM(AV$5:AV41)</f>
        <v>2502.3185805971134</v>
      </c>
      <c r="BX41" s="10">
        <f>SUM(AW$5:AW41)</f>
        <v>2168.2336573516222</v>
      </c>
      <c r="BY41" s="10">
        <f>SUM(AX$5:AX41)</f>
        <v>1745.3281638341655</v>
      </c>
      <c r="BZ41" s="10">
        <f>SUM(AY$5:AY41)</f>
        <v>1227.9258865675276</v>
      </c>
      <c r="CA41" s="10">
        <f>SUM(AZ$5:AZ41)</f>
        <v>663.78153822210584</v>
      </c>
      <c r="CB41" s="10">
        <f>SUM(BA$5:BA41)</f>
        <v>17721862.790042486</v>
      </c>
      <c r="CC41" s="10">
        <f>SUM(BB$5:BB41)</f>
        <v>15217155.486287031</v>
      </c>
      <c r="CD41" s="10">
        <f>SUM(BC$5:BC41)</f>
        <v>11880253.421020003</v>
      </c>
      <c r="CE41" s="10">
        <f>SUM(BD$5:BD41)</f>
        <v>7856931.363639717</v>
      </c>
      <c r="CF41" s="10">
        <f>SUM(BE$5:BE41)</f>
        <v>4057862.2283375752</v>
      </c>
      <c r="CG41" s="47">
        <f>SUM(BF$5:BF41)</f>
        <v>0</v>
      </c>
      <c r="CH41" s="47">
        <f>SUM(BG$5:BG41)</f>
        <v>0</v>
      </c>
      <c r="CI41" s="47">
        <f>SUM(BH$5:BH41)</f>
        <v>0</v>
      </c>
      <c r="CJ41" s="47">
        <f>SUM(BI$5:BI41)</f>
        <v>0</v>
      </c>
      <c r="CK41" s="47">
        <f>SUM(BJ$5:BJ41)</f>
        <v>0</v>
      </c>
      <c r="CL41" s="10">
        <f>SUM(BK$5:BK41)</f>
        <v>625.57964514927846</v>
      </c>
      <c r="CM41" s="10">
        <f>SUM(BL$5:BL41)</f>
        <v>542.05841433790579</v>
      </c>
      <c r="CN41" s="10">
        <f>SUM(BM$5:BM41)</f>
        <v>436.33204095854143</v>
      </c>
      <c r="CO41" s="10">
        <f>SUM(BN$5:BN41)</f>
        <v>306.98147164188191</v>
      </c>
      <c r="CP41" s="10">
        <f>SUM(BO$5:BO41)</f>
        <v>165.94538455552646</v>
      </c>
      <c r="CQ41" s="40">
        <f>BK41/节奏总纲!W40</f>
        <v>57.142857142857146</v>
      </c>
      <c r="CR41" s="49">
        <f>SUM(BP$5:BP41)</f>
        <v>0</v>
      </c>
      <c r="CS41" s="49">
        <f>SUM(BQ$5:BQ41)</f>
        <v>0</v>
      </c>
      <c r="CT41" s="49">
        <f>SUM(BR$5:BR41)</f>
        <v>0</v>
      </c>
      <c r="CU41" s="49">
        <f>SUM(BS$5:BS41)</f>
        <v>0</v>
      </c>
      <c r="CV41" s="49">
        <f>SUM(BT$5:BT41)</f>
        <v>0</v>
      </c>
    </row>
    <row r="42" spans="7:100" x14ac:dyDescent="0.15">
      <c r="G42" s="74">
        <v>400000</v>
      </c>
      <c r="H42" s="74">
        <f>G42/G6</f>
        <v>1</v>
      </c>
      <c r="W42" s="29">
        <v>38</v>
      </c>
      <c r="X42" s="10">
        <f>功勋产出!C45*7</f>
        <v>63672432.63982705</v>
      </c>
      <c r="Y42" s="10">
        <f>功勋产出!D45*7</f>
        <v>78990443.04752405</v>
      </c>
      <c r="Z42" s="10">
        <f>功勋产出!E45*7</f>
        <v>161414035.89456671</v>
      </c>
      <c r="AA42" s="10">
        <f>功勋产出!F45*7</f>
        <v>183408934.0554544</v>
      </c>
      <c r="AB42" s="10">
        <f>功勋产出!G45*7</f>
        <v>182915065.20385608</v>
      </c>
      <c r="AC42" s="10">
        <f>求节点(功勋需求与产出奖励!$F$6:$F$19,功勋需求与产出奖励!$C$6:$C$19,节奏总纲!P41)</f>
        <v>8.8790012517691643</v>
      </c>
      <c r="AD42" s="10">
        <f>求节点(功勋需求与产出奖励!$F$6:$F$19,功勋需求与产出奖励!$C$6:$C$19,节奏总纲!Q41)</f>
        <v>8.6516696932951884</v>
      </c>
      <c r="AE42" s="10">
        <f>求节点(功勋需求与产出奖励!$F$6:$F$19,功勋需求与产出奖励!$C$6:$C$19,节奏总纲!R41)</f>
        <v>8.37765076894188</v>
      </c>
      <c r="AF42" s="10">
        <f>求节点(功勋需求与产出奖励!$F$6:$F$19,功勋需求与产出奖励!$C$6:$C$19,节奏总纲!S41)</f>
        <v>8.0411426010270048</v>
      </c>
      <c r="AG42" s="10">
        <f>求节点(功勋需求与产出奖励!$F$6:$F$19,功勋需求与产出奖励!$C$6:$C$19,节奏总纲!T41)</f>
        <v>7.4648794938066185</v>
      </c>
      <c r="AH42" s="62">
        <f>求节点($F$6:$F$19,$G$6:$G$19,节奏总纲!P41)</f>
        <v>56586427.038213953</v>
      </c>
      <c r="AI42" s="62">
        <f>求节点($F$6:$F$19,$G$6:$G$19,节奏总纲!Q41)</f>
        <v>51676065.375176065</v>
      </c>
      <c r="AJ42" s="62">
        <f>求节点($F$6:$F$19,$G$6:$G$19,节奏总纲!R41)</f>
        <v>45757256.609144621</v>
      </c>
      <c r="AK42" s="62">
        <f>求节点($F$6:$F$19,$G$6:$G$19,节奏总纲!S41)</f>
        <v>38488680.182183325</v>
      </c>
      <c r="AL42" s="62">
        <f>求节点($F$6:$F$19,$G$6:$G$19,节奏总纲!T41)</f>
        <v>29466168.305860598</v>
      </c>
      <c r="AM42" s="34">
        <f t="shared" si="2"/>
        <v>1.1252244747106541</v>
      </c>
      <c r="AN42" s="34">
        <f t="shared" si="3"/>
        <v>1.5285692220187714</v>
      </c>
      <c r="AO42" s="34">
        <f t="shared" si="4"/>
        <v>3.5276161172282343</v>
      </c>
      <c r="AP42" s="34">
        <f t="shared" si="5"/>
        <v>4.7652695074838043</v>
      </c>
      <c r="AQ42" s="34">
        <f t="shared" si="6"/>
        <v>6.2076298249974924</v>
      </c>
      <c r="AU42" s="10">
        <v>38</v>
      </c>
      <c r="AV42" s="10">
        <f>IF(X42&gt;AH42,INDEX($O$6:$O$19,AC42),求节点($G$6:$G$19,$O$6:$O$19,X42))/7*节奏总纲!W41</f>
        <v>213.20472480873525</v>
      </c>
      <c r="AW42" s="10">
        <f>IF(Y42&gt;AI42,INDEX($O$6:$O$19,AD42),求节点($G$6:$G$19,$O$6:$O$19,Y42))/7*节奏总纲!X41</f>
        <v>184.84203083746951</v>
      </c>
      <c r="AX42" s="10">
        <f>IF(Z42&gt;AJ42,INDEX($O$6:$O$19,AE42),求节点($G$6:$G$19,$O$6:$O$19,Z42))/7*节奏总纲!Y41</f>
        <v>149.01664788650433</v>
      </c>
      <c r="AY42" s="10">
        <f>IF(AA42&gt;AK42,INDEX($O$6:$O$19,AF42),求节点($G$6:$G$19,$O$6:$O$19,AA42))/7*节奏总纲!Z41</f>
        <v>109.61047278153912</v>
      </c>
      <c r="AZ42" s="10">
        <f>IF(AB42&gt;AL42,INDEX($O$6:$O$19,AG42),求节点($G$6:$G$19,$O$6:$O$19,AB42))/7*节奏总纲!AA41</f>
        <v>54.174862413930484</v>
      </c>
      <c r="BA42" s="10">
        <f>IF(X42&gt;AH42,INDEX($P$6:$P$19,AC42),求节点($G$6:$G$19,$P$6:$P$19,X42))/7*节奏总纲!W41</f>
        <v>1652336.617267698</v>
      </c>
      <c r="BB42" s="10">
        <f>IF(Y42&gt;AI42,INDEX($P$6:$P$19,AD42),求节点($G$6:$G$19,$P$6:$P$19,Y42))/7*节奏总纲!X41</f>
        <v>1432525.7389903886</v>
      </c>
      <c r="BC42" s="10">
        <f>IF(Z42&gt;AJ42,INDEX($P$6:$P$19,AE42),求节点($G$6:$G$19,$P$6:$P$19,Z42))/7*节奏总纲!Y41</f>
        <v>1154879.0211204083</v>
      </c>
      <c r="BD42" s="10">
        <f>IF(AA42&gt;AK42,INDEX($P$6:$P$19,AF42),求节点($G$6:$G$19,$P$6:$P$19,AA42))/7*节奏总纲!Z41</f>
        <v>849481.16405692801</v>
      </c>
      <c r="BE42" s="10">
        <f>IF(AB42&gt;AL42,INDEX($P$6:$P$19,AG42),求节点($G$6:$G$19,$P$6:$P$19,AB42))/7*节奏总纲!AA41</f>
        <v>363745.50477924751</v>
      </c>
      <c r="BF42" s="47">
        <f>IF(X42&gt;AH42,INDEX($Q$6:$Q$19,AC42),求节点($G$6:$G$19,$Q$6:$Q$19,X42))/7*节奏总纲!W41</f>
        <v>0</v>
      </c>
      <c r="BG42" s="47">
        <f>IF(Y42&gt;AI42,INDEX($Q$6:$Q$19,AD42),求节点($G$6:$G$19,$Q$6:$Q$19,Y42))/7*节奏总纲!X41</f>
        <v>0</v>
      </c>
      <c r="BH42" s="47">
        <f>IF(Z42&gt;AJ42,INDEX($Q$6:$Q$19,AE42),求节点($G$6:$G$19,$Q$6:$Q$19,Z42))/7*节奏总纲!Y41</f>
        <v>0</v>
      </c>
      <c r="BI42" s="47">
        <f>IF(AA42&gt;AK42,INDEX($Q$6:$Q$19,AF42),求节点($G$6:$G$19,$Q$6:$Q$19,AA42))/7*节奏总纲!Z41</f>
        <v>0</v>
      </c>
      <c r="BJ42" s="47">
        <f>IF(AB42&gt;AL42,INDEX($Q$6:$Q$19,AG42),求节点($G$6:$G$19,$Q$6:$Q$19,AB42))/7*节奏总纲!AA41</f>
        <v>0</v>
      </c>
      <c r="BK42" s="40">
        <f>IF(X42&gt;AH42,INDEX($R$6:$R$19,AC42),求节点($G$6:$G$19,$R$6:$R$19,X42))/7*节奏总纲!W41*$E$27</f>
        <v>53.301181202183813</v>
      </c>
      <c r="BL42" s="40">
        <f>IF(Y42&gt;AI42,INDEX($R$6:$R$19,AD42),求节点($G$6:$G$19,$R$6:$R$19,Y42))/7*节奏总纲!X41*$E$27</f>
        <v>46.210507709367377</v>
      </c>
      <c r="BM42" s="40">
        <f>IF(Z42&gt;AJ42,INDEX($R$6:$R$19,AE42),求节点($G$6:$G$19,$R$6:$R$19,Z42))/7*节奏总纲!Y41*$E$27</f>
        <v>37.254161971626083</v>
      </c>
      <c r="BN42" s="40">
        <f>IF(AA42&gt;AK42,INDEX($R$6:$R$19,AF42),求节点($G$6:$G$19,$R$6:$R$19,AA42))/7*节奏总纲!Z41*$E$27</f>
        <v>27.402618195384775</v>
      </c>
      <c r="BO42" s="40">
        <f>IF(AB42&gt;AL42,INDEX($R$6:$R$19,AG42),求节点($G$6:$G$19,$R$6:$R$19,AB42))/7*节奏总纲!AA41*$E$27</f>
        <v>13.543715603482619</v>
      </c>
      <c r="BP42" s="49">
        <f>IF(X42&gt;AH42,INDEX($S$6:$S$19,AC42),求节点($G$6:$G$19,$S$6:$S$19,X42))/7*节奏总纲!W41</f>
        <v>0</v>
      </c>
      <c r="BQ42" s="49">
        <f>IF(Y42&gt;AI42,INDEX($S$6:$S$19,AD42),求节点($G$6:$G$19,$S$6:$S$19,Y42))/7*节奏总纲!X41</f>
        <v>0</v>
      </c>
      <c r="BR42" s="49">
        <f>IF(Z42&gt;AJ42,INDEX($S$6:$S$19,AE42),求节点($G$6:$G$19,$S$6:$S$19,Z42))/7*节奏总纲!Y41</f>
        <v>0</v>
      </c>
      <c r="BS42" s="49">
        <f>IF(AA42&gt;AK42,INDEX($S$6:$S$19,AF42),求节点($G$6:$G$19,$S$6:$S$19,AA42))/7*节奏总纲!Z41</f>
        <v>0</v>
      </c>
      <c r="BT42" s="49">
        <f>IF(AB42&gt;AL42,INDEX($S$6:$S$19,AG42),求节点($G$6:$G$19,$S$6:$S$19,AB42))/7*节奏总纲!AA41</f>
        <v>0</v>
      </c>
      <c r="BU42" s="47"/>
      <c r="BV42" s="10">
        <v>38</v>
      </c>
      <c r="BW42" s="10">
        <f>SUM(AV$5:AV42)</f>
        <v>2715.5233054058485</v>
      </c>
      <c r="BX42" s="10">
        <f>SUM(AW$5:AW42)</f>
        <v>2353.0756881890916</v>
      </c>
      <c r="BY42" s="10">
        <f>SUM(AX$5:AX42)</f>
        <v>1894.3448117206699</v>
      </c>
      <c r="BZ42" s="10">
        <f>SUM(AY$5:AY42)</f>
        <v>1337.5363593490667</v>
      </c>
      <c r="CA42" s="10">
        <f>SUM(AZ$5:AZ42)</f>
        <v>717.95640063603628</v>
      </c>
      <c r="CB42" s="10">
        <f>SUM(BA$5:BA42)</f>
        <v>19374199.407310184</v>
      </c>
      <c r="CC42" s="10">
        <f>SUM(BB$5:BB42)</f>
        <v>16649681.22527742</v>
      </c>
      <c r="CD42" s="10">
        <f>SUM(BC$5:BC42)</f>
        <v>13035132.442140412</v>
      </c>
      <c r="CE42" s="10">
        <f>SUM(BD$5:BD42)</f>
        <v>8706412.5276966449</v>
      </c>
      <c r="CF42" s="10">
        <f>SUM(BE$5:BE42)</f>
        <v>4421607.7331168223</v>
      </c>
      <c r="CG42" s="47">
        <f>SUM(BF$5:BF42)</f>
        <v>0</v>
      </c>
      <c r="CH42" s="47">
        <f>SUM(BG$5:BG42)</f>
        <v>0</v>
      </c>
      <c r="CI42" s="47">
        <f>SUM(BH$5:BH42)</f>
        <v>0</v>
      </c>
      <c r="CJ42" s="47">
        <f>SUM(BI$5:BI42)</f>
        <v>0</v>
      </c>
      <c r="CK42" s="47">
        <f>SUM(BJ$5:BJ42)</f>
        <v>0</v>
      </c>
      <c r="CL42" s="10">
        <f>SUM(BK$5:BK42)</f>
        <v>678.88082635146225</v>
      </c>
      <c r="CM42" s="10">
        <f>SUM(BL$5:BL42)</f>
        <v>588.26892204727312</v>
      </c>
      <c r="CN42" s="10">
        <f>SUM(BM$5:BM42)</f>
        <v>473.58620293016753</v>
      </c>
      <c r="CO42" s="10">
        <f>SUM(BN$5:BN42)</f>
        <v>334.38408983726669</v>
      </c>
      <c r="CP42" s="10">
        <f>SUM(BO$5:BO42)</f>
        <v>179.48910015900907</v>
      </c>
      <c r="CQ42" s="40">
        <f>BK42/节奏总纲!W41</f>
        <v>57.142857142857146</v>
      </c>
      <c r="CR42" s="49">
        <f>SUM(BP$5:BP42)</f>
        <v>0</v>
      </c>
      <c r="CS42" s="49">
        <f>SUM(BQ$5:BQ42)</f>
        <v>0</v>
      </c>
      <c r="CT42" s="49">
        <f>SUM(BR$5:BR42)</f>
        <v>0</v>
      </c>
      <c r="CU42" s="49">
        <f>SUM(BS$5:BS42)</f>
        <v>0</v>
      </c>
      <c r="CV42" s="49">
        <f>SUM(BT$5:BT42)</f>
        <v>0</v>
      </c>
    </row>
    <row r="43" spans="7:100" x14ac:dyDescent="0.15">
      <c r="G43" s="74">
        <v>800000</v>
      </c>
      <c r="H43" s="74">
        <f t="shared" ref="H43:H55" si="14">G43/G7</f>
        <v>1</v>
      </c>
      <c r="W43" s="29">
        <v>39</v>
      </c>
      <c r="X43" s="10">
        <f>功勋产出!C46*7</f>
        <v>65908621.526568472</v>
      </c>
      <c r="Y43" s="10">
        <f>功勋产出!D46*7</f>
        <v>81555558.7806025</v>
      </c>
      <c r="Z43" s="10">
        <f>功勋产出!E46*7</f>
        <v>169886174.66069654</v>
      </c>
      <c r="AA43" s="10">
        <f>功勋产出!F46*7</f>
        <v>186279547.67284903</v>
      </c>
      <c r="AB43" s="10">
        <f>功勋产出!G46*7</f>
        <v>186433553.26476118</v>
      </c>
      <c r="AC43" s="10">
        <f>求节点(功勋需求与产出奖励!$F$6:$F$19,功勋需求与产出奖励!$C$6:$C$19,节奏总纲!P42)</f>
        <v>9.0129826125847394</v>
      </c>
      <c r="AD43" s="10">
        <f>求节点(功勋需求与产出奖励!$F$6:$F$19,功勋需求与产出奖励!$C$6:$C$19,节奏总纲!Q42)</f>
        <v>8.7704262709316652</v>
      </c>
      <c r="AE43" s="10">
        <f>求节点(功勋需求与产出奖励!$F$6:$F$19,功勋需求与产出奖励!$C$6:$C$19,节奏总纲!R42)</f>
        <v>8.474445053809152</v>
      </c>
      <c r="AF43" s="10">
        <f>求节点(功勋需求与产出奖励!$F$6:$F$19,功勋需求与产出奖励!$C$6:$C$19,节奏总纲!S42)</f>
        <v>8.1138509435370167</v>
      </c>
      <c r="AG43" s="10">
        <f>求节点(功勋需求与产出奖励!$F$6:$F$19,功勋需求与产出奖励!$C$6:$C$19,节奏总纲!T42)</f>
        <v>7.5235688711093962</v>
      </c>
      <c r="AH43" s="62">
        <f>求节点($F$6:$F$19,$G$6:$G$19,节奏总纲!P42)</f>
        <v>59579092.287474379</v>
      </c>
      <c r="AI43" s="62">
        <f>求节点($F$6:$F$19,$G$6:$G$19,节奏总纲!Q42)</f>
        <v>54241207.452123977</v>
      </c>
      <c r="AJ43" s="62">
        <f>求节点($F$6:$F$19,$G$6:$G$19,节奏总纲!R42)</f>
        <v>47848013.162277669</v>
      </c>
      <c r="AK43" s="62">
        <f>求节点($F$6:$F$19,$G$6:$G$19,节奏总纲!S42)</f>
        <v>40059180.380399548</v>
      </c>
      <c r="AL43" s="62">
        <f>求节点($F$6:$F$19,$G$6:$G$19,节奏总纲!T42)</f>
        <v>30358246.840862826</v>
      </c>
      <c r="AM43" s="34">
        <f t="shared" si="2"/>
        <v>1.1062374231643806</v>
      </c>
      <c r="AN43" s="34">
        <f t="shared" si="3"/>
        <v>1.5035719633009192</v>
      </c>
      <c r="AO43" s="34">
        <f t="shared" si="4"/>
        <v>3.5505377012107808</v>
      </c>
      <c r="AP43" s="34">
        <f t="shared" si="5"/>
        <v>4.6501088116119638</v>
      </c>
      <c r="AQ43" s="34">
        <f t="shared" si="6"/>
        <v>6.141117247054523</v>
      </c>
      <c r="AU43" s="10">
        <v>39</v>
      </c>
      <c r="AV43" s="10">
        <f>IF(X43&gt;AH43,INDEX($O$6:$O$19,AC43),求节点($G$6:$G$19,$O$6:$O$19,X43))/7*节奏总纲!W42</f>
        <v>257.07056190452556</v>
      </c>
      <c r="AW43" s="10">
        <f>IF(Y43&gt;AI43,INDEX($O$6:$O$19,AD43),求节点($G$6:$G$19,$O$6:$O$19,Y43))/7*节奏总纲!X42</f>
        <v>195.43939633888874</v>
      </c>
      <c r="AX43" s="10">
        <f>IF(Z43&gt;AJ43,INDEX($O$6:$O$19,AE43),求节点($G$6:$G$19,$O$6:$O$19,Z43))/7*节奏总纲!Y42</f>
        <v>159.29573738156569</v>
      </c>
      <c r="AY43" s="10">
        <f>IF(AA43&gt;AK43,INDEX($O$6:$O$19,AF43),求节点($G$6:$G$19,$O$6:$O$19,AA43))/7*节奏总纲!Z42</f>
        <v>119.65715795933149</v>
      </c>
      <c r="AZ43" s="10">
        <f>IF(AB43&gt;AL43,INDEX($O$6:$O$19,AG43),求节点($G$6:$G$19,$O$6:$O$19,AB43))/7*节奏总纲!AA42</f>
        <v>59.863164848833875</v>
      </c>
      <c r="BA43" s="10">
        <f>IF(X43&gt;AH43,INDEX($P$6:$P$19,AC43),求节点($G$6:$G$19,$P$6:$P$19,X43))/7*节奏总纲!W42</f>
        <v>2627832.4105795943</v>
      </c>
      <c r="BB43" s="10">
        <f>IF(Y43&gt;AI43,INDEX($P$6:$P$19,AD43),求节点($G$6:$G$19,$P$6:$P$19,Y43))/7*节奏总纲!X42</f>
        <v>1514655.3216263875</v>
      </c>
      <c r="BC43" s="10">
        <f>IF(Z43&gt;AJ43,INDEX($P$6:$P$19,AE43),求节点($G$6:$G$19,$P$6:$P$19,Z43))/7*节奏总纲!Y42</f>
        <v>1234541.9647071338</v>
      </c>
      <c r="BD43" s="10">
        <f>IF(AA43&gt;AK43,INDEX($P$6:$P$19,AF43),求节点($G$6:$G$19,$P$6:$P$19,AA43))/7*节奏总纲!Z42</f>
        <v>927342.97418481892</v>
      </c>
      <c r="BE43" s="10">
        <f>IF(AB43&gt;AL43,INDEX($P$6:$P$19,AG43),求节点($G$6:$G$19,$P$6:$P$19,AB43))/7*节奏总纲!AA42</f>
        <v>401938.39255645603</v>
      </c>
      <c r="BF43" s="47">
        <f>IF(X43&gt;AH43,INDEX($Q$6:$Q$19,AC43),求节点($G$6:$G$19,$Q$6:$Q$19,X43))/7*节奏总纲!W42</f>
        <v>0</v>
      </c>
      <c r="BG43" s="47">
        <f>IF(Y43&gt;AI43,INDEX($Q$6:$Q$19,AD43),求节点($G$6:$G$19,$Q$6:$Q$19,Y43))/7*节奏总纲!X42</f>
        <v>0</v>
      </c>
      <c r="BH43" s="47">
        <f>IF(Z43&gt;AJ43,INDEX($Q$6:$Q$19,AE43),求节点($G$6:$G$19,$Q$6:$Q$19,Z43))/7*节奏总纲!Y42</f>
        <v>0</v>
      </c>
      <c r="BI43" s="47">
        <f>IF(AA43&gt;AK43,INDEX($Q$6:$Q$19,AF43),求节点($G$6:$G$19,$Q$6:$Q$19,AA43))/7*节奏总纲!Z42</f>
        <v>0</v>
      </c>
      <c r="BJ43" s="47">
        <f>IF(AB43&gt;AL43,INDEX($Q$6:$Q$19,AG43),求节点($G$6:$G$19,$Q$6:$Q$19,AB43))/7*节奏总纲!AA42</f>
        <v>0</v>
      </c>
      <c r="BK43" s="40">
        <f>IF(X43&gt;AH43,INDEX($R$6:$R$19,AC43),求节点($G$6:$G$19,$R$6:$R$19,X43))/7*节奏总纲!W42*$E$27</f>
        <v>64.26764047613139</v>
      </c>
      <c r="BL43" s="40">
        <f>IF(Y43&gt;AI43,INDEX($R$6:$R$19,AD43),求节点($G$6:$G$19,$R$6:$R$19,Y43))/7*节奏总纲!X42*$E$27</f>
        <v>48.859849084722185</v>
      </c>
      <c r="BM43" s="40">
        <f>IF(Z43&gt;AJ43,INDEX($R$6:$R$19,AE43),求节点($G$6:$G$19,$R$6:$R$19,Z43))/7*节奏总纲!Y42*$E$27</f>
        <v>39.823934345391422</v>
      </c>
      <c r="BN43" s="40">
        <f>IF(AA43&gt;AK43,INDEX($R$6:$R$19,AF43),求节点($G$6:$G$19,$R$6:$R$19,AA43))/7*节奏总纲!Z42*$E$27</f>
        <v>29.914289489832875</v>
      </c>
      <c r="BO43" s="40">
        <f>IF(AB43&gt;AL43,INDEX($R$6:$R$19,AG43),求节点($G$6:$G$19,$R$6:$R$19,AB43))/7*节奏总纲!AA42*$E$27</f>
        <v>14.965791212208467</v>
      </c>
      <c r="BP43" s="49">
        <f>IF(X43&gt;AH43,INDEX($S$6:$S$19,AC43),求节点($G$6:$G$19,$S$6:$S$19,X43))/7*节奏总纲!W42</f>
        <v>0</v>
      </c>
      <c r="BQ43" s="49">
        <f>IF(Y43&gt;AI43,INDEX($S$6:$S$19,AD43),求节点($G$6:$G$19,$S$6:$S$19,Y43))/7*节奏总纲!X42</f>
        <v>0</v>
      </c>
      <c r="BR43" s="49">
        <f>IF(Z43&gt;AJ43,INDEX($S$6:$S$19,AE43),求节点($G$6:$G$19,$S$6:$S$19,Z43))/7*节奏总纲!Y42</f>
        <v>0</v>
      </c>
      <c r="BS43" s="49">
        <f>IF(AA43&gt;AK43,INDEX($S$6:$S$19,AF43),求节点($G$6:$G$19,$S$6:$S$19,AA43))/7*节奏总纲!Z42</f>
        <v>0</v>
      </c>
      <c r="BT43" s="49">
        <f>IF(AB43&gt;AL43,INDEX($S$6:$S$19,AG43),求节点($G$6:$G$19,$S$6:$S$19,AB43))/7*节奏总纲!AA42</f>
        <v>0</v>
      </c>
      <c r="BU43" s="47"/>
      <c r="BV43" s="10">
        <v>39</v>
      </c>
      <c r="BW43" s="10">
        <f>SUM(AV$5:AV43)</f>
        <v>2972.5938673103742</v>
      </c>
      <c r="BX43" s="10">
        <f>SUM(AW$5:AW43)</f>
        <v>2548.5150845279804</v>
      </c>
      <c r="BY43" s="10">
        <f>SUM(AX$5:AX43)</f>
        <v>2053.6405491022356</v>
      </c>
      <c r="BZ43" s="10">
        <f>SUM(AY$5:AY43)</f>
        <v>1457.1935173083982</v>
      </c>
      <c r="CA43" s="10">
        <f>SUM(AZ$5:AZ43)</f>
        <v>777.81956548487017</v>
      </c>
      <c r="CB43" s="10">
        <f>SUM(BA$5:BA43)</f>
        <v>22002031.81788978</v>
      </c>
      <c r="CC43" s="10">
        <f>SUM(BB$5:BB43)</f>
        <v>18164336.546903808</v>
      </c>
      <c r="CD43" s="10">
        <f>SUM(BC$5:BC43)</f>
        <v>14269674.406847546</v>
      </c>
      <c r="CE43" s="10">
        <f>SUM(BD$5:BD43)</f>
        <v>9633755.5018814635</v>
      </c>
      <c r="CF43" s="10">
        <f>SUM(BE$5:BE43)</f>
        <v>4823546.1256732782</v>
      </c>
      <c r="CG43" s="47">
        <f>SUM(BF$5:BF43)</f>
        <v>0</v>
      </c>
      <c r="CH43" s="47">
        <f>SUM(BG$5:BG43)</f>
        <v>0</v>
      </c>
      <c r="CI43" s="47">
        <f>SUM(BH$5:BH43)</f>
        <v>0</v>
      </c>
      <c r="CJ43" s="47">
        <f>SUM(BI$5:BI43)</f>
        <v>0</v>
      </c>
      <c r="CK43" s="47">
        <f>SUM(BJ$5:BJ43)</f>
        <v>0</v>
      </c>
      <c r="CL43" s="10">
        <f>SUM(BK$5:BK43)</f>
        <v>743.14846682759367</v>
      </c>
      <c r="CM43" s="10">
        <f>SUM(BL$5:BL43)</f>
        <v>637.12877113199534</v>
      </c>
      <c r="CN43" s="10">
        <f>SUM(BM$5:BM43)</f>
        <v>513.41013727555901</v>
      </c>
      <c r="CO43" s="10">
        <f>SUM(BN$5:BN43)</f>
        <v>364.29837932709955</v>
      </c>
      <c r="CP43" s="10">
        <f>SUM(BO$5:BO43)</f>
        <v>194.45489137121754</v>
      </c>
      <c r="CQ43" s="40">
        <f>BK43/节奏总纲!W42</f>
        <v>64.285714285714292</v>
      </c>
      <c r="CR43" s="49">
        <f>SUM(BP$5:BP43)</f>
        <v>0</v>
      </c>
      <c r="CS43" s="49">
        <f>SUM(BQ$5:BQ43)</f>
        <v>0</v>
      </c>
      <c r="CT43" s="49">
        <f>SUM(BR$5:BR43)</f>
        <v>0</v>
      </c>
      <c r="CU43" s="49">
        <f>SUM(BS$5:BS43)</f>
        <v>0</v>
      </c>
      <c r="CV43" s="49">
        <f>SUM(BT$5:BT43)</f>
        <v>0</v>
      </c>
    </row>
    <row r="44" spans="7:100" x14ac:dyDescent="0.15">
      <c r="G44" s="74">
        <v>1800000</v>
      </c>
      <c r="H44" s="74">
        <f t="shared" si="14"/>
        <v>1.125</v>
      </c>
      <c r="W44" s="29">
        <v>40</v>
      </c>
      <c r="X44" s="10">
        <f>功勋产出!C47*7</f>
        <v>68226928.660978362</v>
      </c>
      <c r="Y44" s="10">
        <f>功勋产出!D47*7</f>
        <v>83221920.557397768</v>
      </c>
      <c r="Z44" s="10">
        <f>功勋产出!E47*7</f>
        <v>172543557.42139146</v>
      </c>
      <c r="AA44" s="10">
        <f>功勋产出!F47*7</f>
        <v>189126354.66645062</v>
      </c>
      <c r="AB44" s="10">
        <f>功勋产出!G47*7</f>
        <v>190137310.43339533</v>
      </c>
      <c r="AC44" s="10">
        <f>求节点(功勋需求与产出奖励!$F$6:$F$19,功勋需求与产出奖励!$C$6:$C$19,节奏总纲!P43)</f>
        <v>9.1212121212121211</v>
      </c>
      <c r="AD44" s="10">
        <f>求节点(功勋需求与产出奖励!$F$6:$F$19,功勋需求与产出奖励!$C$6:$C$19,节奏总纲!Q43)</f>
        <v>8.8970833333333328</v>
      </c>
      <c r="AE44" s="10">
        <f>求节点(功勋需求与产出奖励!$F$6:$F$19,功勋需求与产出奖励!$C$6:$C$19,节奏总纲!R43)</f>
        <v>8.5808333333333326</v>
      </c>
      <c r="AF44" s="10">
        <f>求节点(功勋需求与产出奖励!$F$6:$F$19,功勋需求与产出奖励!$C$6:$C$19,节奏总纲!S43)</f>
        <v>8.194583333333334</v>
      </c>
      <c r="AG44" s="10">
        <f>求节点(功勋需求与产出奖励!$F$6:$F$19,功勋需求与产出奖励!$C$6:$C$19,节奏总纲!T43)</f>
        <v>7.5882352941176467</v>
      </c>
      <c r="AH44" s="62">
        <f>求节点($F$6:$F$19,$G$6:$G$19,节奏总纲!P43)</f>
        <v>62739393.939393938</v>
      </c>
      <c r="AI44" s="62">
        <f>求节点($F$6:$F$19,$G$6:$G$19,节奏总纲!Q43)</f>
        <v>56977000</v>
      </c>
      <c r="AJ44" s="62">
        <f>求节点($F$6:$F$19,$G$6:$G$19,节奏总纲!R43)</f>
        <v>50146000</v>
      </c>
      <c r="AK44" s="62">
        <f>求节点($F$6:$F$19,$G$6:$G$19,节奏总纲!S43)</f>
        <v>41803000</v>
      </c>
      <c r="AL44" s="62">
        <f>求节点($F$6:$F$19,$G$6:$G$19,节奏总纲!T43)</f>
        <v>31341176.470588237</v>
      </c>
      <c r="AM44" s="34">
        <f t="shared" si="2"/>
        <v>1.0874655360376189</v>
      </c>
      <c r="AN44" s="34">
        <f t="shared" si="3"/>
        <v>1.4606230682099404</v>
      </c>
      <c r="AO44" s="34">
        <f t="shared" si="4"/>
        <v>3.4408239425156832</v>
      </c>
      <c r="AP44" s="34">
        <f t="shared" si="5"/>
        <v>4.5242292339413588</v>
      </c>
      <c r="AQ44" s="34">
        <f t="shared" si="6"/>
        <v>6.0666934635280034</v>
      </c>
      <c r="AU44" s="10">
        <v>40</v>
      </c>
      <c r="AV44" s="10">
        <f>IF(X44&gt;AH44,INDEX($O$6:$O$19,AC44),求节点($G$6:$G$19,$O$6:$O$19,X44))/7*节奏总纲!W43</f>
        <v>275.52140624856429</v>
      </c>
      <c r="AW44" s="10">
        <f>IF(Y44&gt;AI44,INDEX($O$6:$O$19,AD44),求节点($G$6:$G$19,$O$6:$O$19,Y44))/7*节奏总纲!X43</f>
        <v>208.44133698103025</v>
      </c>
      <c r="AX44" s="10">
        <f>IF(Z44&gt;AJ44,INDEX($O$6:$O$19,AE44),求节点($G$6:$G$19,$O$6:$O$19,Z44))/7*节奏总纲!Y43</f>
        <v>175.08471144551103</v>
      </c>
      <c r="AY44" s="10">
        <f>IF(AA44&gt;AK44,INDEX($O$6:$O$19,AF44),求节点($G$6:$G$19,$O$6:$O$19,AA44))/7*节奏总纲!Z43</f>
        <v>132.8624472076535</v>
      </c>
      <c r="AZ44" s="10">
        <f>IF(AB44&gt;AL44,INDEX($O$6:$O$19,AG44),求节点($G$6:$G$19,$O$6:$O$19,AB44))/7*节奏总纲!AA43</f>
        <v>65.959751468415647</v>
      </c>
      <c r="BA44" s="10">
        <f>IF(X44&gt;AH44,INDEX($P$6:$P$19,AC44),求节点($G$6:$G$19,$P$6:$P$19,X44))/7*节奏总纲!W43</f>
        <v>2816441.0416519903</v>
      </c>
      <c r="BB44" s="10">
        <f>IF(Y44&gt;AI44,INDEX($P$6:$P$19,AD44),求节点($G$6:$G$19,$P$6:$P$19,Y44))/7*节奏总纲!X43</f>
        <v>1615420.3616029844</v>
      </c>
      <c r="BC44" s="10">
        <f>IF(Z44&gt;AJ44,INDEX($P$6:$P$19,AE44),求节点($G$6:$G$19,$P$6:$P$19,Z44))/7*节奏总纲!Y43</f>
        <v>1356906.5137027104</v>
      </c>
      <c r="BD44" s="10">
        <f>IF(AA44&gt;AK44,INDEX($P$6:$P$19,AF44),求节点($G$6:$G$19,$P$6:$P$19,AA44))/7*节奏总纲!Z43</f>
        <v>1029683.9658593145</v>
      </c>
      <c r="BE44" s="10">
        <f>IF(AB44&gt;AL44,INDEX($P$6:$P$19,AG44),求节点($G$6:$G$19,$P$6:$P$19,AB44))/7*节奏总纲!AA43</f>
        <v>442872.61700221931</v>
      </c>
      <c r="BF44" s="47">
        <f>IF(X44&gt;AH44,INDEX($Q$6:$Q$19,AC44),求节点($G$6:$G$19,$Q$6:$Q$19,X44))/7*节奏总纲!W43</f>
        <v>0</v>
      </c>
      <c r="BG44" s="47">
        <f>IF(Y44&gt;AI44,INDEX($Q$6:$Q$19,AD44),求节点($G$6:$G$19,$Q$6:$Q$19,Y44))/7*节奏总纲!X43</f>
        <v>0</v>
      </c>
      <c r="BH44" s="47">
        <f>IF(Z44&gt;AJ44,INDEX($Q$6:$Q$19,AE44),求节点($G$6:$G$19,$Q$6:$Q$19,Z44))/7*节奏总纲!Y43</f>
        <v>0</v>
      </c>
      <c r="BI44" s="47">
        <f>IF(AA44&gt;AK44,INDEX($Q$6:$Q$19,AF44),求节点($G$6:$G$19,$Q$6:$Q$19,AA44))/7*节奏总纲!Z43</f>
        <v>0</v>
      </c>
      <c r="BJ44" s="47">
        <f>IF(AB44&gt;AL44,INDEX($Q$6:$Q$19,AG44),求节点($G$6:$G$19,$Q$6:$Q$19,AB44))/7*节奏总纲!AA43</f>
        <v>0</v>
      </c>
      <c r="BK44" s="40">
        <f>IF(X44&gt;AH44,INDEX($R$6:$R$19,AC44),求节点($G$6:$G$19,$R$6:$R$19,X44))/7*节奏总纲!W43*$E$27</f>
        <v>68.880351562141072</v>
      </c>
      <c r="BL44" s="40">
        <f>IF(Y44&gt;AI44,INDEX($R$6:$R$19,AD44),求节点($G$6:$G$19,$R$6:$R$19,Y44))/7*节奏总纲!X43*$E$27</f>
        <v>52.110334245257562</v>
      </c>
      <c r="BM44" s="40">
        <f>IF(Z44&gt;AJ44,INDEX($R$6:$R$19,AE44),求节点($G$6:$G$19,$R$6:$R$19,Z44))/7*节奏总纲!Y43*$E$27</f>
        <v>43.771177861377765</v>
      </c>
      <c r="BN44" s="40">
        <f>IF(AA44&gt;AK44,INDEX($R$6:$R$19,AF44),求节点($G$6:$G$19,$R$6:$R$19,AA44))/7*节奏总纲!Z43*$E$27</f>
        <v>33.215611801913376</v>
      </c>
      <c r="BO44" s="40">
        <f>IF(AB44&gt;AL44,INDEX($R$6:$R$19,AG44),求节点($G$6:$G$19,$R$6:$R$19,AB44))/7*节奏总纲!AA43*$E$27</f>
        <v>16.489937867103912</v>
      </c>
      <c r="BP44" s="49">
        <f>IF(X44&gt;AH44,INDEX($S$6:$S$19,AC44),求节点($G$6:$G$19,$S$6:$S$19,X44))/7*节奏总纲!W43</f>
        <v>0</v>
      </c>
      <c r="BQ44" s="49">
        <f>IF(Y44&gt;AI44,INDEX($S$6:$S$19,AD44),求节点($G$6:$G$19,$S$6:$S$19,Y44))/7*节奏总纲!X43</f>
        <v>0</v>
      </c>
      <c r="BR44" s="49">
        <f>IF(Z44&gt;AJ44,INDEX($S$6:$S$19,AE44),求节点($G$6:$G$19,$S$6:$S$19,Z44))/7*节奏总纲!Y43</f>
        <v>0</v>
      </c>
      <c r="BS44" s="49">
        <f>IF(AA44&gt;AK44,INDEX($S$6:$S$19,AF44),求节点($G$6:$G$19,$S$6:$S$19,AA44))/7*节奏总纲!Z43</f>
        <v>0</v>
      </c>
      <c r="BT44" s="49">
        <f>IF(AB44&gt;AL44,INDEX($S$6:$S$19,AG44),求节点($G$6:$G$19,$S$6:$S$19,AB44))/7*节奏总纲!AA43</f>
        <v>0</v>
      </c>
      <c r="BU44" s="47"/>
      <c r="BV44" s="10">
        <v>40</v>
      </c>
      <c r="BW44" s="10">
        <f>SUM(AV$5:AV44)</f>
        <v>3248.1152735589385</v>
      </c>
      <c r="BX44" s="10">
        <f>SUM(AW$5:AW44)</f>
        <v>2756.9564215090109</v>
      </c>
      <c r="BY44" s="10">
        <f>SUM(AX$5:AX44)</f>
        <v>2228.7252605477465</v>
      </c>
      <c r="BZ44" s="10">
        <f>SUM(AY$5:AY44)</f>
        <v>1590.0559645160517</v>
      </c>
      <c r="CA44" s="10">
        <f>SUM(AZ$5:AZ44)</f>
        <v>843.77931695328584</v>
      </c>
      <c r="CB44" s="10">
        <f>SUM(BA$5:BA44)</f>
        <v>24818472.85954177</v>
      </c>
      <c r="CC44" s="10">
        <f>SUM(BB$5:BB44)</f>
        <v>19779756.908506792</v>
      </c>
      <c r="CD44" s="10">
        <f>SUM(BC$5:BC44)</f>
        <v>15626580.920550257</v>
      </c>
      <c r="CE44" s="10">
        <f>SUM(BD$5:BD44)</f>
        <v>10663439.467740778</v>
      </c>
      <c r="CF44" s="10">
        <f>SUM(BE$5:BE44)</f>
        <v>5266418.7426754972</v>
      </c>
      <c r="CG44" s="47">
        <f>SUM(BF$5:BF44)</f>
        <v>0</v>
      </c>
      <c r="CH44" s="47">
        <f>SUM(BG$5:BG44)</f>
        <v>0</v>
      </c>
      <c r="CI44" s="47">
        <f>SUM(BH$5:BH44)</f>
        <v>0</v>
      </c>
      <c r="CJ44" s="47">
        <f>SUM(BI$5:BI44)</f>
        <v>0</v>
      </c>
      <c r="CK44" s="47">
        <f>SUM(BJ$5:BJ44)</f>
        <v>0</v>
      </c>
      <c r="CL44" s="10">
        <f>SUM(BK$5:BK44)</f>
        <v>812.02881838973474</v>
      </c>
      <c r="CM44" s="10">
        <f>SUM(BL$5:BL44)</f>
        <v>689.23910537725294</v>
      </c>
      <c r="CN44" s="10">
        <f>SUM(BM$5:BM44)</f>
        <v>557.18131513693675</v>
      </c>
      <c r="CO44" s="10">
        <f>SUM(BN$5:BN44)</f>
        <v>397.51399112901294</v>
      </c>
      <c r="CP44" s="10">
        <f>SUM(BO$5:BO44)</f>
        <v>210.94482923832146</v>
      </c>
      <c r="CQ44" s="40">
        <f>BK44/节奏总纲!W43</f>
        <v>64.285714285714292</v>
      </c>
      <c r="CR44" s="49">
        <f>SUM(BP$5:BP44)</f>
        <v>0</v>
      </c>
      <c r="CS44" s="49">
        <f>SUM(BQ$5:BQ44)</f>
        <v>0</v>
      </c>
      <c r="CT44" s="49">
        <f>SUM(BR$5:BR44)</f>
        <v>0</v>
      </c>
      <c r="CU44" s="49">
        <f>SUM(BS$5:BS44)</f>
        <v>0</v>
      </c>
      <c r="CV44" s="49">
        <f>SUM(BT$5:BT44)</f>
        <v>0</v>
      </c>
    </row>
    <row r="45" spans="7:100" x14ac:dyDescent="0.15">
      <c r="G45" s="74">
        <v>3800000</v>
      </c>
      <c r="H45" s="74">
        <f t="shared" si="14"/>
        <v>1.1875</v>
      </c>
      <c r="W45" s="29">
        <v>41</v>
      </c>
      <c r="X45" s="10">
        <f>功勋产出!C48*7</f>
        <v>69511802.652626857</v>
      </c>
      <c r="Y45" s="10">
        <f>功勋产出!D48*7</f>
        <v>84230241.298541754</v>
      </c>
      <c r="Z45" s="10">
        <f>功勋产出!E48*7</f>
        <v>176147498.50478062</v>
      </c>
      <c r="AA45" s="10">
        <f>功勋产出!F48*7</f>
        <v>192006425.35511419</v>
      </c>
      <c r="AB45" s="10">
        <f>功勋产出!G48*7</f>
        <v>194076913.9372496</v>
      </c>
      <c r="AC45" s="10">
        <f>求节点(功勋需求与产出奖励!$F$6:$F$19,功勋需求与产出奖励!$C$6:$C$19,节奏总纲!P44)</f>
        <v>9.2372096364222909</v>
      </c>
      <c r="AD45" s="10">
        <f>求节点(功勋需求与产出奖励!$F$6:$F$19,功勋需求与产出奖励!$C$6:$C$19,节奏总纲!Q44)</f>
        <v>9.0267914115056342</v>
      </c>
      <c r="AE45" s="10">
        <f>求节点(功勋需求与产出奖励!$F$6:$F$19,功勋需求与产出奖励!$C$6:$C$19,节奏总纲!R44)</f>
        <v>8.6974980244163778</v>
      </c>
      <c r="AF45" s="10">
        <f>求节点(功勋需求与产出奖励!$F$6:$F$19,功勋需求与产出奖励!$C$6:$C$19,节奏总纲!S44)</f>
        <v>8.281901640843099</v>
      </c>
      <c r="AG45" s="10">
        <f>求节点(功勋需求与产出奖励!$F$6:$F$19,功勋需求与产出奖励!$C$6:$C$19,节奏总纲!T44)</f>
        <v>7.658953136387213</v>
      </c>
      <c r="AH45" s="62">
        <f>求节点($F$6:$F$19,$G$6:$G$19,节奏总纲!P44)</f>
        <v>66126521.3835309</v>
      </c>
      <c r="AI45" s="62">
        <f>求节点($F$6:$F$19,$G$6:$G$19,节奏总纲!Q44)</f>
        <v>59982309.215964504</v>
      </c>
      <c r="AJ45" s="62">
        <f>求节点($F$6:$F$19,$G$6:$G$19,节奏总纲!R44)</f>
        <v>52665957.327393748</v>
      </c>
      <c r="AK45" s="62">
        <f>求节点($F$6:$F$19,$G$6:$G$19,节奏总纲!S44)</f>
        <v>43689075.44221095</v>
      </c>
      <c r="AL45" s="62">
        <f>求节点($F$6:$F$19,$G$6:$G$19,节奏总纲!T44)</f>
        <v>32416087.673085637</v>
      </c>
      <c r="AM45" s="34">
        <f t="shared" si="2"/>
        <v>1.0511940020171555</v>
      </c>
      <c r="AN45" s="34">
        <f t="shared" si="3"/>
        <v>1.4042513934445788</v>
      </c>
      <c r="AO45" s="34">
        <f t="shared" si="4"/>
        <v>3.34461780329509</v>
      </c>
      <c r="AP45" s="34">
        <f t="shared" si="5"/>
        <v>4.3948383757648459</v>
      </c>
      <c r="AQ45" s="34">
        <f t="shared" si="6"/>
        <v>5.9870554366246784</v>
      </c>
      <c r="AU45" s="10">
        <v>41</v>
      </c>
      <c r="AV45" s="10">
        <f>IF(X45&gt;AH45,INDEX($O$6:$O$19,AC45),求节点($G$6:$G$19,$O$6:$O$19,X45))/7*节奏总纲!W44</f>
        <v>295.29653157788994</v>
      </c>
      <c r="AW45" s="10">
        <f>IF(Y45&gt;AI45,INDEX($O$6:$O$19,AD45),求节点($G$6:$G$19,$O$6:$O$19,Y45))/7*节奏总纲!X44</f>
        <v>258.7461361471988</v>
      </c>
      <c r="AX45" s="10">
        <f>IF(Z45&gt;AJ45,INDEX($O$6:$O$19,AE45),求节点($G$6:$G$19,$O$6:$O$19,Z45))/7*节奏总纲!Y44</f>
        <v>191.99674875380961</v>
      </c>
      <c r="AY45" s="10">
        <f>IF(AA45&gt;AK45,INDEX($O$6:$O$19,AF45),求节点($G$6:$G$19,$O$6:$O$19,AA45))/7*节奏总纲!Z44</f>
        <v>143.70098607321529</v>
      </c>
      <c r="AZ45" s="10">
        <f>IF(AB45&gt;AL45,INDEX($O$6:$O$19,AG45),求节点($G$6:$G$19,$O$6:$O$19,AB45))/7*节奏总纲!AA44</f>
        <v>72.132199114957103</v>
      </c>
      <c r="BA45" s="10">
        <f>IF(X45&gt;AH45,INDEX($P$6:$P$19,AC45),求节点($G$6:$G$19,$P$6:$P$19,X45))/7*节奏总纲!W44</f>
        <v>3018586.7672406523</v>
      </c>
      <c r="BB45" s="10">
        <f>IF(Y45&gt;AI45,INDEX($P$6:$P$19,AD45),求节点($G$6:$G$19,$P$6:$P$19,Y45))/7*节奏总纲!X44</f>
        <v>2644960.5028380319</v>
      </c>
      <c r="BC45" s="10">
        <f>IF(Z45&gt;AJ45,INDEX($P$6:$P$19,AE45),求节点($G$6:$G$19,$P$6:$P$19,Z45))/7*节奏总纲!Y44</f>
        <v>1487974.8028420242</v>
      </c>
      <c r="BD45" s="10">
        <f>IF(AA45&gt;AK45,INDEX($P$6:$P$19,AF45),求节点($G$6:$G$19,$P$6:$P$19,AA45))/7*节奏总纲!Z44</f>
        <v>1113682.6420674184</v>
      </c>
      <c r="BE45" s="10">
        <f>IF(AB45&gt;AL45,INDEX($P$6:$P$19,AG45),求节点($G$6:$G$19,$P$6:$P$19,AB45))/7*节奏总纲!AA44</f>
        <v>484316.19405756908</v>
      </c>
      <c r="BF45" s="47">
        <f>IF(X45&gt;AH45,INDEX($Q$6:$Q$19,AC45),求节点($G$6:$G$19,$Q$6:$Q$19,X45))/7*节奏总纲!W44</f>
        <v>0</v>
      </c>
      <c r="BG45" s="47">
        <f>IF(Y45&gt;AI45,INDEX($Q$6:$Q$19,AD45),求节点($G$6:$G$19,$Q$6:$Q$19,Y45))/7*节奏总纲!X44</f>
        <v>0</v>
      </c>
      <c r="BH45" s="47">
        <f>IF(Z45&gt;AJ45,INDEX($Q$6:$Q$19,AE45),求节点($G$6:$G$19,$Q$6:$Q$19,Z45))/7*节奏总纲!Y44</f>
        <v>0</v>
      </c>
      <c r="BI45" s="47">
        <f>IF(AA45&gt;AK45,INDEX($Q$6:$Q$19,AF45),求节点($G$6:$G$19,$Q$6:$Q$19,AA45))/7*节奏总纲!Z44</f>
        <v>0</v>
      </c>
      <c r="BJ45" s="47">
        <f>IF(AB45&gt;AL45,INDEX($Q$6:$Q$19,AG45),求节点($G$6:$G$19,$Q$6:$Q$19,AB45))/7*节奏总纲!AA44</f>
        <v>0</v>
      </c>
      <c r="BK45" s="40">
        <f>IF(X45&gt;AH45,INDEX($R$6:$R$19,AC45),求节点($G$6:$G$19,$R$6:$R$19,X45))/7*节奏总纲!W44*$E$27</f>
        <v>73.824132894472484</v>
      </c>
      <c r="BL45" s="40">
        <f>IF(Y45&gt;AI45,INDEX($R$6:$R$19,AD45),求节点($G$6:$G$19,$R$6:$R$19,Y45))/7*节奏总纲!X44*$E$27</f>
        <v>64.686534036799699</v>
      </c>
      <c r="BM45" s="40">
        <f>IF(Z45&gt;AJ45,INDEX($R$6:$R$19,AE45),求节点($G$6:$G$19,$R$6:$R$19,Z45))/7*节奏总纲!Y44*$E$27</f>
        <v>47.999187188452403</v>
      </c>
      <c r="BN45" s="40">
        <f>IF(AA45&gt;AK45,INDEX($R$6:$R$19,AF45),求节点($G$6:$G$19,$R$6:$R$19,AA45))/7*节奏总纲!Z44*$E$27</f>
        <v>35.925246518303815</v>
      </c>
      <c r="BO45" s="40">
        <f>IF(AB45&gt;AL45,INDEX($R$6:$R$19,AG45),求节点($G$6:$G$19,$R$6:$R$19,AB45))/7*节奏总纲!AA44*$E$27</f>
        <v>18.033049778739276</v>
      </c>
      <c r="BP45" s="49">
        <f>IF(X45&gt;AH45,INDEX($S$6:$S$19,AC45),求节点($G$6:$G$19,$S$6:$S$19,X45))/7*节奏总纲!W44</f>
        <v>0</v>
      </c>
      <c r="BQ45" s="49">
        <f>IF(Y45&gt;AI45,INDEX($S$6:$S$19,AD45),求节点($G$6:$G$19,$S$6:$S$19,Y45))/7*节奏总纲!X44</f>
        <v>0</v>
      </c>
      <c r="BR45" s="49">
        <f>IF(Z45&gt;AJ45,INDEX($S$6:$S$19,AE45),求节点($G$6:$G$19,$S$6:$S$19,Z45))/7*节奏总纲!Y44</f>
        <v>0</v>
      </c>
      <c r="BS45" s="49">
        <f>IF(AA45&gt;AK45,INDEX($S$6:$S$19,AF45),求节点($G$6:$G$19,$S$6:$S$19,AA45))/7*节奏总纲!Z44</f>
        <v>0</v>
      </c>
      <c r="BT45" s="49">
        <f>IF(AB45&gt;AL45,INDEX($S$6:$S$19,AG45),求节点($G$6:$G$19,$S$6:$S$19,AB45))/7*节奏总纲!AA44</f>
        <v>0</v>
      </c>
      <c r="BU45" s="47"/>
      <c r="BV45" s="10">
        <v>41</v>
      </c>
      <c r="BW45" s="10">
        <f>SUM(AV$5:AV45)</f>
        <v>3543.4118051368287</v>
      </c>
      <c r="BX45" s="10">
        <f>SUM(AW$5:AW45)</f>
        <v>3015.7025576562096</v>
      </c>
      <c r="BY45" s="10">
        <f>SUM(AX$5:AX45)</f>
        <v>2420.7220093015562</v>
      </c>
      <c r="BZ45" s="10">
        <f>SUM(AY$5:AY45)</f>
        <v>1733.756950589267</v>
      </c>
      <c r="CA45" s="10">
        <f>SUM(AZ$5:AZ45)</f>
        <v>915.91151606824292</v>
      </c>
      <c r="CB45" s="10">
        <f>SUM(BA$5:BA45)</f>
        <v>27837059.626782421</v>
      </c>
      <c r="CC45" s="10">
        <f>SUM(BB$5:BB45)</f>
        <v>22424717.411344822</v>
      </c>
      <c r="CD45" s="10">
        <f>SUM(BC$5:BC45)</f>
        <v>17114555.723392282</v>
      </c>
      <c r="CE45" s="10">
        <f>SUM(BD$5:BD45)</f>
        <v>11777122.109808195</v>
      </c>
      <c r="CF45" s="10">
        <f>SUM(BE$5:BE45)</f>
        <v>5750734.9367330661</v>
      </c>
      <c r="CG45" s="47">
        <f>SUM(BF$5:BF45)</f>
        <v>0</v>
      </c>
      <c r="CH45" s="47">
        <f>SUM(BG$5:BG45)</f>
        <v>0</v>
      </c>
      <c r="CI45" s="47">
        <f>SUM(BH$5:BH45)</f>
        <v>0</v>
      </c>
      <c r="CJ45" s="47">
        <f>SUM(BI$5:BI45)</f>
        <v>0</v>
      </c>
      <c r="CK45" s="47">
        <f>SUM(BJ$5:BJ45)</f>
        <v>0</v>
      </c>
      <c r="CL45" s="10">
        <f>SUM(BK$5:BK45)</f>
        <v>885.85295128420717</v>
      </c>
      <c r="CM45" s="10">
        <f>SUM(BL$5:BL45)</f>
        <v>753.92563941405263</v>
      </c>
      <c r="CN45" s="10">
        <f>SUM(BM$5:BM45)</f>
        <v>605.18050232538917</v>
      </c>
      <c r="CO45" s="10">
        <f>SUM(BN$5:BN45)</f>
        <v>433.43923764731676</v>
      </c>
      <c r="CP45" s="10">
        <f>SUM(BO$5:BO45)</f>
        <v>228.97787901706073</v>
      </c>
      <c r="CQ45" s="40">
        <f>BK45/节奏总纲!W44</f>
        <v>64.285714285714292</v>
      </c>
      <c r="CR45" s="49">
        <f>SUM(BP$5:BP45)</f>
        <v>0</v>
      </c>
      <c r="CS45" s="49">
        <f>SUM(BQ$5:BQ45)</f>
        <v>0</v>
      </c>
      <c r="CT45" s="49">
        <f>SUM(BR$5:BR45)</f>
        <v>0</v>
      </c>
      <c r="CU45" s="49">
        <f>SUM(BS$5:BS45)</f>
        <v>0</v>
      </c>
      <c r="CV45" s="49">
        <f>SUM(BT$5:BT45)</f>
        <v>0</v>
      </c>
    </row>
    <row r="46" spans="7:100" x14ac:dyDescent="0.15">
      <c r="G46" s="74">
        <v>7200000</v>
      </c>
      <c r="H46" s="74">
        <f t="shared" si="14"/>
        <v>1.125</v>
      </c>
      <c r="W46" s="29">
        <v>42</v>
      </c>
      <c r="X46" s="10">
        <f>功勋产出!C49*7</f>
        <v>70917230.138832644</v>
      </c>
      <c r="Y46" s="10">
        <f>功勋产出!D49*7</f>
        <v>85396504.598200262</v>
      </c>
      <c r="Z46" s="10">
        <f>功勋产出!E49*7</f>
        <v>171161917.69629577</v>
      </c>
      <c r="AA46" s="10">
        <f>功勋产出!F49*7</f>
        <v>195590563.42435142</v>
      </c>
      <c r="AB46" s="10">
        <f>功勋产出!G49*7</f>
        <v>197638845.58599299</v>
      </c>
      <c r="AC46" s="10">
        <f>求节点(功勋需求与产出奖励!$F$6:$F$19,功勋需求与产出奖励!$C$6:$C$19,节奏总纲!P45)</f>
        <v>9.3615326949447031</v>
      </c>
      <c r="AD46" s="10">
        <f>求节点(功勋需求与产出奖励!$F$6:$F$19,功勋需求与产出奖励!$C$6:$C$19,节奏总纲!Q45)</f>
        <v>9.1396410229097533</v>
      </c>
      <c r="AE46" s="10">
        <f>求节点(功勋需求与产出奖励!$F$6:$F$19,功勋需求与产出奖励!$C$6:$C$19,节奏总纲!R45)</f>
        <v>8.8260782495730208</v>
      </c>
      <c r="AF46" s="10">
        <f>求节点(功勋需求与产出奖励!$F$6:$F$19,功勋需求与产出奖励!$C$6:$C$19,节奏总纲!S45)</f>
        <v>8.3780817724897982</v>
      </c>
      <c r="AG46" s="10">
        <f>求节点(功勋需求与产出奖励!$F$6:$F$19,功勋需求与产出奖励!$C$6:$C$19,节奏总纲!T45)</f>
        <v>7.735002049283465</v>
      </c>
      <c r="AH46" s="62">
        <f>求节点($F$6:$F$19,$G$6:$G$19,节奏总纲!P45)</f>
        <v>69756754.692385316</v>
      </c>
      <c r="AI46" s="62">
        <f>求节点($F$6:$F$19,$G$6:$G$19,节奏总纲!Q45)</f>
        <v>63277517.868964784</v>
      </c>
      <c r="AJ46" s="62">
        <f>求节点($F$6:$F$19,$G$6:$G$19,节奏总纲!R45)</f>
        <v>55443290.190777242</v>
      </c>
      <c r="AK46" s="62">
        <f>求节点($F$6:$F$19,$G$6:$G$19,节奏总纲!S45)</f>
        <v>45766566.285779655</v>
      </c>
      <c r="AL46" s="62">
        <f>求节点($F$6:$F$19,$G$6:$G$19,节奏总纲!T45)</f>
        <v>33572031.149108671</v>
      </c>
      <c r="AM46" s="34">
        <f t="shared" si="2"/>
        <v>1.0166360297517396</v>
      </c>
      <c r="AN46" s="34">
        <f t="shared" si="3"/>
        <v>1.3495552207821981</v>
      </c>
      <c r="AO46" s="34">
        <f t="shared" si="4"/>
        <v>3.0871529649004819</v>
      </c>
      <c r="AP46" s="34">
        <f t="shared" si="5"/>
        <v>4.2736560615674657</v>
      </c>
      <c r="AQ46" s="34">
        <f t="shared" si="6"/>
        <v>5.8870088827270806</v>
      </c>
      <c r="AU46" s="10">
        <v>42</v>
      </c>
      <c r="AV46" s="10">
        <f>IF(X46&gt;AH46,INDEX($O$6:$O$19,AC46),求节点($G$6:$G$19,$O$6:$O$19,X46))/7*节奏总纲!W45</f>
        <v>316.49098612419647</v>
      </c>
      <c r="AW46" s="10">
        <f>IF(Y46&gt;AI46,INDEX($O$6:$O$19,AD46),求节点($G$6:$G$19,$O$6:$O$19,Y46))/7*节奏总纲!X45</f>
        <v>287.28286788877233</v>
      </c>
      <c r="AX46" s="10">
        <f>IF(Z46&gt;AJ46,INDEX($O$6:$O$19,AE46),求节点($G$6:$G$19,$O$6:$O$19,Z46))/7*节奏总纲!Y45</f>
        <v>211.60631340064691</v>
      </c>
      <c r="AY46" s="10">
        <f>IF(AA46&gt;AK46,INDEX($O$6:$O$19,AF46),求节点($G$6:$G$19,$O$6:$O$19,AA46))/7*节奏总纲!Z45</f>
        <v>158.28501665285404</v>
      </c>
      <c r="AZ46" s="10">
        <f>IF(AB46&gt;AL46,INDEX($O$6:$O$19,AG46),求节点($G$6:$G$19,$O$6:$O$19,AB46))/7*节奏总纲!AA45</f>
        <v>77.569891154177384</v>
      </c>
      <c r="BA46" s="10">
        <f>IF(X46&gt;AH46,INDEX($P$6:$P$19,AC46),求节点($G$6:$G$19,$P$6:$P$19,X46))/7*节奏总纲!W45</f>
        <v>3235241.1914917859</v>
      </c>
      <c r="BB46" s="10">
        <f>IF(Y46&gt;AI46,INDEX($P$6:$P$19,AD46),求节点($G$6:$G$19,$P$6:$P$19,Y46))/7*节奏总纲!X45</f>
        <v>2936669.3161963387</v>
      </c>
      <c r="BC46" s="10">
        <f>IF(Z46&gt;AJ46,INDEX($P$6:$P$19,AE46),求节点($G$6:$G$19,$P$6:$P$19,Z46))/7*节奏总纲!Y45</f>
        <v>1639948.9288550133</v>
      </c>
      <c r="BD46" s="10">
        <f>IF(AA46&gt;AK46,INDEX($P$6:$P$19,AF46),求节点($G$6:$G$19,$P$6:$P$19,AA46))/7*节奏总纲!Z45</f>
        <v>1226708.8790596188</v>
      </c>
      <c r="BE46" s="10">
        <f>IF(AB46&gt;AL46,INDEX($P$6:$P$19,AG46),求节点($G$6:$G$19,$P$6:$P$19,AB46))/7*节奏总纲!AA45</f>
        <v>520826.41203519102</v>
      </c>
      <c r="BF46" s="47">
        <f>IF(X46&gt;AH46,INDEX($Q$6:$Q$19,AC46),求节点($G$6:$G$19,$Q$6:$Q$19,X46))/7*节奏总纲!W45</f>
        <v>0</v>
      </c>
      <c r="BG46" s="47">
        <f>IF(Y46&gt;AI46,INDEX($Q$6:$Q$19,AD46),求节点($G$6:$G$19,$Q$6:$Q$19,Y46))/7*节奏总纲!X45</f>
        <v>0</v>
      </c>
      <c r="BH46" s="47">
        <f>IF(Z46&gt;AJ46,INDEX($Q$6:$Q$19,AE46),求节点($G$6:$G$19,$Q$6:$Q$19,Z46))/7*节奏总纲!Y45</f>
        <v>0</v>
      </c>
      <c r="BI46" s="47">
        <f>IF(AA46&gt;AK46,INDEX($Q$6:$Q$19,AF46),求节点($G$6:$G$19,$Q$6:$Q$19,AA46))/7*节奏总纲!Z45</f>
        <v>0</v>
      </c>
      <c r="BJ46" s="47">
        <f>IF(AB46&gt;AL46,INDEX($Q$6:$Q$19,AG46),求节点($G$6:$G$19,$Q$6:$Q$19,AB46))/7*节奏总纲!AA45</f>
        <v>0</v>
      </c>
      <c r="BK46" s="40">
        <f>IF(X46&gt;AH46,INDEX($R$6:$R$19,AC46),求节点($G$6:$G$19,$R$6:$R$19,X46))/7*节奏总纲!W45*$E$27</f>
        <v>79.122746531049117</v>
      </c>
      <c r="BL46" s="40">
        <f>IF(Y46&gt;AI46,INDEX($R$6:$R$19,AD46),求节点($G$6:$G$19,$R$6:$R$19,Y46))/7*节奏总纲!X45*$E$27</f>
        <v>71.820716972193082</v>
      </c>
      <c r="BM46" s="40">
        <f>IF(Z46&gt;AJ46,INDEX($R$6:$R$19,AE46),求节点($G$6:$G$19,$R$6:$R$19,Z46))/7*节奏总纲!Y45*$E$27</f>
        <v>52.901578350161721</v>
      </c>
      <c r="BN46" s="40">
        <f>IF(AA46&gt;AK46,INDEX($R$6:$R$19,AF46),求节点($G$6:$G$19,$R$6:$R$19,AA46))/7*节奏总纲!Z45*$E$27</f>
        <v>39.57125416321351</v>
      </c>
      <c r="BO46" s="40">
        <f>IF(AB46&gt;AL46,INDEX($R$6:$R$19,AG46),求节点($G$6:$G$19,$R$6:$R$19,AB46))/7*节奏总纲!AA45*$E$27</f>
        <v>19.39247278854435</v>
      </c>
      <c r="BP46" s="49">
        <f>IF(X46&gt;AH46,INDEX($S$6:$S$19,AC46),求节点($G$6:$G$19,$S$6:$S$19,X46))/7*节奏总纲!W45</f>
        <v>0</v>
      </c>
      <c r="BQ46" s="49">
        <f>IF(Y46&gt;AI46,INDEX($S$6:$S$19,AD46),求节点($G$6:$G$19,$S$6:$S$19,Y46))/7*节奏总纲!X45</f>
        <v>0</v>
      </c>
      <c r="BR46" s="49">
        <f>IF(Z46&gt;AJ46,INDEX($S$6:$S$19,AE46),求节点($G$6:$G$19,$S$6:$S$19,Z46))/7*节奏总纲!Y45</f>
        <v>0</v>
      </c>
      <c r="BS46" s="49">
        <f>IF(AA46&gt;AK46,INDEX($S$6:$S$19,AF46),求节点($G$6:$G$19,$S$6:$S$19,AA46))/7*节奏总纲!Z45</f>
        <v>0</v>
      </c>
      <c r="BT46" s="49">
        <f>IF(AB46&gt;AL46,INDEX($S$6:$S$19,AG46),求节点($G$6:$G$19,$S$6:$S$19,AB46))/7*节奏总纲!AA45</f>
        <v>0</v>
      </c>
      <c r="BU46" s="47"/>
      <c r="BV46" s="10">
        <v>42</v>
      </c>
      <c r="BW46" s="10">
        <f>SUM(AV$5:AV46)</f>
        <v>3859.902791261025</v>
      </c>
      <c r="BX46" s="10">
        <f>SUM(AW$5:AW46)</f>
        <v>3302.9854255449818</v>
      </c>
      <c r="BY46" s="10">
        <f>SUM(AX$5:AX46)</f>
        <v>2632.328322702203</v>
      </c>
      <c r="BZ46" s="10">
        <f>SUM(AY$5:AY46)</f>
        <v>1892.041967242121</v>
      </c>
      <c r="CA46" s="10">
        <f>SUM(AZ$5:AZ46)</f>
        <v>993.48140722242033</v>
      </c>
      <c r="CB46" s="10">
        <f>SUM(BA$5:BA46)</f>
        <v>31072300.818274207</v>
      </c>
      <c r="CC46" s="10">
        <f>SUM(BB$5:BB46)</f>
        <v>25361386.72754116</v>
      </c>
      <c r="CD46" s="10">
        <f>SUM(BC$5:BC46)</f>
        <v>18754504.652247295</v>
      </c>
      <c r="CE46" s="10">
        <f>SUM(BD$5:BD46)</f>
        <v>13003830.988867814</v>
      </c>
      <c r="CF46" s="10">
        <f>SUM(BE$5:BE46)</f>
        <v>6271561.3487682575</v>
      </c>
      <c r="CG46" s="47">
        <f>SUM(BF$5:BF46)</f>
        <v>0</v>
      </c>
      <c r="CH46" s="47">
        <f>SUM(BG$5:BG46)</f>
        <v>0</v>
      </c>
      <c r="CI46" s="47">
        <f>SUM(BH$5:BH46)</f>
        <v>0</v>
      </c>
      <c r="CJ46" s="47">
        <f>SUM(BI$5:BI46)</f>
        <v>0</v>
      </c>
      <c r="CK46" s="47">
        <f>SUM(BJ$5:BJ46)</f>
        <v>0</v>
      </c>
      <c r="CL46" s="10">
        <f>SUM(BK$5:BK46)</f>
        <v>964.97569781525624</v>
      </c>
      <c r="CM46" s="10">
        <f>SUM(BL$5:BL46)</f>
        <v>825.74635638624568</v>
      </c>
      <c r="CN46" s="10">
        <f>SUM(BM$5:BM46)</f>
        <v>658.08208067555086</v>
      </c>
      <c r="CO46" s="10">
        <f>SUM(BN$5:BN46)</f>
        <v>473.01049181053025</v>
      </c>
      <c r="CP46" s="10">
        <f>SUM(BO$5:BO46)</f>
        <v>248.37035180560508</v>
      </c>
      <c r="CQ46" s="40">
        <f>BK46/节奏总纲!W45</f>
        <v>64.285714285714292</v>
      </c>
      <c r="CR46" s="49">
        <f>SUM(BP$5:BP46)</f>
        <v>0</v>
      </c>
      <c r="CS46" s="49">
        <f>SUM(BQ$5:BQ46)</f>
        <v>0</v>
      </c>
      <c r="CT46" s="49">
        <f>SUM(BR$5:BR46)</f>
        <v>0</v>
      </c>
      <c r="CU46" s="49">
        <f>SUM(BS$5:BS46)</f>
        <v>0</v>
      </c>
      <c r="CV46" s="49">
        <f>SUM(BT$5:BT46)</f>
        <v>0</v>
      </c>
    </row>
    <row r="47" spans="7:100" x14ac:dyDescent="0.15">
      <c r="G47" s="74">
        <v>12400000</v>
      </c>
      <c r="H47" s="74">
        <f t="shared" si="14"/>
        <v>1</v>
      </c>
      <c r="W47" s="29">
        <v>43</v>
      </c>
      <c r="X47" s="10">
        <f>功勋产出!C50*7</f>
        <v>72474419.630920917</v>
      </c>
      <c r="Y47" s="10">
        <f>功勋产出!D50*7</f>
        <v>87055962.047707021</v>
      </c>
      <c r="Z47" s="10">
        <f>功勋产出!E50*7</f>
        <v>164476022.74612862</v>
      </c>
      <c r="AA47" s="10">
        <f>功勋产出!F50*7</f>
        <v>199695783.31686425</v>
      </c>
      <c r="AB47" s="10">
        <f>功勋产出!G50*7</f>
        <v>200783977.824422</v>
      </c>
      <c r="AC47" s="10">
        <f>求节点(功勋需求与产出奖励!$F$6:$F$19,功勋需求与产出奖励!$C$6:$C$19,节奏总纲!P46)</f>
        <v>9.4947788498503698</v>
      </c>
      <c r="AD47" s="10">
        <f>求节点(功勋需求与产出奖励!$F$6:$F$19,功勋需求与产出奖励!$C$6:$C$19,节奏总纲!Q46)</f>
        <v>9.256422607484101</v>
      </c>
      <c r="AE47" s="10">
        <f>求节点(功勋需求与产出奖励!$F$6:$F$19,功勋需求与产出奖励!$C$6:$C$19,节奏总纲!R46)</f>
        <v>8.9596568636482274</v>
      </c>
      <c r="AF47" s="10">
        <f>求节点(功勋需求与产出奖励!$F$6:$F$19,功勋需求与产出奖励!$C$6:$C$19,节奏总纲!S46)</f>
        <v>8.4750589802478675</v>
      </c>
      <c r="AG47" s="10">
        <f>求节点(功勋需求与产出奖励!$F$6:$F$19,功勋需求与产出奖励!$C$6:$C$19,节奏总纲!T46)</f>
        <v>7.8116491139288682</v>
      </c>
      <c r="AH47" s="62">
        <f>求节点($F$6:$F$19,$G$6:$G$19,节奏总纲!P46)</f>
        <v>73647542.415630788</v>
      </c>
      <c r="AI47" s="62">
        <f>求节点($F$6:$F$19,$G$6:$G$19,节奏总纲!Q46)</f>
        <v>66687540.13853576</v>
      </c>
      <c r="AJ47" s="62">
        <f>求节点($F$6:$F$19,$G$6:$G$19,节奏总纲!R46)</f>
        <v>58328588.254801698</v>
      </c>
      <c r="AK47" s="62">
        <f>求节点($F$6:$F$19,$G$6:$G$19,节奏总纲!S46)</f>
        <v>47861273.973353952</v>
      </c>
      <c r="AL47" s="62">
        <f>求节点($F$6:$F$19,$G$6:$G$19,节奏总纲!T46)</f>
        <v>34737066.531718798</v>
      </c>
      <c r="AM47" s="34">
        <f t="shared" si="2"/>
        <v>0.9840711210960803</v>
      </c>
      <c r="AN47" s="34">
        <f t="shared" si="3"/>
        <v>1.305430697651438</v>
      </c>
      <c r="AO47" s="34">
        <f t="shared" si="4"/>
        <v>2.8198183372385786</v>
      </c>
      <c r="AP47" s="34">
        <f t="shared" si="5"/>
        <v>4.1723875429651516</v>
      </c>
      <c r="AQ47" s="34">
        <f t="shared" si="6"/>
        <v>5.780107472261192</v>
      </c>
      <c r="AU47" s="10">
        <v>43</v>
      </c>
      <c r="AV47" s="10">
        <f>IF(X47&gt;AH47,INDEX($O$6:$O$19,AC47),求节点($G$6:$G$19,$O$6:$O$19,X47))/7*节奏总纲!W46</f>
        <v>356.34047294322369</v>
      </c>
      <c r="AW47" s="10">
        <f>IF(Y47&gt;AI47,INDEX($O$6:$O$19,AD47),求节点($G$6:$G$19,$O$6:$O$19,Y47))/7*节奏总纲!X46</f>
        <v>297.29254815926993</v>
      </c>
      <c r="AX47" s="10">
        <f>IF(Z47&gt;AJ47,INDEX($O$6:$O$19,AE47),求节点($G$6:$G$19,$O$6:$O$19,Z47))/7*节奏总纲!Y46</f>
        <v>219.83223344948249</v>
      </c>
      <c r="AY47" s="10">
        <f>IF(AA47&gt;AK47,INDEX($O$6:$O$19,AF47),求节点($G$6:$G$19,$O$6:$O$19,AA47))/7*节奏总纲!Z46</f>
        <v>159.59677619613697</v>
      </c>
      <c r="AZ47" s="10">
        <f>IF(AB47&gt;AL47,INDEX($O$6:$O$19,AG47),求节点($G$6:$G$19,$O$6:$O$19,AB47))/7*节奏总纲!AA46</f>
        <v>78.180005938311041</v>
      </c>
      <c r="BA47" s="10">
        <f>IF(X47&gt;AH47,INDEX($P$6:$P$19,AC47),求节点($G$6:$G$19,$P$6:$P$19,X47))/7*节奏总纲!W46</f>
        <v>3981460.6404462429</v>
      </c>
      <c r="BB47" s="10">
        <f>IF(Y47&gt;AI47,INDEX($P$6:$P$19,AD47),求节点($G$6:$G$19,$P$6:$P$19,Y47))/7*节奏总纲!X46</f>
        <v>3038990.492294759</v>
      </c>
      <c r="BC47" s="10">
        <f>IF(Z47&gt;AJ47,INDEX($P$6:$P$19,AE47),求节点($G$6:$G$19,$P$6:$P$19,Z47))/7*节奏总纲!Y46</f>
        <v>1703699.809233489</v>
      </c>
      <c r="BD47" s="10">
        <f>IF(AA47&gt;AK47,INDEX($P$6:$P$19,AF47),求节点($G$6:$G$19,$P$6:$P$19,AA47))/7*节奏总纲!Z46</f>
        <v>1236875.0155200614</v>
      </c>
      <c r="BE47" s="10">
        <f>IF(AB47&gt;AL47,INDEX($P$6:$P$19,AG47),求节点($G$6:$G$19,$P$6:$P$19,AB47))/7*节奏总纲!AA46</f>
        <v>524922.89701437426</v>
      </c>
      <c r="BF47" s="47">
        <f>IF(X47&gt;AH47,INDEX($Q$6:$Q$19,AC47),求节点($G$6:$G$19,$Q$6:$Q$19,X47))/7*节奏总纲!W46</f>
        <v>8566.9164416842941</v>
      </c>
      <c r="BG47" s="47">
        <f>IF(Y47&gt;AI47,INDEX($Q$6:$Q$19,AD47),求节点($G$6:$G$19,$Q$6:$Q$19,Y47))/7*节奏总纲!X46</f>
        <v>0</v>
      </c>
      <c r="BH47" s="47">
        <f>IF(Z47&gt;AJ47,INDEX($Q$6:$Q$19,AE47),求节点($G$6:$G$19,$Q$6:$Q$19,Z47))/7*节奏总纲!Y46</f>
        <v>0</v>
      </c>
      <c r="BI47" s="47">
        <f>IF(AA47&gt;AK47,INDEX($Q$6:$Q$19,AF47),求节点($G$6:$G$19,$Q$6:$Q$19,AA47))/7*节奏总纲!Z46</f>
        <v>0</v>
      </c>
      <c r="BJ47" s="47">
        <f>IF(AB47&gt;AL47,INDEX($Q$6:$Q$19,AG47),求节点($G$6:$G$19,$Q$6:$Q$19,AB47))/7*节奏总纲!AA46</f>
        <v>0</v>
      </c>
      <c r="BK47" s="40">
        <f>IF(X47&gt;AH47,INDEX($R$6:$R$19,AC47),求节点($G$6:$G$19,$R$6:$R$19,X47))/7*节奏总纲!W46*$E$27</f>
        <v>89.085118235805908</v>
      </c>
      <c r="BL47" s="40">
        <f>IF(Y47&gt;AI47,INDEX($R$6:$R$19,AD47),求节点($G$6:$G$19,$R$6:$R$19,Y47))/7*节奏总纲!X46*$E$27</f>
        <v>74.323137039817482</v>
      </c>
      <c r="BM47" s="40">
        <f>IF(Z47&gt;AJ47,INDEX($R$6:$R$19,AE47),求节点($G$6:$G$19,$R$6:$R$19,Z47))/7*节奏总纲!Y46*$E$27</f>
        <v>54.958058362370622</v>
      </c>
      <c r="BN47" s="40">
        <f>IF(AA47&gt;AK47,INDEX($R$6:$R$19,AF47),求节点($G$6:$G$19,$R$6:$R$19,AA47))/7*节奏总纲!Z46*$E$27</f>
        <v>39.899194049034243</v>
      </c>
      <c r="BO47" s="40">
        <f>IF(AB47&gt;AL47,INDEX($R$6:$R$19,AG47),求节点($G$6:$G$19,$R$6:$R$19,AB47))/7*节奏总纲!AA46*$E$27</f>
        <v>19.545001484577764</v>
      </c>
      <c r="BP47" s="49">
        <f>IF(X47&gt;AH47,INDEX($S$6:$S$19,AC47),求节点($G$6:$G$19,$S$6:$S$19,X47))/7*节奏总纲!W46</f>
        <v>0</v>
      </c>
      <c r="BQ47" s="49">
        <f>IF(Y47&gt;AI47,INDEX($S$6:$S$19,AD47),求节点($G$6:$G$19,$S$6:$S$19,Y47))/7*节奏总纲!X46</f>
        <v>0</v>
      </c>
      <c r="BR47" s="49">
        <f>IF(Z47&gt;AJ47,INDEX($S$6:$S$19,AE47),求节点($G$6:$G$19,$S$6:$S$19,Z47))/7*节奏总纲!Y46</f>
        <v>0</v>
      </c>
      <c r="BS47" s="49">
        <f>IF(AA47&gt;AK47,INDEX($S$6:$S$19,AF47),求节点($G$6:$G$19,$S$6:$S$19,AA47))/7*节奏总纲!Z46</f>
        <v>0</v>
      </c>
      <c r="BT47" s="49">
        <f>IF(AB47&gt;AL47,INDEX($S$6:$S$19,AG47),求节点($G$6:$G$19,$S$6:$S$19,AB47))/7*节奏总纲!AA46</f>
        <v>0</v>
      </c>
      <c r="BU47" s="47"/>
      <c r="BV47" s="10">
        <v>43</v>
      </c>
      <c r="BW47" s="10">
        <f>SUM(AV$5:AV47)</f>
        <v>4216.2432642042486</v>
      </c>
      <c r="BX47" s="10">
        <f>SUM(AW$5:AW47)</f>
        <v>3600.277973704252</v>
      </c>
      <c r="BY47" s="10">
        <f>SUM(AX$5:AX47)</f>
        <v>2852.1605561516853</v>
      </c>
      <c r="BZ47" s="10">
        <f>SUM(AY$5:AY47)</f>
        <v>2051.6387434382582</v>
      </c>
      <c r="CA47" s="10">
        <f>SUM(AZ$5:AZ47)</f>
        <v>1071.6614131607314</v>
      </c>
      <c r="CB47" s="10">
        <f>SUM(BA$5:BA47)</f>
        <v>35053761.458720453</v>
      </c>
      <c r="CC47" s="10">
        <f>SUM(BB$5:BB47)</f>
        <v>28400377.219835918</v>
      </c>
      <c r="CD47" s="10">
        <f>SUM(BC$5:BC47)</f>
        <v>20458204.461480785</v>
      </c>
      <c r="CE47" s="10">
        <f>SUM(BD$5:BD47)</f>
        <v>14240706.004387874</v>
      </c>
      <c r="CF47" s="10">
        <f>SUM(BE$5:BE47)</f>
        <v>6796484.2457826314</v>
      </c>
      <c r="CG47" s="47">
        <f>SUM(BF$5:BF47)</f>
        <v>8566.9164416842941</v>
      </c>
      <c r="CH47" s="47">
        <f>SUM(BG$5:BG47)</f>
        <v>0</v>
      </c>
      <c r="CI47" s="47">
        <f>SUM(BH$5:BH47)</f>
        <v>0</v>
      </c>
      <c r="CJ47" s="47">
        <f>SUM(BI$5:BI47)</f>
        <v>0</v>
      </c>
      <c r="CK47" s="47">
        <f>SUM(BJ$5:BJ47)</f>
        <v>0</v>
      </c>
      <c r="CL47" s="10">
        <f>SUM(BK$5:BK47)</f>
        <v>1054.0608160510621</v>
      </c>
      <c r="CM47" s="10">
        <f>SUM(BL$5:BL47)</f>
        <v>900.06949342606322</v>
      </c>
      <c r="CN47" s="10">
        <f>SUM(BM$5:BM47)</f>
        <v>713.04013903792145</v>
      </c>
      <c r="CO47" s="10">
        <f>SUM(BN$5:BN47)</f>
        <v>512.90968585956455</v>
      </c>
      <c r="CP47" s="10">
        <f>SUM(BO$5:BO47)</f>
        <v>267.91535329018285</v>
      </c>
      <c r="CQ47" s="40">
        <f>BK47/节奏总纲!W46</f>
        <v>67.532881514413134</v>
      </c>
      <c r="CR47" s="49">
        <f>SUM(BP$5:BP47)</f>
        <v>0</v>
      </c>
      <c r="CS47" s="49">
        <f>SUM(BQ$5:BQ47)</f>
        <v>0</v>
      </c>
      <c r="CT47" s="49">
        <f>SUM(BR$5:BR47)</f>
        <v>0</v>
      </c>
      <c r="CU47" s="49">
        <f>SUM(BS$5:BS47)</f>
        <v>0</v>
      </c>
      <c r="CV47" s="49">
        <f>SUM(BT$5:BT47)</f>
        <v>0</v>
      </c>
    </row>
    <row r="48" spans="7:100" x14ac:dyDescent="0.15">
      <c r="G48" s="74">
        <v>19800000</v>
      </c>
      <c r="H48" s="74">
        <f t="shared" si="14"/>
        <v>0.8839285714285714</v>
      </c>
      <c r="W48" s="29">
        <v>44</v>
      </c>
      <c r="X48" s="10">
        <f>功勋产出!C51*7</f>
        <v>74101012.761388168</v>
      </c>
      <c r="Y48" s="10">
        <f>功勋产出!D51*7</f>
        <v>88969422.288569584</v>
      </c>
      <c r="Z48" s="10">
        <f>功勋产出!E51*7</f>
        <v>164555727.29247129</v>
      </c>
      <c r="AA48" s="10">
        <f>功勋产出!F51*7</f>
        <v>202776567.07632491</v>
      </c>
      <c r="AB48" s="10">
        <f>功勋产出!G51*7</f>
        <v>204282205.01337272</v>
      </c>
      <c r="AC48" s="10">
        <f>求节点(功勋需求与产出奖励!$F$6:$F$19,功勋需求与产出奖励!$C$6:$C$19,节奏总纲!P47)</f>
        <v>9.6375885426632628</v>
      </c>
      <c r="AD48" s="10">
        <f>求节点(功勋需求与产出奖励!$F$6:$F$19,功勋需求与产出奖励!$C$6:$C$19,节奏总纲!Q47)</f>
        <v>9.3812097170640083</v>
      </c>
      <c r="AE48" s="10">
        <f>求节点(功勋需求与产出奖励!$F$6:$F$19,功勋需求与产出奖励!$C$6:$C$19,节奏总纲!R47)</f>
        <v>9.0728237762877253</v>
      </c>
      <c r="AF48" s="10">
        <f>求节点(功勋需求与产出奖励!$F$6:$F$19,功勋需求与产出奖励!$C$6:$C$19,节奏总纲!S47)</f>
        <v>8.5788934120617952</v>
      </c>
      <c r="AG48" s="10">
        <f>求节点(功勋需求与产出奖励!$F$6:$F$19,功勋需求与产出奖励!$C$6:$C$19,节奏总纲!T47)</f>
        <v>7.8928921761337758</v>
      </c>
      <c r="AH48" s="62">
        <f>求节点($F$6:$F$19,$G$6:$G$19,节奏总纲!P47)</f>
        <v>77817585.445767283</v>
      </c>
      <c r="AI48" s="62">
        <f>求节点($F$6:$F$19,$G$6:$G$19,节奏总纲!Q47)</f>
        <v>70331323.738269031</v>
      </c>
      <c r="AJ48" s="62">
        <f>求节点($F$6:$F$19,$G$6:$G$19,节奏总纲!R47)</f>
        <v>61326454.267601557</v>
      </c>
      <c r="AK48" s="62">
        <f>求节点($F$6:$F$19,$G$6:$G$19,节奏总纲!S47)</f>
        <v>50104097.700534761</v>
      </c>
      <c r="AL48" s="62">
        <f>求节点($F$6:$F$19,$G$6:$G$19,节奏总纲!T47)</f>
        <v>35971961.077233396</v>
      </c>
      <c r="AM48" s="34">
        <f t="shared" si="2"/>
        <v>0.95223993827244524</v>
      </c>
      <c r="AN48" s="34">
        <f t="shared" si="3"/>
        <v>1.265004233670624</v>
      </c>
      <c r="AO48" s="34">
        <f t="shared" si="4"/>
        <v>2.6832747671082169</v>
      </c>
      <c r="AP48" s="34">
        <f t="shared" si="5"/>
        <v>4.0471054540946394</v>
      </c>
      <c r="AQ48" s="34">
        <f t="shared" si="6"/>
        <v>5.6789287794115468</v>
      </c>
      <c r="AU48" s="10">
        <v>44</v>
      </c>
      <c r="AV48" s="10">
        <f>IF(X48&gt;AH48,INDEX($O$6:$O$19,AC48),求节点($G$6:$G$19,$O$6:$O$19,X48))/7*节奏总纲!W47</f>
        <v>384.16646147769512</v>
      </c>
      <c r="AW48" s="10">
        <f>IF(Y48&gt;AI48,INDEX($O$6:$O$19,AD48),求节点($G$6:$G$19,$O$6:$O$19,Y48))/7*节奏总纲!X47</f>
        <v>317.67232753056186</v>
      </c>
      <c r="AX48" s="10">
        <f>IF(Z48&gt;AJ48,INDEX($O$6:$O$19,AE48),求节点($G$6:$G$19,$O$6:$O$19,Z48))/7*节奏总纲!Y47</f>
        <v>260.08096293803339</v>
      </c>
      <c r="AY48" s="10">
        <f>IF(AA48&gt;AK48,INDEX($O$6:$O$19,AF48),求节点($G$6:$G$19,$O$6:$O$19,AA48))/7*节奏总纲!Z47</f>
        <v>170.88180778520439</v>
      </c>
      <c r="AZ48" s="10">
        <f>IF(AB48&gt;AL48,INDEX($O$6:$O$19,AG48),求节点($G$6:$G$19,$O$6:$O$19,AB48))/7*节奏总纲!AA47</f>
        <v>82.867923449006042</v>
      </c>
      <c r="BA48" s="10">
        <f>IF(X48&gt;AH48,INDEX($P$6:$P$19,AC48),求节点($G$6:$G$19,$P$6:$P$19,X48))/7*节奏总纲!W47</f>
        <v>4334729.8250485398</v>
      </c>
      <c r="BB48" s="10">
        <f>IF(Y48&gt;AI48,INDEX($P$6:$P$19,AD48),求节点($G$6:$G$19,$P$6:$P$19,Y48))/7*节奏总纲!X47</f>
        <v>3247317.1258679652</v>
      </c>
      <c r="BC48" s="10">
        <f>IF(Z48&gt;AJ48,INDEX($P$6:$P$19,AE48),求节点($G$6:$G$19,$P$6:$P$19,Z48))/7*节奏总纲!Y47</f>
        <v>2658605.3989221188</v>
      </c>
      <c r="BD48" s="10">
        <f>IF(AA48&gt;AK48,INDEX($P$6:$P$19,AF48),求节点($G$6:$G$19,$P$6:$P$19,AA48))/7*节奏总纲!Z47</f>
        <v>1324334.0103353339</v>
      </c>
      <c r="BE48" s="10">
        <f>IF(AB48&gt;AL48,INDEX($P$6:$P$19,AG48),求节点($G$6:$G$19,$P$6:$P$19,AB48))/7*节奏总纲!AA47</f>
        <v>556398.9145861835</v>
      </c>
      <c r="BF48" s="47">
        <f>IF(X48&gt;AH48,INDEX($Q$6:$Q$19,AC48),求节点($G$6:$G$19,$Q$6:$Q$19,X48))/7*节奏总纲!W47</f>
        <v>10306.893172721635</v>
      </c>
      <c r="BG48" s="47">
        <f>IF(Y48&gt;AI48,INDEX($Q$6:$Q$19,AD48),求节点($G$6:$G$19,$Q$6:$Q$19,Y48))/7*节奏总纲!X47</f>
        <v>0</v>
      </c>
      <c r="BH48" s="47">
        <f>IF(Z48&gt;AJ48,INDEX($Q$6:$Q$19,AE48),求节点($G$6:$G$19,$Q$6:$Q$19,Z48))/7*节奏总纲!Y47</f>
        <v>0</v>
      </c>
      <c r="BI48" s="47">
        <f>IF(AA48&gt;AK48,INDEX($Q$6:$Q$19,AF48),求节点($G$6:$G$19,$Q$6:$Q$19,AA48))/7*节奏总纲!Z47</f>
        <v>0</v>
      </c>
      <c r="BJ48" s="47">
        <f>IF(AB48&gt;AL48,INDEX($Q$6:$Q$19,AG48),求节点($G$6:$G$19,$Q$6:$Q$19,AB48))/7*节奏总纲!AA47</f>
        <v>0</v>
      </c>
      <c r="BK48" s="40">
        <f>IF(X48&gt;AH48,INDEX($R$6:$R$19,AC48),求节点($G$6:$G$19,$R$6:$R$19,X48))/7*节奏总纲!W47*$E$27</f>
        <v>96.041615369423809</v>
      </c>
      <c r="BL48" s="40">
        <f>IF(Y48&gt;AI48,INDEX($R$6:$R$19,AD48),求节点($G$6:$G$19,$R$6:$R$19,Y48))/7*节奏总纲!X47*$E$27</f>
        <v>79.418081882640465</v>
      </c>
      <c r="BM48" s="40">
        <f>IF(Z48&gt;AJ48,INDEX($R$6:$R$19,AE48),求节点($G$6:$G$19,$R$6:$R$19,Z48))/7*节奏总纲!Y47*$E$27</f>
        <v>65.020240734508349</v>
      </c>
      <c r="BN48" s="40">
        <f>IF(AA48&gt;AK48,INDEX($R$6:$R$19,AF48),求节点($G$6:$G$19,$R$6:$R$19,AA48))/7*节奏总纲!Z47*$E$27</f>
        <v>42.720451946301097</v>
      </c>
      <c r="BO48" s="40">
        <f>IF(AB48&gt;AL48,INDEX($R$6:$R$19,AG48),求节点($G$6:$G$19,$R$6:$R$19,AB48))/7*节奏总纲!AA47*$E$27</f>
        <v>20.716980862251514</v>
      </c>
      <c r="BP48" s="49">
        <f>IF(X48&gt;AH48,INDEX($S$6:$S$19,AC48),求节点($G$6:$G$19,$S$6:$S$19,X48))/7*节奏总纲!W47</f>
        <v>0</v>
      </c>
      <c r="BQ48" s="49">
        <f>IF(Y48&gt;AI48,INDEX($S$6:$S$19,AD48),求节点($G$6:$G$19,$S$6:$S$19,Y48))/7*节奏总纲!X47</f>
        <v>0</v>
      </c>
      <c r="BR48" s="49">
        <f>IF(Z48&gt;AJ48,INDEX($S$6:$S$19,AE48),求节点($G$6:$G$19,$S$6:$S$19,Z48))/7*节奏总纲!Y47</f>
        <v>0</v>
      </c>
      <c r="BS48" s="49">
        <f>IF(AA48&gt;AK48,INDEX($S$6:$S$19,AF48),求节点($G$6:$G$19,$S$6:$S$19,AA48))/7*节奏总纲!Z47</f>
        <v>0</v>
      </c>
      <c r="BT48" s="49">
        <f>IF(AB48&gt;AL48,INDEX($S$6:$S$19,AG48),求节点($G$6:$G$19,$S$6:$S$19,AB48))/7*节奏总纲!AA47</f>
        <v>0</v>
      </c>
      <c r="BU48" s="47"/>
      <c r="BV48" s="10">
        <v>44</v>
      </c>
      <c r="BW48" s="10">
        <f>SUM(AV$5:AV48)</f>
        <v>4600.4097256819441</v>
      </c>
      <c r="BX48" s="10">
        <f>SUM(AW$5:AW48)</f>
        <v>3917.9503012348137</v>
      </c>
      <c r="BY48" s="10">
        <f>SUM(AX$5:AX48)</f>
        <v>3112.2415190897186</v>
      </c>
      <c r="BZ48" s="10">
        <f>SUM(AY$5:AY48)</f>
        <v>2222.5205512234625</v>
      </c>
      <c r="CA48" s="10">
        <f>SUM(AZ$5:AZ48)</f>
        <v>1154.5293366097374</v>
      </c>
      <c r="CB48" s="10">
        <f>SUM(BA$5:BA48)</f>
        <v>39388491.283768997</v>
      </c>
      <c r="CC48" s="10">
        <f>SUM(BB$5:BB48)</f>
        <v>31647694.345703885</v>
      </c>
      <c r="CD48" s="10">
        <f>SUM(BC$5:BC48)</f>
        <v>23116809.860402904</v>
      </c>
      <c r="CE48" s="10">
        <f>SUM(BD$5:BD48)</f>
        <v>15565040.014723208</v>
      </c>
      <c r="CF48" s="10">
        <f>SUM(BE$5:BE48)</f>
        <v>7352883.1603688151</v>
      </c>
      <c r="CG48" s="47">
        <f>SUM(BF$5:BF48)</f>
        <v>18873.809614405931</v>
      </c>
      <c r="CH48" s="47">
        <f>SUM(BG$5:BG48)</f>
        <v>0</v>
      </c>
      <c r="CI48" s="47">
        <f>SUM(BH$5:BH48)</f>
        <v>0</v>
      </c>
      <c r="CJ48" s="47">
        <f>SUM(BI$5:BI48)</f>
        <v>0</v>
      </c>
      <c r="CK48" s="47">
        <f>SUM(BJ$5:BJ48)</f>
        <v>0</v>
      </c>
      <c r="CL48" s="10">
        <f>SUM(BK$5:BK48)</f>
        <v>1150.102431420486</v>
      </c>
      <c r="CM48" s="10">
        <f>SUM(BL$5:BL48)</f>
        <v>979.48757530870364</v>
      </c>
      <c r="CN48" s="10">
        <f>SUM(BM$5:BM48)</f>
        <v>778.06037977242977</v>
      </c>
      <c r="CO48" s="10">
        <f>SUM(BN$5:BN48)</f>
        <v>555.63013780586562</v>
      </c>
      <c r="CP48" s="10">
        <f>SUM(BO$5:BO48)</f>
        <v>288.63233415243434</v>
      </c>
      <c r="CQ48" s="40">
        <f>BK48/节奏总纲!W47</f>
        <v>67.930776115799475</v>
      </c>
      <c r="CR48" s="49">
        <f>SUM(BP$5:BP48)</f>
        <v>0</v>
      </c>
      <c r="CS48" s="49">
        <f>SUM(BQ$5:BQ48)</f>
        <v>0</v>
      </c>
      <c r="CT48" s="49">
        <f>SUM(BR$5:BR48)</f>
        <v>0</v>
      </c>
      <c r="CU48" s="49">
        <f>SUM(BS$5:BS48)</f>
        <v>0</v>
      </c>
      <c r="CV48" s="49">
        <f>SUM(BT$5:BT48)</f>
        <v>0</v>
      </c>
    </row>
    <row r="49" spans="7:100" x14ac:dyDescent="0.15">
      <c r="G49" s="74">
        <v>29800000</v>
      </c>
      <c r="H49" s="74">
        <f t="shared" si="14"/>
        <v>0.79255319148936165</v>
      </c>
      <c r="W49" s="29">
        <v>45</v>
      </c>
      <c r="X49" s="10">
        <f>功勋产出!C52*7</f>
        <v>77120007.330952227</v>
      </c>
      <c r="Y49" s="10">
        <f>功勋产出!D52*7</f>
        <v>92876024.863826066</v>
      </c>
      <c r="Z49" s="10">
        <f>功勋产出!E52*7</f>
        <v>171660207.34293783</v>
      </c>
      <c r="AA49" s="10">
        <f>功勋产出!F52*7</f>
        <v>209297834.14571536</v>
      </c>
      <c r="AB49" s="10">
        <f>功勋产出!G52*7</f>
        <v>210923891.42539227</v>
      </c>
      <c r="AC49" s="10">
        <f>求节点(功勋需求与产出奖励!$F$6:$F$19,功勋需求与产出奖励!$C$6:$C$19,节奏总纲!P48)</f>
        <v>9.7906481816130828</v>
      </c>
      <c r="AD49" s="10">
        <f>求节点(功勋需求与产出奖励!$F$6:$F$19,功勋需求与产出奖励!$C$6:$C$19,节奏总纲!Q48)</f>
        <v>9.515171688335915</v>
      </c>
      <c r="AE49" s="10">
        <f>求节点(功勋需求与产出奖励!$F$6:$F$19,功勋需求与产出奖励!$C$6:$C$19,节奏总纲!R48)</f>
        <v>9.1822405418217183</v>
      </c>
      <c r="AF49" s="10">
        <f>求节点(功勋需求与产出奖励!$F$6:$F$19,功勋需求与产出奖励!$C$6:$C$19,节奏总纲!S48)</f>
        <v>8.6906709493907623</v>
      </c>
      <c r="AG49" s="10">
        <f>求节点(功勋需求与产出奖励!$F$6:$F$19,功勋需求与产出奖励!$C$6:$C$19,节奏总纲!T48)</f>
        <v>7.980203687821537</v>
      </c>
      <c r="AH49" s="62">
        <f>求节点($F$6:$F$19,$G$6:$G$19,节奏总纲!P48)</f>
        <v>82286926.90310201</v>
      </c>
      <c r="AI49" s="62">
        <f>求节点($F$6:$F$19,$G$6:$G$19,节奏总纲!Q48)</f>
        <v>74243013.299408734</v>
      </c>
      <c r="AJ49" s="62">
        <f>求节点($F$6:$F$19,$G$6:$G$19,节奏总纲!R48)</f>
        <v>64521423.821194164</v>
      </c>
      <c r="AK49" s="62">
        <f>求节点($F$6:$F$19,$G$6:$G$19,节奏总纲!S48)</f>
        <v>52518492.506840467</v>
      </c>
      <c r="AL49" s="62">
        <f>求节点($F$6:$F$19,$G$6:$G$19,节奏总纲!T48)</f>
        <v>37299096.054887369</v>
      </c>
      <c r="AM49" s="34">
        <f t="shared" si="2"/>
        <v>0.93720849998160516</v>
      </c>
      <c r="AN49" s="34">
        <f t="shared" si="3"/>
        <v>1.2509732665250768</v>
      </c>
      <c r="AO49" s="34">
        <f t="shared" si="4"/>
        <v>2.6605148674129295</v>
      </c>
      <c r="AP49" s="34">
        <f t="shared" si="5"/>
        <v>3.985221664891744</v>
      </c>
      <c r="AQ49" s="34">
        <f t="shared" si="6"/>
        <v>5.6549330609784185</v>
      </c>
      <c r="AU49" s="10">
        <v>45</v>
      </c>
      <c r="AV49" s="10">
        <f>IF(X49&gt;AH49,INDEX($O$6:$O$19,AC49),求节点($G$6:$G$19,$O$6:$O$19,X49))/7*节奏总纲!W48</f>
        <v>416.21559626600322</v>
      </c>
      <c r="AW49" s="10">
        <f>IF(Y49&gt;AI49,INDEX($O$6:$O$19,AD49),求节点($G$6:$G$19,$O$6:$O$19,Y49))/7*节奏总纲!X48</f>
        <v>341.02890400934177</v>
      </c>
      <c r="AX49" s="10">
        <f>IF(Z49&gt;AJ49,INDEX($O$6:$O$19,AE49),求节点($G$6:$G$19,$O$6:$O$19,Z49))/7*节奏总纲!Y48</f>
        <v>278.54382311653762</v>
      </c>
      <c r="AY49" s="10">
        <f>IF(AA49&gt;AK49,INDEX($O$6:$O$19,AF49),求节点($G$6:$G$19,$O$6:$O$19,AA49))/7*节奏总纲!Z48</f>
        <v>183.95389000424416</v>
      </c>
      <c r="AZ49" s="10">
        <f>IF(AB49&gt;AL49,INDEX($O$6:$O$19,AG49),求节点($G$6:$G$19,$O$6:$O$19,AB49))/7*节奏总纲!AA48</f>
        <v>89.057741921516424</v>
      </c>
      <c r="BA49" s="10">
        <f>IF(X49&gt;AH49,INDEX($P$6:$P$19,AC49),求节点($G$6:$G$19,$P$6:$P$19,X49))/7*节奏总纲!W48</f>
        <v>4780133.7234837636</v>
      </c>
      <c r="BB49" s="10">
        <f>IF(Y49&gt;AI49,INDEX($P$6:$P$19,AD49),求节点($G$6:$G$19,$P$6:$P$19,Y49))/7*节奏总纲!X48</f>
        <v>3486073.2409843821</v>
      </c>
      <c r="BC49" s="10">
        <f>IF(Z49&gt;AJ49,INDEX($P$6:$P$19,AE49),求节点($G$6:$G$19,$P$6:$P$19,Z49))/7*节奏总纲!Y48</f>
        <v>2847336.8585246066</v>
      </c>
      <c r="BD49" s="10">
        <f>IF(AA49&gt;AK49,INDEX($P$6:$P$19,AF49),求节点($G$6:$G$19,$P$6:$P$19,AA49))/7*节奏总纲!Z48</f>
        <v>1425642.6475328922</v>
      </c>
      <c r="BE49" s="10">
        <f>IF(AB49&gt;AL49,INDEX($P$6:$P$19,AG49),求节点($G$6:$G$19,$P$6:$P$19,AB49))/7*节奏总纲!AA48</f>
        <v>597959.12433018174</v>
      </c>
      <c r="BF49" s="47">
        <f>IF(X49&gt;AH49,INDEX($Q$6:$Q$19,AC49),求节点($G$6:$G$19,$Q$6:$Q$19,X49))/7*节奏总纲!W48</f>
        <v>13284.743412588685</v>
      </c>
      <c r="BG49" s="47">
        <f>IF(Y49&gt;AI49,INDEX($Q$6:$Q$19,AD49),求节点($G$6:$G$19,$Q$6:$Q$19,Y49))/7*节奏总纲!X48</f>
        <v>0</v>
      </c>
      <c r="BH49" s="47">
        <f>IF(Z49&gt;AJ49,INDEX($Q$6:$Q$19,AE49),求节点($G$6:$G$19,$Q$6:$Q$19,Z49))/7*节奏总纲!Y48</f>
        <v>0</v>
      </c>
      <c r="BI49" s="47">
        <f>IF(AA49&gt;AK49,INDEX($Q$6:$Q$19,AF49),求节点($G$6:$G$19,$Q$6:$Q$19,AA49))/7*节奏总纲!Z48</f>
        <v>0</v>
      </c>
      <c r="BJ49" s="47">
        <f>IF(AB49&gt;AL49,INDEX($Q$6:$Q$19,AG49),求节点($G$6:$G$19,$Q$6:$Q$19,AB49))/7*节奏总纲!AA48</f>
        <v>0</v>
      </c>
      <c r="BK49" s="40">
        <f>IF(X49&gt;AH49,INDEX($R$6:$R$19,AC49),求节点($G$6:$G$19,$R$6:$R$19,X49))/7*节奏总纲!W48*$E$27</f>
        <v>104.0538990665008</v>
      </c>
      <c r="BL49" s="40">
        <f>IF(Y49&gt;AI49,INDEX($R$6:$R$19,AD49),求节点($G$6:$G$19,$R$6:$R$19,Y49))/7*节奏总纲!X48*$E$27</f>
        <v>85.257226002335443</v>
      </c>
      <c r="BM49" s="40">
        <f>IF(Z49&gt;AJ49,INDEX($R$6:$R$19,AE49),求节点($G$6:$G$19,$R$6:$R$19,Z49))/7*节奏总纲!Y48*$E$27</f>
        <v>69.635955779134392</v>
      </c>
      <c r="BN49" s="40">
        <f>IF(AA49&gt;AK49,INDEX($R$6:$R$19,AF49),求节点($G$6:$G$19,$R$6:$R$19,AA49))/7*节奏总纲!Z48*$E$27</f>
        <v>45.98847250106104</v>
      </c>
      <c r="BO49" s="40">
        <f>IF(AB49&gt;AL49,INDEX($R$6:$R$19,AG49),求节点($G$6:$G$19,$R$6:$R$19,AB49))/7*节奏总纲!AA48*$E$27</f>
        <v>22.26443548037911</v>
      </c>
      <c r="BP49" s="49">
        <f>IF(X49&gt;AH49,INDEX($S$6:$S$19,AC49),求节点($G$6:$G$19,$S$6:$S$19,X49))/7*节奏总纲!W48</f>
        <v>0</v>
      </c>
      <c r="BQ49" s="49">
        <f>IF(Y49&gt;AI49,INDEX($S$6:$S$19,AD49),求节点($G$6:$G$19,$S$6:$S$19,Y49))/7*节奏总纲!X48</f>
        <v>0</v>
      </c>
      <c r="BR49" s="49">
        <f>IF(Z49&gt;AJ49,INDEX($S$6:$S$19,AE49),求节点($G$6:$G$19,$S$6:$S$19,Z49))/7*节奏总纲!Y48</f>
        <v>0</v>
      </c>
      <c r="BS49" s="49">
        <f>IF(AA49&gt;AK49,INDEX($S$6:$S$19,AF49),求节点($G$6:$G$19,$S$6:$S$19,AA49))/7*节奏总纲!Z48</f>
        <v>0</v>
      </c>
      <c r="BT49" s="49">
        <f>IF(AB49&gt;AL49,INDEX($S$6:$S$19,AG49),求节点($G$6:$G$19,$S$6:$S$19,AB49))/7*节奏总纲!AA48</f>
        <v>0</v>
      </c>
      <c r="BU49" s="47"/>
      <c r="BV49" s="10">
        <v>45</v>
      </c>
      <c r="BW49" s="10">
        <f>SUM(AV$5:AV49)</f>
        <v>5016.6253219479477</v>
      </c>
      <c r="BX49" s="10">
        <f>SUM(AW$5:AW49)</f>
        <v>4258.9792052441553</v>
      </c>
      <c r="BY49" s="10">
        <f>SUM(AX$5:AX49)</f>
        <v>3390.7853422062562</v>
      </c>
      <c r="BZ49" s="10">
        <f>SUM(AY$5:AY49)</f>
        <v>2406.4744412277068</v>
      </c>
      <c r="CA49" s="10">
        <f>SUM(AZ$5:AZ49)</f>
        <v>1243.5870785312538</v>
      </c>
      <c r="CB49" s="10">
        <f>SUM(BA$5:BA49)</f>
        <v>44168625.00725276</v>
      </c>
      <c r="CC49" s="10">
        <f>SUM(BB$5:BB49)</f>
        <v>35133767.586688265</v>
      </c>
      <c r="CD49" s="10">
        <f>SUM(BC$5:BC49)</f>
        <v>25964146.71892751</v>
      </c>
      <c r="CE49" s="10">
        <f>SUM(BD$5:BD49)</f>
        <v>16990682.662256099</v>
      </c>
      <c r="CF49" s="10">
        <f>SUM(BE$5:BE49)</f>
        <v>7950842.2846989967</v>
      </c>
      <c r="CG49" s="47">
        <f>SUM(BF$5:BF49)</f>
        <v>32158.553026994618</v>
      </c>
      <c r="CH49" s="47">
        <f>SUM(BG$5:BG49)</f>
        <v>0</v>
      </c>
      <c r="CI49" s="47">
        <f>SUM(BH$5:BH49)</f>
        <v>0</v>
      </c>
      <c r="CJ49" s="47">
        <f>SUM(BI$5:BI49)</f>
        <v>0</v>
      </c>
      <c r="CK49" s="47">
        <f>SUM(BJ$5:BJ49)</f>
        <v>0</v>
      </c>
      <c r="CL49" s="10">
        <f>SUM(BK$5:BK49)</f>
        <v>1254.1563304869869</v>
      </c>
      <c r="CM49" s="10">
        <f>SUM(BL$5:BL49)</f>
        <v>1064.7448013110391</v>
      </c>
      <c r="CN49" s="10">
        <f>SUM(BM$5:BM49)</f>
        <v>847.69633555156418</v>
      </c>
      <c r="CO49" s="10">
        <f>SUM(BN$5:BN49)</f>
        <v>601.61861030692671</v>
      </c>
      <c r="CP49" s="10">
        <f>SUM(BO$5:BO49)</f>
        <v>310.89676963281346</v>
      </c>
      <c r="CQ49" s="40">
        <f>BK49/节奏总纲!W48</f>
        <v>68.669277722835673</v>
      </c>
      <c r="CR49" s="49">
        <f>SUM(BP$5:BP49)</f>
        <v>0</v>
      </c>
      <c r="CS49" s="49">
        <f>SUM(BQ$5:BQ49)</f>
        <v>0</v>
      </c>
      <c r="CT49" s="49">
        <f>SUM(BR$5:BR49)</f>
        <v>0</v>
      </c>
      <c r="CU49" s="49">
        <f>SUM(BS$5:BS49)</f>
        <v>0</v>
      </c>
      <c r="CV49" s="49">
        <f>SUM(BT$5:BT49)</f>
        <v>0</v>
      </c>
    </row>
    <row r="50" spans="7:100" x14ac:dyDescent="0.15">
      <c r="G50" s="74">
        <v>42800000</v>
      </c>
      <c r="H50" s="74">
        <f t="shared" si="14"/>
        <v>0.72297297297297303</v>
      </c>
      <c r="W50" s="29">
        <v>46</v>
      </c>
      <c r="X50" s="10">
        <f>功勋产出!C53*7</f>
        <v>78486661.112706974</v>
      </c>
      <c r="Y50" s="10">
        <f>功勋产出!D53*7</f>
        <v>95228039.302334934</v>
      </c>
      <c r="Z50" s="10">
        <f>功勋产出!E53*7</f>
        <v>180900693.35415012</v>
      </c>
      <c r="AA50" s="10">
        <f>功勋产出!F53*7</f>
        <v>213421797.76291615</v>
      </c>
      <c r="AB50" s="10">
        <f>功勋产出!G53*7</f>
        <v>215270894.49377567</v>
      </c>
      <c r="AC50" s="10">
        <f>求节点(功勋需求与产出奖励!$F$6:$F$19,功勋需求与产出奖励!$C$6:$C$19,节奏总纲!P49)</f>
        <v>9.9546934408248848</v>
      </c>
      <c r="AD50" s="10">
        <f>求节点(功勋需求与产出奖励!$F$6:$F$19,功勋需求与产出奖励!$C$6:$C$19,节奏总纲!Q49)</f>
        <v>9.6575913872272032</v>
      </c>
      <c r="AE50" s="10">
        <f>求节点(功勋需求与产出奖励!$F$6:$F$19,功勋需求与产出奖励!$C$6:$C$19,节奏总纲!R49)</f>
        <v>9.2987202900752219</v>
      </c>
      <c r="AF50" s="10">
        <f>求节点(功勋需求与产出奖励!$F$6:$F$19,功勋需求与产出奖励!$C$6:$C$19,节奏总纲!S49)</f>
        <v>8.8091087403181252</v>
      </c>
      <c r="AG50" s="10">
        <f>求节点(功勋需求与产出奖励!$F$6:$F$19,功勋需求与产出奖励!$C$6:$C$19,节奏总纲!T49)</f>
        <v>8.0492379445405771</v>
      </c>
      <c r="AH50" s="62">
        <f>求节点($F$6:$F$19,$G$6:$G$19,节奏总纲!P49)</f>
        <v>87077048.472086623</v>
      </c>
      <c r="AI50" s="62">
        <f>求节点($F$6:$F$19,$G$6:$G$19,节奏总纲!Q49)</f>
        <v>78401668.507034332</v>
      </c>
      <c r="AJ50" s="62">
        <f>求节点($F$6:$F$19,$G$6:$G$19,节奏总纲!R49)</f>
        <v>67922632.470196456</v>
      </c>
      <c r="AK50" s="62">
        <f>求节点($F$6:$F$19,$G$6:$G$19,节奏总纲!S49)</f>
        <v>55076748.790871501</v>
      </c>
      <c r="AL50" s="62">
        <f>求节点($F$6:$F$19,$G$6:$G$19,节奏总纲!T49)</f>
        <v>38663539.602076471</v>
      </c>
      <c r="AM50" s="34">
        <f t="shared" si="2"/>
        <v>0.90134728369745587</v>
      </c>
      <c r="AN50" s="34">
        <f t="shared" si="3"/>
        <v>1.2146175089856781</v>
      </c>
      <c r="AO50" s="34">
        <f t="shared" si="4"/>
        <v>2.6633345436593161</v>
      </c>
      <c r="AP50" s="34">
        <f t="shared" si="5"/>
        <v>3.8749890370850828</v>
      </c>
      <c r="AQ50" s="34">
        <f t="shared" si="6"/>
        <v>5.5678010008740717</v>
      </c>
      <c r="AU50" s="10">
        <v>46</v>
      </c>
      <c r="AV50" s="10">
        <f>IF(X50&gt;AH50,INDEX($O$6:$O$19,AC50),求节点($G$6:$G$19,$O$6:$O$19,X50))/7*节奏总纲!W49</f>
        <v>448.26056407046445</v>
      </c>
      <c r="AW50" s="10">
        <f>IF(Y50&gt;AI50,INDEX($O$6:$O$19,AD50),求节点($G$6:$G$19,$O$6:$O$19,Y50))/7*节奏总纲!X49</f>
        <v>362.55986203467899</v>
      </c>
      <c r="AX50" s="10">
        <f>IF(Z50&gt;AJ50,INDEX($O$6:$O$19,AE50),求节点($G$6:$G$19,$O$6:$O$19,Z50))/7*节奏总纲!Y49</f>
        <v>296.52415912534713</v>
      </c>
      <c r="AY50" s="10">
        <f>IF(AA50&gt;AK50,INDEX($O$6:$O$19,AF50),求节点($G$6:$G$19,$O$6:$O$19,AA50))/7*节奏总纲!Z49</f>
        <v>194.9147644976027</v>
      </c>
      <c r="AZ50" s="10">
        <f>IF(AB50&gt;AL50,INDEX($O$6:$O$19,AG50),求节点($G$6:$G$19,$O$6:$O$19,AB50))/7*节奏总纲!AA49</f>
        <v>104.10843264052951</v>
      </c>
      <c r="BA50" s="10">
        <f>IF(X50&gt;AH50,INDEX($P$6:$P$19,AC50),求节点($G$6:$G$19,$P$6:$P$19,X50))/7*节奏总纲!W49</f>
        <v>5188372.4711700119</v>
      </c>
      <c r="BB50" s="10">
        <f>IF(Y50&gt;AI50,INDEX($P$6:$P$19,AD50),求节点($G$6:$G$19,$P$6:$P$19,Y50))/7*节奏总纲!X49</f>
        <v>3706167.4785767184</v>
      </c>
      <c r="BC50" s="10">
        <f>IF(Z50&gt;AJ50,INDEX($P$6:$P$19,AE50),求节点($G$6:$G$19,$P$6:$P$19,Z50))/7*节奏总纲!Y49</f>
        <v>3031135.8488368816</v>
      </c>
      <c r="BD50" s="10">
        <f>IF(AA50&gt;AK50,INDEX($P$6:$P$19,AF50),求节点($G$6:$G$19,$P$6:$P$19,AA50))/7*节奏总纲!Z49</f>
        <v>1510589.4248564208</v>
      </c>
      <c r="BE50" s="10">
        <f>IF(AB50&gt;AL50,INDEX($P$6:$P$19,AG50),求节点($G$6:$G$19,$P$6:$P$19,AB50))/7*节奏总纲!AA49</f>
        <v>806840.35296410369</v>
      </c>
      <c r="BF50" s="47">
        <f>IF(X50&gt;AH50,INDEX($Q$6:$Q$19,AC50),求节点($G$6:$G$19,$Q$6:$Q$19,X50))/7*节奏总纲!W49</f>
        <v>15324.102095638709</v>
      </c>
      <c r="BG50" s="47">
        <f>IF(Y50&gt;AI50,INDEX($Q$6:$Q$19,AD50),求节点($G$6:$G$19,$Q$6:$Q$19,Y50))/7*节奏总纲!X49</f>
        <v>0</v>
      </c>
      <c r="BH50" s="47">
        <f>IF(Z50&gt;AJ50,INDEX($Q$6:$Q$19,AE50),求节点($G$6:$G$19,$Q$6:$Q$19,Z50))/7*节奏总纲!Y49</f>
        <v>0</v>
      </c>
      <c r="BI50" s="47">
        <f>IF(AA50&gt;AK50,INDEX($Q$6:$Q$19,AF50),求节点($G$6:$G$19,$Q$6:$Q$19,AA50))/7*节奏总纲!Z49</f>
        <v>0</v>
      </c>
      <c r="BJ50" s="47">
        <f>IF(AB50&gt;AL50,INDEX($Q$6:$Q$19,AG50),求节点($G$6:$G$19,$Q$6:$Q$19,AB50))/7*节奏总纲!AA49</f>
        <v>0</v>
      </c>
      <c r="BK50" s="40">
        <f>IF(X50&gt;AH50,INDEX($R$6:$R$19,AC50),求节点($G$6:$G$19,$R$6:$R$19,X50))/7*节奏总纲!W49*$E$27</f>
        <v>112.06514101761611</v>
      </c>
      <c r="BL50" s="40">
        <f>IF(Y50&gt;AI50,INDEX($R$6:$R$19,AD50),求节点($G$6:$G$19,$R$6:$R$19,Y50))/7*节奏总纲!X49*$E$27</f>
        <v>90.639965508669746</v>
      </c>
      <c r="BM50" s="40">
        <f>IF(Z50&gt;AJ50,INDEX($R$6:$R$19,AE50),求节点($G$6:$G$19,$R$6:$R$19,Z50))/7*节奏总纲!Y49*$E$27</f>
        <v>74.131039781336781</v>
      </c>
      <c r="BN50" s="40">
        <f>IF(AA50&gt;AK50,INDEX($R$6:$R$19,AF50),求节点($G$6:$G$19,$R$6:$R$19,AA50))/7*节奏总纲!Z49*$E$27</f>
        <v>48.728691124400676</v>
      </c>
      <c r="BO50" s="40">
        <f>IF(AB50&gt;AL50,INDEX($R$6:$R$19,AG50),求节点($G$6:$G$19,$R$6:$R$19,AB50))/7*节奏总纲!AA49*$E$27</f>
        <v>26.027108160132379</v>
      </c>
      <c r="BP50" s="49">
        <f>IF(X50&gt;AH50,INDEX($S$6:$S$19,AC50),求节点($G$6:$G$19,$S$6:$S$19,X50))/7*节奏总纲!W49</f>
        <v>0</v>
      </c>
      <c r="BQ50" s="49">
        <f>IF(Y50&gt;AI50,INDEX($S$6:$S$19,AD50),求节点($G$6:$G$19,$S$6:$S$19,Y50))/7*节奏总纲!X49</f>
        <v>0</v>
      </c>
      <c r="BR50" s="49">
        <f>IF(Z50&gt;AJ50,INDEX($S$6:$S$19,AE50),求节点($G$6:$G$19,$S$6:$S$19,Z50))/7*节奏总纲!Y49</f>
        <v>0</v>
      </c>
      <c r="BS50" s="49">
        <f>IF(AA50&gt;AK50,INDEX($S$6:$S$19,AF50),求节点($G$6:$G$19,$S$6:$S$19,AA50))/7*节奏总纲!Z49</f>
        <v>0</v>
      </c>
      <c r="BT50" s="49">
        <f>IF(AB50&gt;AL50,INDEX($S$6:$S$19,AG50),求节点($G$6:$G$19,$S$6:$S$19,AB50))/7*节奏总纲!AA49</f>
        <v>0</v>
      </c>
      <c r="BU50" s="47"/>
      <c r="BV50" s="10">
        <v>46</v>
      </c>
      <c r="BW50" s="10">
        <f>SUM(AV$5:AV50)</f>
        <v>5464.8858860184118</v>
      </c>
      <c r="BX50" s="10">
        <f>SUM(AW$5:AW50)</f>
        <v>4621.5390672788344</v>
      </c>
      <c r="BY50" s="10">
        <f>SUM(AX$5:AX50)</f>
        <v>3687.3095013316033</v>
      </c>
      <c r="BZ50" s="10">
        <f>SUM(AY$5:AY50)</f>
        <v>2601.3892057253097</v>
      </c>
      <c r="CA50" s="10">
        <f>SUM(AZ$5:AZ50)</f>
        <v>1347.6955111717834</v>
      </c>
      <c r="CB50" s="10">
        <f>SUM(BA$5:BA50)</f>
        <v>49356997.478422776</v>
      </c>
      <c r="CC50" s="10">
        <f>SUM(BB$5:BB50)</f>
        <v>38839935.065264985</v>
      </c>
      <c r="CD50" s="10">
        <f>SUM(BC$5:BC50)</f>
        <v>28995282.56776439</v>
      </c>
      <c r="CE50" s="10">
        <f>SUM(BD$5:BD50)</f>
        <v>18501272.08711252</v>
      </c>
      <c r="CF50" s="10">
        <f>SUM(BE$5:BE50)</f>
        <v>8757682.6376630999</v>
      </c>
      <c r="CG50" s="47">
        <f>SUM(BF$5:BF50)</f>
        <v>47482.655122633325</v>
      </c>
      <c r="CH50" s="47">
        <f>SUM(BG$5:BG50)</f>
        <v>0</v>
      </c>
      <c r="CI50" s="47">
        <f>SUM(BH$5:BH50)</f>
        <v>0</v>
      </c>
      <c r="CJ50" s="47">
        <f>SUM(BI$5:BI50)</f>
        <v>0</v>
      </c>
      <c r="CK50" s="47">
        <f>SUM(BJ$5:BJ50)</f>
        <v>0</v>
      </c>
      <c r="CL50" s="10">
        <f>SUM(BK$5:BK50)</f>
        <v>1366.221471504603</v>
      </c>
      <c r="CM50" s="10">
        <f>SUM(BL$5:BL50)</f>
        <v>1155.3847668197088</v>
      </c>
      <c r="CN50" s="10">
        <f>SUM(BM$5:BM50)</f>
        <v>921.82737533290094</v>
      </c>
      <c r="CO50" s="10">
        <f>SUM(BN$5:BN50)</f>
        <v>650.34730143132742</v>
      </c>
      <c r="CP50" s="10">
        <f>SUM(BO$5:BO50)</f>
        <v>336.92387779294586</v>
      </c>
      <c r="CQ50" s="40">
        <f>BK50/节奏总纲!W49</f>
        <v>69.003586377863741</v>
      </c>
      <c r="CR50" s="49">
        <f>SUM(BP$5:BP50)</f>
        <v>0</v>
      </c>
      <c r="CS50" s="49">
        <f>SUM(BQ$5:BQ50)</f>
        <v>0</v>
      </c>
      <c r="CT50" s="49">
        <f>SUM(BR$5:BR50)</f>
        <v>0</v>
      </c>
      <c r="CU50" s="49">
        <f>SUM(BS$5:BS50)</f>
        <v>0</v>
      </c>
      <c r="CV50" s="49">
        <f>SUM(BT$5:BT50)</f>
        <v>0</v>
      </c>
    </row>
    <row r="51" spans="7:100" x14ac:dyDescent="0.15">
      <c r="G51" s="74">
        <v>59200000</v>
      </c>
      <c r="H51" s="74">
        <f t="shared" si="14"/>
        <v>0.66968325791855199</v>
      </c>
      <c r="W51" s="29">
        <v>47</v>
      </c>
      <c r="X51" s="10">
        <f>功勋产出!C54*7</f>
        <v>79881667.562012762</v>
      </c>
      <c r="Y51" s="10">
        <f>功勋产出!D54*7</f>
        <v>97207875.722578421</v>
      </c>
      <c r="Z51" s="10">
        <f>功勋产出!E54*7</f>
        <v>195896838.85229546</v>
      </c>
      <c r="AA51" s="10">
        <f>功勋产出!F54*7</f>
        <v>216963254.00770301</v>
      </c>
      <c r="AB51" s="10">
        <f>功勋产出!G54*7</f>
        <v>218386026.73143595</v>
      </c>
      <c r="AC51" s="10">
        <f>求节点(功勋需求与产出奖励!$F$6:$F$19,功勋需求与产出奖励!$C$6:$C$19,节奏总纲!P50)</f>
        <v>10.046310992236542</v>
      </c>
      <c r="AD51" s="10">
        <f>求节点(功勋需求与产出奖励!$F$6:$F$19,功勋需求与产出奖励!$C$6:$C$19,节奏总纲!Q50)</f>
        <v>9.81041225858025</v>
      </c>
      <c r="AE51" s="10">
        <f>求节点(功勋需求与产出奖励!$F$6:$F$19,功勋需求与产出奖励!$C$6:$C$19,节奏总纲!R50)</f>
        <v>9.4239186282541425</v>
      </c>
      <c r="AF51" s="10">
        <f>求节点(功勋需求与产出奖励!$F$6:$F$19,功勋需求与产出奖励!$C$6:$C$19,节奏总纲!S50)</f>
        <v>8.9355239053141648</v>
      </c>
      <c r="AG51" s="10">
        <f>求节点(功勋需求与产出奖励!$F$6:$F$19,功勋需求与产出奖励!$C$6:$C$19,节奏总纲!T50)</f>
        <v>8.1170333939328305</v>
      </c>
      <c r="AH51" s="62">
        <f>求节点($F$6:$F$19,$G$6:$G$19,节奏总纲!P50)</f>
        <v>90159817.704988614</v>
      </c>
      <c r="AI51" s="62">
        <f>求节点($F$6:$F$19,$G$6:$G$19,节奏总纲!Q50)</f>
        <v>82864037.950543284</v>
      </c>
      <c r="AJ51" s="62">
        <f>求节点($F$6:$F$19,$G$6:$G$19,节奏总纲!R50)</f>
        <v>71578423.945020944</v>
      </c>
      <c r="AK51" s="62">
        <f>求节点($F$6:$F$19,$G$6:$G$19,节奏总纲!S50)</f>
        <v>57807316.354785971</v>
      </c>
      <c r="AL51" s="62">
        <f>求节点($F$6:$F$19,$G$6:$G$19,节奏总纲!T50)</f>
        <v>40127921.30894915</v>
      </c>
      <c r="AM51" s="34">
        <f t="shared" si="2"/>
        <v>0.88600076614388323</v>
      </c>
      <c r="AN51" s="34">
        <f t="shared" si="3"/>
        <v>1.1731008785813231</v>
      </c>
      <c r="AO51" s="34">
        <f t="shared" si="4"/>
        <v>2.7368140852439407</v>
      </c>
      <c r="AP51" s="34">
        <f t="shared" si="5"/>
        <v>3.7532144318223524</v>
      </c>
      <c r="AQ51" s="34">
        <f t="shared" si="6"/>
        <v>5.4422461868896379</v>
      </c>
      <c r="AU51" s="10">
        <v>47</v>
      </c>
      <c r="AV51" s="10">
        <f>IF(X51&gt;AH51,INDEX($O$6:$O$19,AC51),求节点($G$6:$G$19,$O$6:$O$19,X51))/7*节奏总纲!W50</f>
        <v>482.80967162234487</v>
      </c>
      <c r="AW51" s="10">
        <f>IF(Y51&gt;AI51,INDEX($O$6:$O$19,AD51),求节点($G$6:$G$19,$O$6:$O$19,Y51))/7*节奏总纲!X50</f>
        <v>389.03827535875547</v>
      </c>
      <c r="AX51" s="10">
        <f>IF(Z51&gt;AJ51,INDEX($O$6:$O$19,AE51),求节点($G$6:$G$19,$O$6:$O$19,Z51))/7*节奏总纲!Y50</f>
        <v>318.71919804976591</v>
      </c>
      <c r="AY51" s="10">
        <f>IF(AA51&gt;AK51,INDEX($O$6:$O$19,AF51),求节点($G$6:$G$19,$O$6:$O$19,AA51))/7*节奏总纲!Z50</f>
        <v>208.04324296491197</v>
      </c>
      <c r="AZ51" s="10">
        <f>IF(AB51&gt;AL51,INDEX($O$6:$O$19,AG51),求节点($G$6:$G$19,$O$6:$O$19,AB51))/7*节奏总纲!AA50</f>
        <v>111.57193957125153</v>
      </c>
      <c r="BA51" s="10">
        <f>IF(X51&gt;AH51,INDEX($P$6:$P$19,AC51),求节点($G$6:$G$19,$P$6:$P$19,X51))/7*节奏总纲!W50</f>
        <v>5632036.770855899</v>
      </c>
      <c r="BB51" s="10">
        <f>IF(Y51&gt;AI51,INDEX($P$6:$P$19,AD51),求节点($G$6:$G$19,$P$6:$P$19,Y51))/7*节奏总纲!X50</f>
        <v>3976835.7036672775</v>
      </c>
      <c r="BC51" s="10">
        <f>IF(Z51&gt;AJ51,INDEX($P$6:$P$19,AE51),求节点($G$6:$G$19,$P$6:$P$19,Z51))/7*节奏总纲!Y50</f>
        <v>3258018.468953162</v>
      </c>
      <c r="BD51" s="10">
        <f>IF(AA51&gt;AK51,INDEX($P$6:$P$19,AF51),求节点($G$6:$G$19,$P$6:$P$19,AA51))/7*节奏总纲!Z50</f>
        <v>1612335.1329780677</v>
      </c>
      <c r="BE51" s="10">
        <f>IF(AB51&gt;AL51,INDEX($P$6:$P$19,AG51),求节点($G$6:$G$19,$P$6:$P$19,AB51))/7*节奏总纲!AA50</f>
        <v>864682.53167719929</v>
      </c>
      <c r="BF51" s="47">
        <f>IF(X51&gt;AH51,INDEX($Q$6:$Q$19,AC51),求节点($G$6:$G$19,$Q$6:$Q$19,X51))/7*节奏总纲!W50</f>
        <v>17611.913338335286</v>
      </c>
      <c r="BG51" s="47">
        <f>IF(Y51&gt;AI51,INDEX($Q$6:$Q$19,AD51),求节点($G$6:$G$19,$Q$6:$Q$19,Y51))/7*节奏总纲!X50</f>
        <v>0</v>
      </c>
      <c r="BH51" s="47">
        <f>IF(Z51&gt;AJ51,INDEX($Q$6:$Q$19,AE51),求节点($G$6:$G$19,$Q$6:$Q$19,Z51))/7*节奏总纲!Y50</f>
        <v>0</v>
      </c>
      <c r="BI51" s="47">
        <f>IF(AA51&gt;AK51,INDEX($Q$6:$Q$19,AF51),求节点($G$6:$G$19,$Q$6:$Q$19,AA51))/7*节奏总纲!Z50</f>
        <v>0</v>
      </c>
      <c r="BJ51" s="47">
        <f>IF(AB51&gt;AL51,INDEX($Q$6:$Q$19,AG51),求节点($G$6:$G$19,$Q$6:$Q$19,AB51))/7*节奏总纲!AA50</f>
        <v>0</v>
      </c>
      <c r="BK51" s="40">
        <f>IF(X51&gt;AH51,INDEX($R$6:$R$19,AC51),求节点($G$6:$G$19,$R$6:$R$19,X51))/7*节奏总纲!W50*$E$27</f>
        <v>120.70241790558623</v>
      </c>
      <c r="BL51" s="40">
        <f>IF(Y51&gt;AI51,INDEX($R$6:$R$19,AD51),求节点($G$6:$G$19,$R$6:$R$19,Y51))/7*节奏总纲!X50*$E$27</f>
        <v>97.259568839688868</v>
      </c>
      <c r="BM51" s="40">
        <f>IF(Z51&gt;AJ51,INDEX($R$6:$R$19,AE51),求节点($G$6:$G$19,$R$6:$R$19,Z51))/7*节奏总纲!Y50*$E$27</f>
        <v>79.679799512441477</v>
      </c>
      <c r="BN51" s="40">
        <f>IF(AA51&gt;AK51,INDEX($R$6:$R$19,AF51),求节点($G$6:$G$19,$R$6:$R$19,AA51))/7*节奏总纲!Z50*$E$27</f>
        <v>52.010810741227992</v>
      </c>
      <c r="BO51" s="40">
        <f>IF(AB51&gt;AL51,INDEX($R$6:$R$19,AG51),求节点($G$6:$G$19,$R$6:$R$19,AB51))/7*节奏总纲!AA50*$E$27</f>
        <v>27.892984892812883</v>
      </c>
      <c r="BP51" s="49">
        <f>IF(X51&gt;AH51,INDEX($S$6:$S$19,AC51),求节点($G$6:$G$19,$S$6:$S$19,X51))/7*节奏总纲!W50</f>
        <v>0</v>
      </c>
      <c r="BQ51" s="49">
        <f>IF(Y51&gt;AI51,INDEX($S$6:$S$19,AD51),求节点($G$6:$G$19,$S$6:$S$19,Y51))/7*节奏总纲!X50</f>
        <v>0</v>
      </c>
      <c r="BR51" s="49">
        <f>IF(Z51&gt;AJ51,INDEX($S$6:$S$19,AE51),求节点($G$6:$G$19,$S$6:$S$19,Z51))/7*节奏总纲!Y50</f>
        <v>0</v>
      </c>
      <c r="BS51" s="49">
        <f>IF(AA51&gt;AK51,INDEX($S$6:$S$19,AF51),求节点($G$6:$G$19,$S$6:$S$19,AA51))/7*节奏总纲!Z50</f>
        <v>0</v>
      </c>
      <c r="BT51" s="49">
        <f>IF(AB51&gt;AL51,INDEX($S$6:$S$19,AG51),求节点($G$6:$G$19,$S$6:$S$19,AB51))/7*节奏总纲!AA50</f>
        <v>0</v>
      </c>
      <c r="BU51" s="47"/>
      <c r="BV51" s="10">
        <v>47</v>
      </c>
      <c r="BW51" s="10">
        <f>SUM(AV$5:AV51)</f>
        <v>5947.6955576407563</v>
      </c>
      <c r="BX51" s="10">
        <f>SUM(AW$5:AW51)</f>
        <v>5010.5773426375899</v>
      </c>
      <c r="BY51" s="10">
        <f>SUM(AX$5:AX51)</f>
        <v>4006.0286993813693</v>
      </c>
      <c r="BZ51" s="10">
        <f>SUM(AY$5:AY51)</f>
        <v>2809.4324486902215</v>
      </c>
      <c r="CA51" s="10">
        <f>SUM(AZ$5:AZ51)</f>
        <v>1459.2674507430349</v>
      </c>
      <c r="CB51" s="10">
        <f>SUM(BA$5:BA51)</f>
        <v>54989034.249278672</v>
      </c>
      <c r="CC51" s="10">
        <f>SUM(BB$5:BB51)</f>
        <v>42816770.768932261</v>
      </c>
      <c r="CD51" s="10">
        <f>SUM(BC$5:BC51)</f>
        <v>32253301.036717553</v>
      </c>
      <c r="CE51" s="10">
        <f>SUM(BD$5:BD51)</f>
        <v>20113607.220090587</v>
      </c>
      <c r="CF51" s="10">
        <f>SUM(BE$5:BE51)</f>
        <v>9622365.1693402994</v>
      </c>
      <c r="CG51" s="47">
        <f>SUM(BF$5:BF51)</f>
        <v>65094.568460968614</v>
      </c>
      <c r="CH51" s="47">
        <f>SUM(BG$5:BG51)</f>
        <v>0</v>
      </c>
      <c r="CI51" s="47">
        <f>SUM(BH$5:BH51)</f>
        <v>0</v>
      </c>
      <c r="CJ51" s="47">
        <f>SUM(BI$5:BI51)</f>
        <v>0</v>
      </c>
      <c r="CK51" s="47">
        <f>SUM(BJ$5:BJ51)</f>
        <v>0</v>
      </c>
      <c r="CL51" s="10">
        <f>SUM(BK$5:BK51)</f>
        <v>1486.9238894101891</v>
      </c>
      <c r="CM51" s="10">
        <f>SUM(BL$5:BL51)</f>
        <v>1252.6443356593977</v>
      </c>
      <c r="CN51" s="10">
        <f>SUM(BM$5:BM51)</f>
        <v>1001.5071748453424</v>
      </c>
      <c r="CO51" s="10">
        <f>SUM(BN$5:BN51)</f>
        <v>702.35811217255537</v>
      </c>
      <c r="CP51" s="10">
        <f>SUM(BO$5:BO51)</f>
        <v>364.81686268575874</v>
      </c>
      <c r="CQ51" s="40">
        <f>BK51/节奏总纲!W50</f>
        <v>69.344830616930722</v>
      </c>
      <c r="CR51" s="49">
        <f>SUM(BP$5:BP51)</f>
        <v>0</v>
      </c>
      <c r="CS51" s="49">
        <f>SUM(BQ$5:BQ51)</f>
        <v>0</v>
      </c>
      <c r="CT51" s="49">
        <f>SUM(BR$5:BR51)</f>
        <v>0</v>
      </c>
      <c r="CU51" s="49">
        <f>SUM(BS$5:BS51)</f>
        <v>0</v>
      </c>
      <c r="CV51" s="49">
        <f>SUM(BT$5:BT51)</f>
        <v>0</v>
      </c>
    </row>
    <row r="52" spans="7:100" x14ac:dyDescent="0.15">
      <c r="G52" s="74">
        <v>79400000</v>
      </c>
      <c r="H52" s="74">
        <f t="shared" si="14"/>
        <v>0.62816455696202533</v>
      </c>
      <c r="W52" s="29">
        <v>48</v>
      </c>
      <c r="X52" s="10">
        <f>功勋产出!C55*7</f>
        <v>81510314.660609677</v>
      </c>
      <c r="Y52" s="10">
        <f>功勋产出!D55*7</f>
        <v>98903007.030699015</v>
      </c>
      <c r="Z52" s="10">
        <f>功勋产出!E55*7</f>
        <v>200026267.06063217</v>
      </c>
      <c r="AA52" s="10">
        <f>功勋产出!F55*7</f>
        <v>220064925.97184187</v>
      </c>
      <c r="AB52" s="10">
        <f>功勋产出!G55*7</f>
        <v>221434094.49337777</v>
      </c>
      <c r="AC52" s="10">
        <f>求节点(功勋需求与产出奖励!$F$6:$F$19,功勋需求与产出奖励!$C$6:$C$19,节奏总纲!P51)</f>
        <v>10.113176273314551</v>
      </c>
      <c r="AD52" s="10">
        <f>求节点(功勋需求与产出奖励!$F$6:$F$19,功勋需求与产出奖励!$C$6:$C$19,节奏总纲!Q51)</f>
        <v>9.9722438830121352</v>
      </c>
      <c r="AE52" s="10">
        <f>求节点(功勋需求与产出奖励!$F$6:$F$19,功勋需求与产出奖励!$C$6:$C$19,节奏总纲!R51)</f>
        <v>9.5585280497914198</v>
      </c>
      <c r="AF52" s="10">
        <f>求节点(功勋需求与产出奖励!$F$6:$F$19,功勋需求与产出奖励!$C$6:$C$19,节奏总纲!S51)</f>
        <v>9.0474194400944832</v>
      </c>
      <c r="AG52" s="10">
        <f>求节点(功勋需求与产出奖励!$F$6:$F$19,功勋需求与产出奖励!$C$6:$C$19,节奏总纲!T51)</f>
        <v>8.1889719420487612</v>
      </c>
      <c r="AH52" s="62">
        <f>求节点($F$6:$F$19,$G$6:$G$19,节奏总纲!P51)</f>
        <v>92700698.385952935</v>
      </c>
      <c r="AI52" s="62">
        <f>求节点($F$6:$F$19,$G$6:$G$19,节奏总纲!Q51)</f>
        <v>87589521.383954346</v>
      </c>
      <c r="AJ52" s="62">
        <f>求节点($F$6:$F$19,$G$6:$G$19,节奏总纲!R51)</f>
        <v>75509019.053909451</v>
      </c>
      <c r="AK52" s="62">
        <f>求节点($F$6:$F$19,$G$6:$G$19,节奏总纲!S51)</f>
        <v>60584647.650758907</v>
      </c>
      <c r="AL52" s="62">
        <f>求节点($F$6:$F$19,$G$6:$G$19,节奏总纲!T51)</f>
        <v>41681793.948253237</v>
      </c>
      <c r="AM52" s="34">
        <f t="shared" si="2"/>
        <v>0.87928479590571296</v>
      </c>
      <c r="AN52" s="34">
        <f t="shared" si="3"/>
        <v>1.1291648300845403</v>
      </c>
      <c r="AO52" s="34">
        <f t="shared" si="4"/>
        <v>2.6490380826934592</v>
      </c>
      <c r="AP52" s="34">
        <f t="shared" si="5"/>
        <v>3.6323546394196988</v>
      </c>
      <c r="AQ52" s="34">
        <f t="shared" si="6"/>
        <v>5.3124895432351575</v>
      </c>
      <c r="AU52" s="10">
        <v>48</v>
      </c>
      <c r="AV52" s="10">
        <f>IF(X52&gt;AH52,INDEX($O$6:$O$19,AC52),求节点($G$6:$G$19,$O$6:$O$19,X52))/7*节奏总纲!W51</f>
        <v>520.43549809372701</v>
      </c>
      <c r="AW52" s="10">
        <f>IF(Y52&gt;AI52,INDEX($O$6:$O$19,AD52),求节点($G$6:$G$19,$O$6:$O$19,Y52))/7*节奏总纲!X51</f>
        <v>411.97707819660025</v>
      </c>
      <c r="AX52" s="10">
        <f>IF(Z52&gt;AJ52,INDEX($O$6:$O$19,AE52),求节点($G$6:$G$19,$O$6:$O$19,Z52))/7*节奏总纲!Y51</f>
        <v>342.67712739918488</v>
      </c>
      <c r="AY52" s="10">
        <f>IF(AA52&gt;AK52,INDEX($O$6:$O$19,AF52),求节点($G$6:$G$19,$O$6:$O$19,AA52))/7*节奏总纲!Z51</f>
        <v>240.08922994458661</v>
      </c>
      <c r="AZ52" s="10">
        <f>IF(AB52&gt;AL52,INDEX($O$6:$O$19,AG52),求节点($G$6:$G$19,$O$6:$O$19,AB52))/7*节奏总纲!AA51</f>
        <v>118.39029632793046</v>
      </c>
      <c r="BA52" s="10">
        <f>IF(X52&gt;AH52,INDEX($P$6:$P$19,AC52),求节点($G$6:$G$19,$P$6:$P$19,X52))/7*节奏总纲!W51</f>
        <v>6125454.6888230741</v>
      </c>
      <c r="BB52" s="10">
        <f>IF(Y52&gt;AI52,INDEX($P$6:$P$19,AD52),求节点($G$6:$G$19,$P$6:$P$19,Y52))/7*节奏总纲!X51</f>
        <v>4211321.2437874684</v>
      </c>
      <c r="BC52" s="10">
        <f>IF(Z52&gt;AJ52,INDEX($P$6:$P$19,AE52),求节点($G$6:$G$19,$P$6:$P$19,Z52))/7*节奏总纲!Y51</f>
        <v>3502921.7467472232</v>
      </c>
      <c r="BD52" s="10">
        <f>IF(AA52&gt;AK52,INDEX($P$6:$P$19,AF52),求节点($G$6:$G$19,$P$6:$P$19,AA52))/7*节奏总纲!Z51</f>
        <v>2454245.4616557742</v>
      </c>
      <c r="BE52" s="10">
        <f>IF(AB52&gt;AL52,INDEX($P$6:$P$19,AG52),求节点($G$6:$G$19,$P$6:$P$19,AB52))/7*节奏总纲!AA51</f>
        <v>917524.79654146091</v>
      </c>
      <c r="BF52" s="47">
        <f>IF(X52&gt;AH52,INDEX($Q$6:$Q$19,AC52),求节点($G$6:$G$19,$Q$6:$Q$19,X52))/7*节奏总纲!W51</f>
        <v>20362.433637035898</v>
      </c>
      <c r="BG52" s="47">
        <f>IF(Y52&gt;AI52,INDEX($Q$6:$Q$19,AD52),求节点($G$6:$G$19,$Q$6:$Q$19,Y52))/7*节奏总纲!X51</f>
        <v>0</v>
      </c>
      <c r="BH52" s="47">
        <f>IF(Z52&gt;AJ52,INDEX($Q$6:$Q$19,AE52),求节点($G$6:$G$19,$Q$6:$Q$19,Z52))/7*节奏总纲!Y51</f>
        <v>0</v>
      </c>
      <c r="BI52" s="47">
        <f>IF(AA52&gt;AK52,INDEX($Q$6:$Q$19,AF52),求节点($G$6:$G$19,$Q$6:$Q$19,AA52))/7*节奏总纲!Z51</f>
        <v>0</v>
      </c>
      <c r="BJ52" s="47">
        <f>IF(AB52&gt;AL52,INDEX($Q$6:$Q$19,AG52),求节点($G$6:$G$19,$Q$6:$Q$19,AB52))/7*节奏总纲!AA51</f>
        <v>0</v>
      </c>
      <c r="BK52" s="40">
        <f>IF(X52&gt;AH52,INDEX($R$6:$R$19,AC52),求节点($G$6:$G$19,$R$6:$R$19,X52))/7*节奏总纲!W51*$E$27</f>
        <v>130.10887452343175</v>
      </c>
      <c r="BL52" s="40">
        <f>IF(Y52&gt;AI52,INDEX($R$6:$R$19,AD52),求节点($G$6:$G$19,$R$6:$R$19,Y52))/7*节奏总纲!X51*$E$27</f>
        <v>102.99426954915005</v>
      </c>
      <c r="BM52" s="40">
        <f>IF(Z52&gt;AJ52,INDEX($R$6:$R$19,AE52),求节点($G$6:$G$19,$R$6:$R$19,Z52))/7*节奏总纲!Y51*$E$27</f>
        <v>85.669281849796221</v>
      </c>
      <c r="BN52" s="40">
        <f>IF(AA52&gt;AK52,INDEX($R$6:$R$19,AF52),求节点($G$6:$G$19,$R$6:$R$19,AA52))/7*节奏总纲!Z51*$E$27</f>
        <v>60.022307486146644</v>
      </c>
      <c r="BO52" s="40">
        <f>IF(AB52&gt;AL52,INDEX($R$6:$R$19,AG52),求节点($G$6:$G$19,$R$6:$R$19,AB52))/7*节奏总纲!AA51*$E$27</f>
        <v>29.597574081982614</v>
      </c>
      <c r="BP52" s="49">
        <f>IF(X52&gt;AH52,INDEX($S$6:$S$19,AC52),求节点($G$6:$G$19,$S$6:$S$19,X52))/7*节奏总纲!W51</f>
        <v>0</v>
      </c>
      <c r="BQ52" s="49">
        <f>IF(Y52&gt;AI52,INDEX($S$6:$S$19,AD52),求节点($G$6:$G$19,$S$6:$S$19,Y52))/7*节奏总纲!X51</f>
        <v>0</v>
      </c>
      <c r="BR52" s="49">
        <f>IF(Z52&gt;AJ52,INDEX($S$6:$S$19,AE52),求节点($G$6:$G$19,$S$6:$S$19,Z52))/7*节奏总纲!Y51</f>
        <v>0</v>
      </c>
      <c r="BS52" s="49">
        <f>IF(AA52&gt;AK52,INDEX($S$6:$S$19,AF52),求节点($G$6:$G$19,$S$6:$S$19,AA52))/7*节奏总纲!Z51</f>
        <v>0</v>
      </c>
      <c r="BT52" s="49">
        <f>IF(AB52&gt;AL52,INDEX($S$6:$S$19,AG52),求节点($G$6:$G$19,$S$6:$S$19,AB52))/7*节奏总纲!AA51</f>
        <v>0</v>
      </c>
      <c r="BU52" s="47"/>
      <c r="BV52" s="10">
        <v>48</v>
      </c>
      <c r="BW52" s="10">
        <f>SUM(AV$5:AV52)</f>
        <v>6468.1310557344832</v>
      </c>
      <c r="BX52" s="10">
        <f>SUM(AW$5:AW52)</f>
        <v>5422.5544208341898</v>
      </c>
      <c r="BY52" s="10">
        <f>SUM(AX$5:AX52)</f>
        <v>4348.7058267805542</v>
      </c>
      <c r="BZ52" s="10">
        <f>SUM(AY$5:AY52)</f>
        <v>3049.5216786348083</v>
      </c>
      <c r="CA52" s="10">
        <f>SUM(AZ$5:AZ52)</f>
        <v>1577.6577470709653</v>
      </c>
      <c r="CB52" s="10">
        <f>SUM(BA$5:BA52)</f>
        <v>61114488.938101746</v>
      </c>
      <c r="CC52" s="10">
        <f>SUM(BB$5:BB52)</f>
        <v>47028092.012719728</v>
      </c>
      <c r="CD52" s="10">
        <f>SUM(BC$5:BC52)</f>
        <v>35756222.783464774</v>
      </c>
      <c r="CE52" s="10">
        <f>SUM(BD$5:BD52)</f>
        <v>22567852.68174636</v>
      </c>
      <c r="CF52" s="10">
        <f>SUM(BE$5:BE52)</f>
        <v>10539889.965881761</v>
      </c>
      <c r="CG52" s="47">
        <f>SUM(BF$5:BF52)</f>
        <v>85457.002098004508</v>
      </c>
      <c r="CH52" s="47">
        <f>SUM(BG$5:BG52)</f>
        <v>0</v>
      </c>
      <c r="CI52" s="47">
        <f>SUM(BH$5:BH52)</f>
        <v>0</v>
      </c>
      <c r="CJ52" s="47">
        <f>SUM(BI$5:BI52)</f>
        <v>0</v>
      </c>
      <c r="CK52" s="47">
        <f>SUM(BJ$5:BJ52)</f>
        <v>0</v>
      </c>
      <c r="CL52" s="10">
        <f>SUM(BK$5:BK52)</f>
        <v>1617.0327639336208</v>
      </c>
      <c r="CM52" s="10">
        <f>SUM(BL$5:BL52)</f>
        <v>1355.6386052085477</v>
      </c>
      <c r="CN52" s="10">
        <f>SUM(BM$5:BM52)</f>
        <v>1087.1764566951388</v>
      </c>
      <c r="CO52" s="10">
        <f>SUM(BN$5:BN52)</f>
        <v>762.38041965870207</v>
      </c>
      <c r="CP52" s="10">
        <f>SUM(BO$5:BO52)</f>
        <v>394.41443676774134</v>
      </c>
      <c r="CQ52" s="40">
        <f>BK52/节奏总纲!W51</f>
        <v>69.743227656704917</v>
      </c>
      <c r="CR52" s="49">
        <f>SUM(BP$5:BP52)</f>
        <v>0</v>
      </c>
      <c r="CS52" s="49">
        <f>SUM(BQ$5:BQ52)</f>
        <v>0</v>
      </c>
      <c r="CT52" s="49">
        <f>SUM(BR$5:BR52)</f>
        <v>0</v>
      </c>
      <c r="CU52" s="49">
        <f>SUM(BS$5:BS52)</f>
        <v>0</v>
      </c>
      <c r="CV52" s="49">
        <f>SUM(BT$5:BT52)</f>
        <v>0</v>
      </c>
    </row>
    <row r="53" spans="7:100" x14ac:dyDescent="0.15">
      <c r="G53" s="74">
        <v>103800000</v>
      </c>
      <c r="H53" s="74">
        <f t="shared" si="14"/>
        <v>0.59518348623853212</v>
      </c>
      <c r="W53" s="29">
        <v>49</v>
      </c>
      <c r="X53" s="10">
        <f>功勋产出!C56*7</f>
        <v>83391027.243086919</v>
      </c>
      <c r="Y53" s="10">
        <f>功勋产出!D56*7</f>
        <v>100584898.84263285</v>
      </c>
      <c r="Z53" s="10">
        <f>功勋产出!E56*7</f>
        <v>204271016.4601199</v>
      </c>
      <c r="AA53" s="10">
        <f>功勋产出!F56*7</f>
        <v>222576587.67753065</v>
      </c>
      <c r="AB53" s="10">
        <f>功勋产出!G56*7</f>
        <v>224546837.95255119</v>
      </c>
      <c r="AC53" s="10">
        <f>求节点(功勋需求与产出奖励!$F$6:$F$19,功勋需求与产出奖励!$C$6:$C$19,节奏总纲!P52)</f>
        <v>10.18484070713899</v>
      </c>
      <c r="AD53" s="10">
        <f>求节点(功勋需求与产出奖励!$F$6:$F$19,功勋需求与产出奖励!$C$6:$C$19,节奏总纲!Q52)</f>
        <v>10.052553344136774</v>
      </c>
      <c r="AE53" s="10">
        <f>求节点(功勋需求与产出奖励!$F$6:$F$19,功勋需求与产出奖励!$C$6:$C$19,节奏总纲!R52)</f>
        <v>9.6989258599545138</v>
      </c>
      <c r="AF53" s="10">
        <f>求节点(功勋需求与产出奖励!$F$6:$F$19,功勋需求与产出奖励!$C$6:$C$19,节奏总纲!S52)</f>
        <v>9.1483099178088878</v>
      </c>
      <c r="AG53" s="10">
        <f>求节点(功勋需求与产出奖励!$F$6:$F$19,功勋需求与产出奖励!$C$6:$C$19,节奏总纲!T52)</f>
        <v>8.2704805426364558</v>
      </c>
      <c r="AH53" s="62">
        <f>求节点($F$6:$F$19,$G$6:$G$19,节奏总纲!P52)</f>
        <v>95423946.871281639</v>
      </c>
      <c r="AI53" s="62">
        <f>求节点($F$6:$F$19,$G$6:$G$19,节奏总纲!Q52)</f>
        <v>90397027.077197403</v>
      </c>
      <c r="AJ53" s="62">
        <f>求节点($F$6:$F$19,$G$6:$G$19,节奏总纲!R52)</f>
        <v>79608635.110671788</v>
      </c>
      <c r="AK53" s="62">
        <f>求节点($F$6:$F$19,$G$6:$G$19,节奏总纲!S52)</f>
        <v>63530649.600019537</v>
      </c>
      <c r="AL53" s="62">
        <f>求节点($F$6:$F$19,$G$6:$G$19,节奏总纲!T52)</f>
        <v>43442379.72094743</v>
      </c>
      <c r="AM53" s="34">
        <f t="shared" si="2"/>
        <v>0.8739004199393885</v>
      </c>
      <c r="AN53" s="34">
        <f t="shared" si="3"/>
        <v>1.1127014028540472</v>
      </c>
      <c r="AO53" s="34">
        <f t="shared" si="4"/>
        <v>2.5659404432213</v>
      </c>
      <c r="AP53" s="34">
        <f t="shared" si="5"/>
        <v>3.5034520987719007</v>
      </c>
      <c r="AQ53" s="34">
        <f t="shared" si="6"/>
        <v>5.1688429454125231</v>
      </c>
      <c r="AU53" s="10">
        <v>49</v>
      </c>
      <c r="AV53" s="10">
        <f>IF(X53&gt;AH53,INDEX($O$6:$O$19,AC53),求节点($G$6:$G$19,$O$6:$O$19,X53))/7*节奏总纲!W52</f>
        <v>561.46837621717918</v>
      </c>
      <c r="AW53" s="10">
        <f>IF(Y53&gt;AI53,INDEX($O$6:$O$19,AD53),求节点($G$6:$G$19,$O$6:$O$19,Y53))/7*节奏总纲!X52</f>
        <v>497.43538845595685</v>
      </c>
      <c r="AX53" s="10">
        <f>IF(Z53&gt;AJ53,INDEX($O$6:$O$19,AE53),求节点($G$6:$G$19,$O$6:$O$19,Z53))/7*节奏总纲!Y52</f>
        <v>357.41271101519033</v>
      </c>
      <c r="AY53" s="10">
        <f>IF(AA53&gt;AK53,INDEX($O$6:$O$19,AF53),求节点($G$6:$G$19,$O$6:$O$19,AA53))/7*节奏总纲!Z52</f>
        <v>256.83833041009996</v>
      </c>
      <c r="AZ53" s="10">
        <f>IF(AB53&gt;AL53,INDEX($O$6:$O$19,AG53),求节点($G$6:$G$19,$O$6:$O$19,AB53))/7*节奏总纲!AA52</f>
        <v>134.13986839574832</v>
      </c>
      <c r="BA53" s="10">
        <f>IF(X53&gt;AH53,INDEX($P$6:$P$19,AC53),求节点($G$6:$G$19,$P$6:$P$19,X53))/7*节奏总纲!W52</f>
        <v>6675482.3934030328</v>
      </c>
      <c r="BB53" s="10">
        <f>IF(Y53&gt;AI53,INDEX($P$6:$P$19,AD53),求节点($G$6:$G$19,$P$6:$P$19,Y53))/7*节奏总纲!X52</f>
        <v>6068711.7391626742</v>
      </c>
      <c r="BC53" s="10">
        <f>IF(Z53&gt;AJ53,INDEX($P$6:$P$19,AE53),求节点($G$6:$G$19,$P$6:$P$19,Z53))/7*节奏总纲!Y52</f>
        <v>3653552.1570441676</v>
      </c>
      <c r="BD53" s="10">
        <f>IF(AA53&gt;AK53,INDEX($P$6:$P$19,AF53),求节点($G$6:$G$19,$P$6:$P$19,AA53))/7*节奏总纲!Z52</f>
        <v>2625458.488636577</v>
      </c>
      <c r="BE53" s="10">
        <f>IF(AB53&gt;AL53,INDEX($P$6:$P$19,AG53),求节点($G$6:$G$19,$P$6:$P$19,AB53))/7*节奏总纲!AA52</f>
        <v>1039583.9800670493</v>
      </c>
      <c r="BF53" s="47">
        <f>IF(X53&gt;AH53,INDEX($Q$6:$Q$19,AC53),求节点($G$6:$G$19,$Q$6:$Q$19,X53))/7*节奏总纲!W52</f>
        <v>23663.626204064072</v>
      </c>
      <c r="BG53" s="47">
        <f>IF(Y53&gt;AI53,INDEX($Q$6:$Q$19,AD53),求节点($G$6:$G$19,$Q$6:$Q$19,Y53))/7*节奏总纲!X52</f>
        <v>24871.769422797843</v>
      </c>
      <c r="BH53" s="47">
        <f>IF(Z53&gt;AJ53,INDEX($Q$6:$Q$19,AE53),求节点($G$6:$G$19,$Q$6:$Q$19,Z53))/7*节奏总纲!Y52</f>
        <v>0</v>
      </c>
      <c r="BI53" s="47">
        <f>IF(AA53&gt;AK53,INDEX($Q$6:$Q$19,AF53),求节点($G$6:$G$19,$Q$6:$Q$19,AA53))/7*节奏总纲!Z52</f>
        <v>0</v>
      </c>
      <c r="BJ53" s="47">
        <f>IF(AB53&gt;AL53,INDEX($Q$6:$Q$19,AG53),求节点($G$6:$G$19,$Q$6:$Q$19,AB53))/7*节奏总纲!AA52</f>
        <v>0</v>
      </c>
      <c r="BK53" s="40">
        <f>IF(X53&gt;AH53,INDEX($R$6:$R$19,AC53),求节点($G$6:$G$19,$R$6:$R$19,X53))/7*节奏总纲!W52*$E$27</f>
        <v>140.36709405429482</v>
      </c>
      <c r="BL53" s="40">
        <f>IF(Y53&gt;AI53,INDEX($R$6:$R$19,AD53),求节点($G$6:$G$19,$R$6:$R$19,Y53))/7*节奏总纲!X52*$E$27</f>
        <v>124.35884711398921</v>
      </c>
      <c r="BM53" s="40">
        <f>IF(Z53&gt;AJ53,INDEX($R$6:$R$19,AE53),求节点($G$6:$G$19,$R$6:$R$19,Z53))/7*节奏总纲!Y52*$E$27</f>
        <v>89.353177753797581</v>
      </c>
      <c r="BN53" s="40">
        <f>IF(AA53&gt;AK53,INDEX($R$6:$R$19,AF53),求节点($G$6:$G$19,$R$6:$R$19,AA53))/7*节奏总纲!Z52*$E$27</f>
        <v>64.209582602524989</v>
      </c>
      <c r="BO53" s="40">
        <f>IF(AB53&gt;AL53,INDEX($R$6:$R$19,AG53),求节点($G$6:$G$19,$R$6:$R$19,AB53))/7*节奏总纲!AA52*$E$27</f>
        <v>33.534967098937081</v>
      </c>
      <c r="BP53" s="49">
        <f>IF(X53&gt;AH53,INDEX($S$6:$S$19,AC53),求节点($G$6:$G$19,$S$6:$S$19,X53))/7*节奏总纲!W52</f>
        <v>0</v>
      </c>
      <c r="BQ53" s="49">
        <f>IF(Y53&gt;AI53,INDEX($S$6:$S$19,AD53),求节点($G$6:$G$19,$S$6:$S$19,Y53))/7*节奏总纲!X52</f>
        <v>0</v>
      </c>
      <c r="BR53" s="49">
        <f>IF(Z53&gt;AJ53,INDEX($S$6:$S$19,AE53),求节点($G$6:$G$19,$S$6:$S$19,Z53))/7*节奏总纲!Y52</f>
        <v>0</v>
      </c>
      <c r="BS53" s="49">
        <f>IF(AA53&gt;AK53,INDEX($S$6:$S$19,AF53),求节点($G$6:$G$19,$S$6:$S$19,AA53))/7*节奏总纲!Z52</f>
        <v>0</v>
      </c>
      <c r="BT53" s="49">
        <f>IF(AB53&gt;AL53,INDEX($S$6:$S$19,AG53),求节点($G$6:$G$19,$S$6:$S$19,AB53))/7*节奏总纲!AA52</f>
        <v>0</v>
      </c>
      <c r="BU53" s="47"/>
      <c r="BV53" s="10">
        <v>49</v>
      </c>
      <c r="BW53" s="10">
        <f>SUM(AV$5:AV53)</f>
        <v>7029.5994319516622</v>
      </c>
      <c r="BX53" s="10">
        <f>SUM(AW$5:AW53)</f>
        <v>5919.9898092901467</v>
      </c>
      <c r="BY53" s="10">
        <f>SUM(AX$5:AX53)</f>
        <v>4706.1185377957445</v>
      </c>
      <c r="BZ53" s="10">
        <f>SUM(AY$5:AY53)</f>
        <v>3306.3600090449081</v>
      </c>
      <c r="CA53" s="10">
        <f>SUM(AZ$5:AZ53)</f>
        <v>1711.7976154667138</v>
      </c>
      <c r="CB53" s="10">
        <f>SUM(BA$5:BA53)</f>
        <v>67789971.331504777</v>
      </c>
      <c r="CC53" s="10">
        <f>SUM(BB$5:BB53)</f>
        <v>53096803.751882404</v>
      </c>
      <c r="CD53" s="10">
        <f>SUM(BC$5:BC53)</f>
        <v>39409774.940508939</v>
      </c>
      <c r="CE53" s="10">
        <f>SUM(BD$5:BD53)</f>
        <v>25193311.170382936</v>
      </c>
      <c r="CF53" s="10">
        <f>SUM(BE$5:BE53)</f>
        <v>11579473.945948811</v>
      </c>
      <c r="CG53" s="47">
        <f>SUM(BF$5:BF53)</f>
        <v>109120.62830206858</v>
      </c>
      <c r="CH53" s="47">
        <f>SUM(BG$5:BG53)</f>
        <v>24871.769422797843</v>
      </c>
      <c r="CI53" s="47">
        <f>SUM(BH$5:BH53)</f>
        <v>0</v>
      </c>
      <c r="CJ53" s="47">
        <f>SUM(BI$5:BI53)</f>
        <v>0</v>
      </c>
      <c r="CK53" s="47">
        <f>SUM(BJ$5:BJ53)</f>
        <v>0</v>
      </c>
      <c r="CL53" s="10">
        <f>SUM(BK$5:BK53)</f>
        <v>1757.3998579879155</v>
      </c>
      <c r="CM53" s="10">
        <f>SUM(BL$5:BL53)</f>
        <v>1479.9974523225369</v>
      </c>
      <c r="CN53" s="10">
        <f>SUM(BM$5:BM53)</f>
        <v>1176.5296344489363</v>
      </c>
      <c r="CO53" s="10">
        <f>SUM(BN$5:BN53)</f>
        <v>826.59000226122703</v>
      </c>
      <c r="CP53" s="10">
        <f>SUM(BO$5:BO53)</f>
        <v>427.94940386667844</v>
      </c>
      <c r="CQ53" s="40">
        <f>BK53/节奏总纲!W52</f>
        <v>70.203284550657287</v>
      </c>
      <c r="CR53" s="49">
        <f>SUM(BP$5:BP53)</f>
        <v>0</v>
      </c>
      <c r="CS53" s="49">
        <f>SUM(BQ$5:BQ53)</f>
        <v>0</v>
      </c>
      <c r="CT53" s="49">
        <f>SUM(BR$5:BR53)</f>
        <v>0</v>
      </c>
      <c r="CU53" s="49">
        <f>SUM(BS$5:BS53)</f>
        <v>0</v>
      </c>
      <c r="CV53" s="49">
        <f>SUM(BT$5:BT53)</f>
        <v>0</v>
      </c>
    </row>
    <row r="54" spans="7:100" x14ac:dyDescent="0.15">
      <c r="G54" s="74">
        <v>132800000</v>
      </c>
      <c r="H54" s="74">
        <f t="shared" si="14"/>
        <v>0.56849315068493156</v>
      </c>
      <c r="W54" s="29">
        <v>50</v>
      </c>
      <c r="X54" s="10">
        <f>功勋产出!C57*7</f>
        <v>85747580.529485345</v>
      </c>
      <c r="Y54" s="10">
        <f>功勋产出!D57*7</f>
        <v>102540573.58147249</v>
      </c>
      <c r="Z54" s="10">
        <f>功勋产出!E57*7</f>
        <v>206894468.65681672</v>
      </c>
      <c r="AA54" s="10">
        <f>功勋产出!F57*7</f>
        <v>226531141.86879545</v>
      </c>
      <c r="AB54" s="10">
        <f>功勋产出!G57*7</f>
        <v>228190204.41145256</v>
      </c>
      <c r="AC54" s="10">
        <f>求节点(功勋需求与产出奖励!$F$6:$F$19,功勋需求与产出奖励!$C$6:$C$19,节奏总纲!P53)</f>
        <v>10.261648745519713</v>
      </c>
      <c r="AD54" s="10">
        <f>求节点(功勋需求与产出奖励!$F$6:$F$19,功勋需求与产出奖励!$C$6:$C$19,节奏总纲!Q53)</f>
        <v>10.119537634408601</v>
      </c>
      <c r="AE54" s="10">
        <f>求节点(功勋需求与产出奖励!$F$6:$F$19,功勋需求与产出奖励!$C$6:$C$19,节奏总纲!R53)</f>
        <v>9.8490202020202027</v>
      </c>
      <c r="AF54" s="10">
        <f>求节点(功勋需求与产出奖励!$F$6:$F$19,功勋需求与产出奖励!$C$6:$C$19,节奏总纲!S53)</f>
        <v>9.2612727272727273</v>
      </c>
      <c r="AG54" s="10">
        <f>求节点(功勋需求与产出奖励!$F$6:$F$19,功勋需求与产出奖励!$C$6:$C$19,节奏总纲!T53)</f>
        <v>8.3595000000000006</v>
      </c>
      <c r="AH54" s="62">
        <f>求节点($F$6:$F$19,$G$6:$G$19,节奏总纲!P53)</f>
        <v>98342652.329749107</v>
      </c>
      <c r="AI54" s="62">
        <f>求节点($F$6:$F$19,$G$6:$G$19,节奏总纲!Q53)</f>
        <v>92942430.107526883</v>
      </c>
      <c r="AJ54" s="62">
        <f>求节点($F$6:$F$19,$G$6:$G$19,节奏总纲!R53)</f>
        <v>83991389.898989901</v>
      </c>
      <c r="AK54" s="62">
        <f>求节点($F$6:$F$19,$G$6:$G$19,节奏总纲!S53)</f>
        <v>66829163.636363626</v>
      </c>
      <c r="AL54" s="62">
        <f>求节点($F$6:$F$19,$G$6:$G$19,节奏总纲!T53)</f>
        <v>45365200</v>
      </c>
      <c r="AM54" s="34">
        <f t="shared" si="2"/>
        <v>0.87192666150561315</v>
      </c>
      <c r="AN54" s="34">
        <f t="shared" si="3"/>
        <v>1.1032697710060015</v>
      </c>
      <c r="AO54" s="34">
        <f t="shared" si="4"/>
        <v>2.4632818781262351</v>
      </c>
      <c r="AP54" s="34">
        <f t="shared" si="5"/>
        <v>3.3897048764730235</v>
      </c>
      <c r="AQ54" s="34">
        <f t="shared" si="6"/>
        <v>5.0300716058003179</v>
      </c>
      <c r="AU54" s="10">
        <v>50</v>
      </c>
      <c r="AV54" s="10">
        <f>IF(X54&gt;AH54,INDEX($O$6:$O$19,AC54),求节点($G$6:$G$19,$O$6:$O$19,X54))/7*节奏总纲!W53</f>
        <v>606.70816044218691</v>
      </c>
      <c r="AW54" s="10">
        <f>IF(Y54&gt;AI54,INDEX($O$6:$O$19,AD54),求节点($G$6:$G$19,$O$6:$O$19,Y54))/7*节奏总纲!X53</f>
        <v>533.96048530971689</v>
      </c>
      <c r="AX54" s="10">
        <f>IF(Z54&gt;AJ54,INDEX($O$6:$O$19,AE54),求节点($G$6:$G$19,$O$6:$O$19,Z54))/7*节奏总纲!Y53</f>
        <v>382.09731080150993</v>
      </c>
      <c r="AY54" s="10">
        <f>IF(AA54&gt;AK54,INDEX($O$6:$O$19,AF54),求节点($G$6:$G$19,$O$6:$O$19,AA54))/7*节奏总纲!Z53</f>
        <v>287.57103780651533</v>
      </c>
      <c r="AZ54" s="10">
        <f>IF(AB54&gt;AL54,INDEX($O$6:$O$19,AG54),求节点($G$6:$G$19,$O$6:$O$19,AB54))/7*节奏总纲!AA53</f>
        <v>146.50059268971958</v>
      </c>
      <c r="BA54" s="10">
        <f>IF(X54&gt;AH54,INDEX($P$6:$P$19,AC54),求节点($G$6:$G$19,$P$6:$P$19,X54))/7*节奏总纲!W53</f>
        <v>7302842.5216557495</v>
      </c>
      <c r="BB54" s="10">
        <f>IF(Y54&gt;AI54,INDEX($P$6:$P$19,AD54),求节点($G$6:$G$19,$P$6:$P$19,Y54))/7*节奏总纲!X53</f>
        <v>6514317.9207785465</v>
      </c>
      <c r="BC54" s="10">
        <f>IF(Z54&gt;AJ54,INDEX($P$6:$P$19,AE54),求节点($G$6:$G$19,$P$6:$P$19,Z54))/7*节奏总纲!Y53</f>
        <v>3905883.6215265458</v>
      </c>
      <c r="BD54" s="10">
        <f>IF(AA54&gt;AK54,INDEX($P$6:$P$19,AF54),求节点($G$6:$G$19,$P$6:$P$19,AA54))/7*节奏总纲!Z53</f>
        <v>2939615.0531332674</v>
      </c>
      <c r="BE54" s="10">
        <f>IF(AB54&gt;AL54,INDEX($P$6:$P$19,AG54),求节点($G$6:$G$19,$P$6:$P$19,AB54))/7*节奏总纲!AA53</f>
        <v>1135379.5933453266</v>
      </c>
      <c r="BF54" s="47">
        <f>IF(X54&gt;AH54,INDEX($Q$6:$Q$19,AC54),求节点($G$6:$G$19,$Q$6:$Q$19,X54))/7*节奏总纲!W53</f>
        <v>27832.673972529657</v>
      </c>
      <c r="BG54" s="47">
        <f>IF(Y54&gt;AI54,INDEX($Q$6:$Q$19,AD54),求节点($G$6:$G$19,$Q$6:$Q$19,Y54))/7*节奏总纲!X53</f>
        <v>26698.024265485845</v>
      </c>
      <c r="BH54" s="47">
        <f>IF(Z54&gt;AJ54,INDEX($Q$6:$Q$19,AE54),求节点($G$6:$G$19,$Q$6:$Q$19,Z54))/7*节奏总纲!Y53</f>
        <v>0</v>
      </c>
      <c r="BI54" s="47">
        <f>IF(AA54&gt;AK54,INDEX($Q$6:$Q$19,AF54),求节点($G$6:$G$19,$Q$6:$Q$19,AA54))/7*节奏总纲!Z53</f>
        <v>0</v>
      </c>
      <c r="BJ54" s="47">
        <f>IF(AB54&gt;AL54,INDEX($Q$6:$Q$19,AG54),求节点($G$6:$G$19,$Q$6:$Q$19,AB54))/7*节奏总纲!AA53</f>
        <v>0</v>
      </c>
      <c r="BK54" s="40">
        <f>IF(X54&gt;AH54,INDEX($R$6:$R$19,AC54),求节点($G$6:$G$19,$R$6:$R$19,X54))/7*节奏总纲!W53*$E$27</f>
        <v>151.67704011054673</v>
      </c>
      <c r="BL54" s="40">
        <f>IF(Y54&gt;AI54,INDEX($R$6:$R$19,AD54),求节点($G$6:$G$19,$R$6:$R$19,Y54))/7*节奏总纲!X53*$E$27</f>
        <v>133.49012132742925</v>
      </c>
      <c r="BM54" s="40">
        <f>IF(Z54&gt;AJ54,INDEX($R$6:$R$19,AE54),求节点($G$6:$G$19,$R$6:$R$19,Z54))/7*节奏总纲!Y53*$E$27</f>
        <v>95.524327700377484</v>
      </c>
      <c r="BN54" s="40">
        <f>IF(AA54&gt;AK54,INDEX($R$6:$R$19,AF54),求节点($G$6:$G$19,$R$6:$R$19,AA54))/7*节奏总纲!Z53*$E$27</f>
        <v>71.892759451628834</v>
      </c>
      <c r="BO54" s="40">
        <f>IF(AB54&gt;AL54,INDEX($R$6:$R$19,AG54),求节点($G$6:$G$19,$R$6:$R$19,AB54))/7*节奏总纲!AA53*$E$27</f>
        <v>36.625148172429896</v>
      </c>
      <c r="BP54" s="49">
        <f>IF(X54&gt;AH54,INDEX($S$6:$S$19,AC54),求节点($G$6:$G$19,$S$6:$S$19,X54))/7*节奏总纲!W53</f>
        <v>0</v>
      </c>
      <c r="BQ54" s="49">
        <f>IF(Y54&gt;AI54,INDEX($S$6:$S$19,AD54),求节点($G$6:$G$19,$S$6:$S$19,Y54))/7*节奏总纲!X53</f>
        <v>0</v>
      </c>
      <c r="BR54" s="49">
        <f>IF(Z54&gt;AJ54,INDEX($S$6:$S$19,AE54),求节点($G$6:$G$19,$S$6:$S$19,Z54))/7*节奏总纲!Y53</f>
        <v>0</v>
      </c>
      <c r="BS54" s="49">
        <f>IF(AA54&gt;AK54,INDEX($S$6:$S$19,AF54),求节点($G$6:$G$19,$S$6:$S$19,AA54))/7*节奏总纲!Z53</f>
        <v>0</v>
      </c>
      <c r="BT54" s="49">
        <f>IF(AB54&gt;AL54,INDEX($S$6:$S$19,AG54),求节点($G$6:$G$19,$S$6:$S$19,AB54))/7*节奏总纲!AA53</f>
        <v>0</v>
      </c>
      <c r="BU54" s="47"/>
      <c r="BV54" s="10">
        <v>50</v>
      </c>
      <c r="BW54" s="10">
        <f>SUM(AV$5:AV54)</f>
        <v>7636.3075923938486</v>
      </c>
      <c r="BX54" s="10">
        <f>SUM(AW$5:AW54)</f>
        <v>6453.9502945998638</v>
      </c>
      <c r="BY54" s="10">
        <f>SUM(AX$5:AX54)</f>
        <v>5088.2158485972541</v>
      </c>
      <c r="BZ54" s="10">
        <f>SUM(AY$5:AY54)</f>
        <v>3593.9310468514236</v>
      </c>
      <c r="CA54" s="10">
        <f>SUM(AZ$5:AZ54)</f>
        <v>1858.2982081564332</v>
      </c>
      <c r="CB54" s="10">
        <f>SUM(BA$5:BA54)</f>
        <v>75092813.85316053</v>
      </c>
      <c r="CC54" s="10">
        <f>SUM(BB$5:BB54)</f>
        <v>59611121.672660947</v>
      </c>
      <c r="CD54" s="10">
        <f>SUM(BC$5:BC54)</f>
        <v>43315658.562035486</v>
      </c>
      <c r="CE54" s="10">
        <f>SUM(BD$5:BD54)</f>
        <v>28132926.223516203</v>
      </c>
      <c r="CF54" s="10">
        <f>SUM(BE$5:BE54)</f>
        <v>12714853.539294139</v>
      </c>
      <c r="CG54" s="47">
        <f>SUM(BF$5:BF54)</f>
        <v>136953.30227459825</v>
      </c>
      <c r="CH54" s="47">
        <f>SUM(BG$5:BG54)</f>
        <v>51569.793688283688</v>
      </c>
      <c r="CI54" s="47">
        <f>SUM(BH$5:BH54)</f>
        <v>0</v>
      </c>
      <c r="CJ54" s="47">
        <f>SUM(BI$5:BI54)</f>
        <v>0</v>
      </c>
      <c r="CK54" s="47">
        <f>SUM(BJ$5:BJ54)</f>
        <v>0</v>
      </c>
      <c r="CL54" s="10">
        <f>SUM(BK$5:BK54)</f>
        <v>1909.0768980984622</v>
      </c>
      <c r="CM54" s="10">
        <f>SUM(BL$5:BL54)</f>
        <v>1613.4875736499662</v>
      </c>
      <c r="CN54" s="10">
        <f>SUM(BM$5:BM54)</f>
        <v>1272.0539621493137</v>
      </c>
      <c r="CO54" s="10">
        <f>SUM(BN$5:BN54)</f>
        <v>898.4827617128559</v>
      </c>
      <c r="CP54" s="10">
        <f>SUM(BO$5:BO54)</f>
        <v>464.57455203910831</v>
      </c>
      <c r="CQ54" s="40">
        <f>BK54/节奏总纲!W53</f>
        <v>70.779740834022832</v>
      </c>
      <c r="CR54" s="49">
        <f>SUM(BP$5:BP54)</f>
        <v>0</v>
      </c>
      <c r="CS54" s="49">
        <f>SUM(BQ$5:BQ54)</f>
        <v>0</v>
      </c>
      <c r="CT54" s="49">
        <f>SUM(BR$5:BR54)</f>
        <v>0</v>
      </c>
      <c r="CU54" s="49">
        <f>SUM(BS$5:BS54)</f>
        <v>0</v>
      </c>
      <c r="CV54" s="49">
        <f>SUM(BT$5:BT54)</f>
        <v>0</v>
      </c>
    </row>
    <row r="55" spans="7:100" x14ac:dyDescent="0.15">
      <c r="G55" s="74">
        <v>166800000</v>
      </c>
      <c r="H55" s="74">
        <f t="shared" si="14"/>
        <v>0.54652686762778502</v>
      </c>
      <c r="W55" s="29">
        <v>51</v>
      </c>
      <c r="X55" s="10">
        <f>功勋产出!C58*7</f>
        <v>89397928.316892713</v>
      </c>
      <c r="Y55" s="10">
        <f>功勋产出!D58*7</f>
        <v>105243622.96831292</v>
      </c>
      <c r="Z55" s="10">
        <f>功勋产出!E58*7</f>
        <v>210535611.50566667</v>
      </c>
      <c r="AA55" s="10">
        <f>功勋产出!F58*7</f>
        <v>231183586.67628321</v>
      </c>
      <c r="AB55" s="10">
        <f>功勋产出!G58*7</f>
        <v>233306449.87625337</v>
      </c>
      <c r="AC55" s="10">
        <f>求节点(功勋需求与产出奖励!$F$6:$F$19,功勋需求与产出奖励!$C$6:$C$19,节奏总纲!P54)</f>
        <v>10.34396956276564</v>
      </c>
      <c r="AD55" s="10">
        <f>求节点(功勋需求与产出奖励!$F$6:$F$19,功勋需求与产出奖励!$C$6:$C$19,节奏总纲!Q54)</f>
        <v>10.187391293765197</v>
      </c>
      <c r="AE55" s="10">
        <f>求节点(功勋需求与产出奖励!$F$6:$F$19,功勋需求与产出奖励!$C$6:$C$19,节奏总纲!R54)</f>
        <v>10.003006060834034</v>
      </c>
      <c r="AF55" s="10">
        <f>求节点(功勋需求与产出奖励!$F$6:$F$19,功勋需求与产出奖励!$C$6:$C$19,节奏总纲!S54)</f>
        <v>9.382559977088226</v>
      </c>
      <c r="AG55" s="10">
        <f>求节点(功勋需求与产出奖励!$F$6:$F$19,功勋需求与产出奖励!$C$6:$C$19,节奏总纲!T54)</f>
        <v>8.4508123905421417</v>
      </c>
      <c r="AH55" s="62">
        <f>求节点($F$6:$F$19,$G$6:$G$19,节奏总纲!P54)</f>
        <v>101470843.38509433</v>
      </c>
      <c r="AI55" s="62">
        <f>求节点($F$6:$F$19,$G$6:$G$19,节奏总纲!Q54)</f>
        <v>95520869.163077489</v>
      </c>
      <c r="AJ55" s="62">
        <f>求节点($F$6:$F$19,$G$6:$G$19,节奏总纲!R54)</f>
        <v>88514230.311693311</v>
      </c>
      <c r="AK55" s="62">
        <f>求节点($F$6:$F$19,$G$6:$G$19,节奏总纲!S54)</f>
        <v>70370751.330976188</v>
      </c>
      <c r="AL55" s="62">
        <f>求节点($F$6:$F$19,$G$6:$G$19,节奏总纲!T54)</f>
        <v>47337547.635710254</v>
      </c>
      <c r="AM55" s="34">
        <f t="shared" si="2"/>
        <v>0.88102084632938926</v>
      </c>
      <c r="AN55" s="34">
        <f t="shared" si="3"/>
        <v>1.1017866974036461</v>
      </c>
      <c r="AO55" s="34">
        <f t="shared" si="4"/>
        <v>2.3785510054630565</v>
      </c>
      <c r="AP55" s="34">
        <f t="shared" si="5"/>
        <v>3.2852226571939349</v>
      </c>
      <c r="AQ55" s="34">
        <f t="shared" si="6"/>
        <v>4.928570691318467</v>
      </c>
      <c r="AU55" s="10">
        <v>51</v>
      </c>
      <c r="AV55" s="10">
        <f>IF(X55&gt;AH55,INDEX($O$6:$O$19,AC55),求节点($G$6:$G$19,$O$6:$O$19,X55))/7*节奏总纲!W54</f>
        <v>657.93781737040911</v>
      </c>
      <c r="AW55" s="10">
        <f>IF(Y55&gt;AI55,INDEX($O$6:$O$19,AD55),求节点($G$6:$G$19,$O$6:$O$19,Y55))/7*节奏总纲!X54</f>
        <v>540.89059887114183</v>
      </c>
      <c r="AX55" s="10">
        <f>IF(Z55&gt;AJ55,INDEX($O$6:$O$19,AE55),求节点($G$6:$G$19,$O$6:$O$19,Z55))/7*节奏总纲!Y54</f>
        <v>451.01974207701852</v>
      </c>
      <c r="AY55" s="10">
        <f>IF(AA55&gt;AK55,INDEX($O$6:$O$19,AF55),求节点($G$6:$G$19,$O$6:$O$19,AA55))/7*节奏总纲!Z54</f>
        <v>308.76268453031207</v>
      </c>
      <c r="AZ55" s="10">
        <f>IF(AB55&gt;AL55,INDEX($O$6:$O$19,AG55),求节点($G$6:$G$19,$O$6:$O$19,AB55))/7*节奏总纲!AA54</f>
        <v>150.27410557792393</v>
      </c>
      <c r="BA55" s="10">
        <f>IF(X55&gt;AH55,INDEX($P$6:$P$19,AC55),求节点($G$6:$G$19,$P$6:$P$19,X55))/7*节奏总纲!W54</f>
        <v>8083365.7022133209</v>
      </c>
      <c r="BB55" s="10">
        <f>IF(Y55&gt;AI55,INDEX($P$6:$P$19,AD55),求节点($G$6:$G$19,$P$6:$P$19,Y55))/7*节奏总纲!X54</f>
        <v>6598865.3062279308</v>
      </c>
      <c r="BC55" s="10">
        <f>IF(Z55&gt;AJ55,INDEX($P$6:$P$19,AE55),求节点($G$6:$G$19,$P$6:$P$19,Z55))/7*节奏总纲!Y54</f>
        <v>5502440.8533396255</v>
      </c>
      <c r="BD55" s="10">
        <f>IF(AA55&gt;AK55,INDEX($P$6:$P$19,AF55),求节点($G$6:$G$19,$P$6:$P$19,AA55))/7*节奏总纲!Z54</f>
        <v>3156240.7751987451</v>
      </c>
      <c r="BE55" s="10">
        <f>IF(AB55&gt;AL55,INDEX($P$6:$P$19,AG55),求节点($G$6:$G$19,$P$6:$P$19,AB55))/7*节奏总纲!AA54</f>
        <v>1164624.3182289104</v>
      </c>
      <c r="BF55" s="47">
        <f>IF(X55&gt;AH55,INDEX($Q$6:$Q$19,AC55),求节点($G$6:$G$19,$Q$6:$Q$19,X55))/7*节奏总纲!W54</f>
        <v>34103.202795533587</v>
      </c>
      <c r="BG55" s="47">
        <f>IF(Y55&gt;AI55,INDEX($Q$6:$Q$19,AD55),求节点($G$6:$G$19,$Q$6:$Q$19,Y55))/7*节奏总纲!X54</f>
        <v>27044.529943557092</v>
      </c>
      <c r="BH55" s="47">
        <f>IF(Z55&gt;AJ55,INDEX($Q$6:$Q$19,AE55),求节点($G$6:$G$19,$Q$6:$Q$19,Z55))/7*节奏总纲!Y54</f>
        <v>22550.987103850926</v>
      </c>
      <c r="BI55" s="47">
        <f>IF(AA55&gt;AK55,INDEX($Q$6:$Q$19,AF55),求节点($G$6:$G$19,$Q$6:$Q$19,AA55))/7*节奏总纲!Z54</f>
        <v>0</v>
      </c>
      <c r="BJ55" s="47">
        <f>IF(AB55&gt;AL55,INDEX($Q$6:$Q$19,AG55),求节点($G$6:$G$19,$Q$6:$Q$19,AB55))/7*节奏总纲!AA54</f>
        <v>0</v>
      </c>
      <c r="BK55" s="40">
        <f>IF(X55&gt;AH55,INDEX($R$6:$R$19,AC55),求节点($G$6:$G$19,$R$6:$R$19,X55))/7*节奏总纲!W54*$E$27</f>
        <v>164.48445434260225</v>
      </c>
      <c r="BL55" s="40">
        <f>IF(Y55&gt;AI55,INDEX($R$6:$R$19,AD55),求节点($G$6:$G$19,$R$6:$R$19,Y55))/7*节奏总纲!X54*$E$27</f>
        <v>135.22264971778549</v>
      </c>
      <c r="BM55" s="40">
        <f>IF(Z55&gt;AJ55,INDEX($R$6:$R$19,AE55),求节点($G$6:$G$19,$R$6:$R$19,Z55))/7*节奏总纲!Y54*$E$27</f>
        <v>112.75493551925463</v>
      </c>
      <c r="BN55" s="40">
        <f>IF(AA55&gt;AK55,INDEX($R$6:$R$19,AF55),求节点($G$6:$G$19,$R$6:$R$19,AA55))/7*节奏总纲!Z54*$E$27</f>
        <v>77.190671132578018</v>
      </c>
      <c r="BO55" s="40">
        <f>IF(AB55&gt;AL55,INDEX($R$6:$R$19,AG55),求节点($G$6:$G$19,$R$6:$R$19,AB55))/7*节奏总纲!AA54*$E$27</f>
        <v>37.568526394480983</v>
      </c>
      <c r="BP55" s="49">
        <f>IF(X55&gt;AH55,INDEX($S$6:$S$19,AC55),求节点($G$6:$G$19,$S$6:$S$19,X55))/7*节奏总纲!W54</f>
        <v>0</v>
      </c>
      <c r="BQ55" s="49">
        <f>IF(Y55&gt;AI55,INDEX($S$6:$S$19,AD55),求节点($G$6:$G$19,$S$6:$S$19,Y55))/7*节奏总纲!X54</f>
        <v>0</v>
      </c>
      <c r="BR55" s="49">
        <f>IF(Z55&gt;AJ55,INDEX($S$6:$S$19,AE55),求节点($G$6:$G$19,$S$6:$S$19,Z55))/7*节奏总纲!Y54</f>
        <v>0</v>
      </c>
      <c r="BS55" s="49">
        <f>IF(AA55&gt;AK55,INDEX($S$6:$S$19,AF55),求节点($G$6:$G$19,$S$6:$S$19,AA55))/7*节奏总纲!Z54</f>
        <v>0</v>
      </c>
      <c r="BT55" s="49">
        <f>IF(AB55&gt;AL55,INDEX($S$6:$S$19,AG55),求节点($G$6:$G$19,$S$6:$S$19,AB55))/7*节奏总纲!AA54</f>
        <v>0</v>
      </c>
      <c r="BU55" s="47"/>
      <c r="BV55" s="10">
        <v>51</v>
      </c>
      <c r="BW55" s="10">
        <f>SUM(AV$5:AV55)</f>
        <v>8294.2454097642585</v>
      </c>
      <c r="BX55" s="10">
        <f>SUM(AW$5:AW55)</f>
        <v>6994.840893471006</v>
      </c>
      <c r="BY55" s="10">
        <f>SUM(AX$5:AX55)</f>
        <v>5539.2355906742723</v>
      </c>
      <c r="BZ55" s="10">
        <f>SUM(AY$5:AY55)</f>
        <v>3902.6937313817357</v>
      </c>
      <c r="CA55" s="10">
        <f>SUM(AZ$5:AZ55)</f>
        <v>2008.5723137343571</v>
      </c>
      <c r="CB55" s="10">
        <f>SUM(BA$5:BA55)</f>
        <v>83176179.555373847</v>
      </c>
      <c r="CC55" s="10">
        <f>SUM(BB$5:BB55)</f>
        <v>66209986.978888877</v>
      </c>
      <c r="CD55" s="10">
        <f>SUM(BC$5:BC55)</f>
        <v>48818099.415375113</v>
      </c>
      <c r="CE55" s="10">
        <f>SUM(BD$5:BD55)</f>
        <v>31289166.99871495</v>
      </c>
      <c r="CF55" s="10">
        <f>SUM(BE$5:BE55)</f>
        <v>13879477.857523048</v>
      </c>
      <c r="CG55" s="47">
        <f>SUM(BF$5:BF55)</f>
        <v>171056.50507013183</v>
      </c>
      <c r="CH55" s="47">
        <f>SUM(BG$5:BG55)</f>
        <v>78614.323631840787</v>
      </c>
      <c r="CI55" s="47">
        <f>SUM(BH$5:BH55)</f>
        <v>22550.987103850926</v>
      </c>
      <c r="CJ55" s="47">
        <f>SUM(BI$5:BI55)</f>
        <v>0</v>
      </c>
      <c r="CK55" s="47">
        <f>SUM(BJ$5:BJ55)</f>
        <v>0</v>
      </c>
      <c r="CL55" s="10">
        <f>SUM(BK$5:BK55)</f>
        <v>2073.5613524410646</v>
      </c>
      <c r="CM55" s="10">
        <f>SUM(BL$5:BL55)</f>
        <v>1748.7102233677517</v>
      </c>
      <c r="CN55" s="10">
        <f>SUM(BM$5:BM55)</f>
        <v>1384.8088976685683</v>
      </c>
      <c r="CO55" s="10">
        <f>SUM(BN$5:BN55)</f>
        <v>975.67343284543392</v>
      </c>
      <c r="CP55" s="10">
        <f>SUM(BO$5:BO55)</f>
        <v>502.14307843358927</v>
      </c>
      <c r="CQ55" s="40">
        <f>BK55/节奏总纲!W54</f>
        <v>71.616151939265549</v>
      </c>
      <c r="CR55" s="49">
        <f>SUM(BP$5:BP55)</f>
        <v>0</v>
      </c>
      <c r="CS55" s="49">
        <f>SUM(BQ$5:BQ55)</f>
        <v>0</v>
      </c>
      <c r="CT55" s="49">
        <f>SUM(BR$5:BR55)</f>
        <v>0</v>
      </c>
      <c r="CU55" s="49">
        <f>SUM(BS$5:BS55)</f>
        <v>0</v>
      </c>
      <c r="CV55" s="49">
        <f>SUM(BT$5:BT55)</f>
        <v>0</v>
      </c>
    </row>
    <row r="56" spans="7:100" x14ac:dyDescent="0.15">
      <c r="W56" s="29">
        <v>52</v>
      </c>
      <c r="X56" s="10">
        <f>功勋产出!C59*7</f>
        <v>93289550.752391577</v>
      </c>
      <c r="Y56" s="10">
        <f>功勋产出!D59*7</f>
        <v>108341107.87597795</v>
      </c>
      <c r="Z56" s="10">
        <f>功勋产出!E59*7</f>
        <v>214661479.93889859</v>
      </c>
      <c r="AA56" s="10">
        <f>功勋产出!F59*7</f>
        <v>236445576.88919044</v>
      </c>
      <c r="AB56" s="10">
        <f>功勋产出!G59*7</f>
        <v>237882414.89014274</v>
      </c>
      <c r="AC56" s="10">
        <f>求节点(功勋需求与产出奖励!$F$6:$F$19,功勋需求与产出奖励!$C$6:$C$19,节奏总纲!P55)</f>
        <v>10.432198830104126</v>
      </c>
      <c r="AD56" s="10">
        <f>求节点(功勋需求与产出奖励!$F$6:$F$19,功勋需求与产出奖励!$C$6:$C$19,节奏总纲!Q55)</f>
        <v>10.264557545707152</v>
      </c>
      <c r="AE56" s="10">
        <f>求节点(功勋需求与产出奖励!$F$6:$F$19,功勋需求与产出奖励!$C$6:$C$19,节奏总纲!R55)</f>
        <v>10.068335216646167</v>
      </c>
      <c r="AF56" s="10">
        <f>求节点(功勋需求与产出奖励!$F$6:$F$19,功勋需求与产出奖励!$C$6:$C$19,节奏总纲!S55)</f>
        <v>9.5182292012458358</v>
      </c>
      <c r="AG56" s="10">
        <f>求节点(功勋需求与产出奖励!$F$6:$F$19,功勋需求与产出奖励!$C$6:$C$19,节奏总纲!T55)</f>
        <v>8.551412149942772</v>
      </c>
      <c r="AH56" s="62">
        <f>求节点($F$6:$F$19,$G$6:$G$19,节奏总纲!P55)</f>
        <v>104823555.5439568</v>
      </c>
      <c r="AI56" s="62">
        <f>求节点($F$6:$F$19,$G$6:$G$19,节奏总纲!Q55)</f>
        <v>98453186.736871764</v>
      </c>
      <c r="AJ56" s="62">
        <f>求节点($F$6:$F$19,$G$6:$G$19,节奏总纲!R55)</f>
        <v>90996738.232554346</v>
      </c>
      <c r="AK56" s="62">
        <f>求节点($F$6:$F$19,$G$6:$G$19,节奏总纲!S55)</f>
        <v>74332292.676378399</v>
      </c>
      <c r="AL56" s="62">
        <f>求节点($F$6:$F$19,$G$6:$G$19,节奏总纲!T55)</f>
        <v>49510502.438763857</v>
      </c>
      <c r="AM56" s="34">
        <f t="shared" si="2"/>
        <v>0.88996743402079559</v>
      </c>
      <c r="AN56" s="34">
        <f t="shared" si="3"/>
        <v>1.1004327179935056</v>
      </c>
      <c r="AO56" s="34">
        <f t="shared" si="4"/>
        <v>2.3590019170830328</v>
      </c>
      <c r="AP56" s="34">
        <f t="shared" si="5"/>
        <v>3.1809267328616788</v>
      </c>
      <c r="AQ56" s="34">
        <f t="shared" si="6"/>
        <v>4.8046859387937575</v>
      </c>
      <c r="AU56" s="10">
        <v>52</v>
      </c>
      <c r="AV56" s="10">
        <f>IF(X56&gt;AH56,INDEX($O$6:$O$19,AC56),求节点($G$6:$G$19,$O$6:$O$19,X56))/7*节奏总纲!W55</f>
        <v>712.36300272820881</v>
      </c>
      <c r="AW56" s="10">
        <f>IF(Y56&gt;AI56,INDEX($O$6:$O$19,AD56),求节点($G$6:$G$19,$O$6:$O$19,Y56))/7*节奏总纲!X55</f>
        <v>615.12526548015353</v>
      </c>
      <c r="AX56" s="10">
        <f>IF(Z56&gt;AJ56,INDEX($O$6:$O$19,AE56),求节点($G$6:$G$19,$O$6:$O$19,Z56))/7*节奏总纲!Y55</f>
        <v>520.76669918814082</v>
      </c>
      <c r="AY56" s="10">
        <f>IF(AA56&gt;AK56,INDEX($O$6:$O$19,AF56),求节点($G$6:$G$19,$O$6:$O$19,AA56))/7*节奏总纲!Z55</f>
        <v>345.37508206980164</v>
      </c>
      <c r="AZ56" s="10">
        <f>IF(AB56&gt;AL56,INDEX($O$6:$O$19,AG56),求节点($G$6:$G$19,$O$6:$O$19,AB56))/7*节奏总纲!AA55</f>
        <v>165.55846118503683</v>
      </c>
      <c r="BA56" s="10">
        <f>IF(X56&gt;AH56,INDEX($P$6:$P$19,AC56),求节点($G$6:$G$19,$P$6:$P$19,X56))/7*节奏总纲!W55</f>
        <v>8987658.8008279037</v>
      </c>
      <c r="BB56" s="10">
        <f>IF(Y56&gt;AI56,INDEX($P$6:$P$19,AD56),求节点($G$6:$G$19,$P$6:$P$19,Y56))/7*节奏总纲!X55</f>
        <v>7504528.2388578728</v>
      </c>
      <c r="BC56" s="10">
        <f>IF(Z56&gt;AJ56,INDEX($P$6:$P$19,AE56),求节点($G$6:$G$19,$P$6:$P$19,Z56))/7*节奏总纲!Y55</f>
        <v>6353353.7300953185</v>
      </c>
      <c r="BD56" s="10">
        <f>IF(AA56&gt;AK56,INDEX($P$6:$P$19,AF56),求节点($G$6:$G$19,$P$6:$P$19,AA56))/7*节奏总纲!Z55</f>
        <v>3530500.8389357501</v>
      </c>
      <c r="BE56" s="10">
        <f>IF(AB56&gt;AL56,INDEX($P$6:$P$19,AG56),求节点($G$6:$G$19,$P$6:$P$19,AB56))/7*节奏总纲!AA55</f>
        <v>1283078.0741840354</v>
      </c>
      <c r="BF56" s="47">
        <f>IF(X56&gt;AH56,INDEX($Q$6:$Q$19,AC56),求节点($G$6:$G$19,$Q$6:$Q$19,X56))/7*节奏总纲!W55</f>
        <v>41952.940297405206</v>
      </c>
      <c r="BG56" s="47">
        <f>IF(Y56&gt;AI56,INDEX($Q$6:$Q$19,AD56),求节点($G$6:$G$19,$Q$6:$Q$19,Y56))/7*节奏总纲!X55</f>
        <v>30756.263274007673</v>
      </c>
      <c r="BH56" s="47">
        <f>IF(Z56&gt;AJ56,INDEX($Q$6:$Q$19,AE56),求节点($G$6:$G$19,$Q$6:$Q$19,Z56))/7*节奏总纲!Y55</f>
        <v>26038.334959407042</v>
      </c>
      <c r="BI56" s="47">
        <f>IF(AA56&gt;AK56,INDEX($Q$6:$Q$19,AF56),求节点($G$6:$G$19,$Q$6:$Q$19,AA56))/7*节奏总纲!Z55</f>
        <v>0</v>
      </c>
      <c r="BJ56" s="47">
        <f>IF(AB56&gt;AL56,INDEX($Q$6:$Q$19,AG56),求节点($G$6:$G$19,$Q$6:$Q$19,AB56))/7*节奏总纲!AA55</f>
        <v>0</v>
      </c>
      <c r="BK56" s="40">
        <f>IF(X56&gt;AH56,INDEX($R$6:$R$19,AC56),求节点($G$6:$G$19,$R$6:$R$19,X56))/7*节奏总纲!W55*$E$27</f>
        <v>178.09075068205223</v>
      </c>
      <c r="BL56" s="40">
        <f>IF(Y56&gt;AI56,INDEX($R$6:$R$19,AD56),求节点($G$6:$G$19,$R$6:$R$19,Y56))/7*节奏总纲!X55*$E$27</f>
        <v>153.78131637003838</v>
      </c>
      <c r="BM56" s="40">
        <f>IF(Z56&gt;AJ56,INDEX($R$6:$R$19,AE56),求节点($G$6:$G$19,$R$6:$R$19,Z56))/7*节奏总纲!Y55*$E$27</f>
        <v>130.19167479703523</v>
      </c>
      <c r="BN56" s="40">
        <f>IF(AA56&gt;AK56,INDEX($R$6:$R$19,AF56),求节点($G$6:$G$19,$R$6:$R$19,AA56))/7*节奏总纲!Z55*$E$27</f>
        <v>86.343770517450423</v>
      </c>
      <c r="BO56" s="40">
        <f>IF(AB56&gt;AL56,INDEX($R$6:$R$19,AG56),求节点($G$6:$G$19,$R$6:$R$19,AB56))/7*节奏总纲!AA55*$E$27</f>
        <v>41.389615296259208</v>
      </c>
      <c r="BP56" s="49">
        <f>IF(X56&gt;AH56,INDEX($S$6:$S$19,AC56),求节点($G$6:$G$19,$S$6:$S$19,X56))/7*节奏总纲!W55</f>
        <v>0</v>
      </c>
      <c r="BQ56" s="49">
        <f>IF(Y56&gt;AI56,INDEX($S$6:$S$19,AD56),求节点($G$6:$G$19,$S$6:$S$19,Y56))/7*节奏总纲!X55</f>
        <v>0</v>
      </c>
      <c r="BR56" s="49">
        <f>IF(Z56&gt;AJ56,INDEX($S$6:$S$19,AE56),求节点($G$6:$G$19,$S$6:$S$19,Z56))/7*节奏总纲!Y55</f>
        <v>0</v>
      </c>
      <c r="BS56" s="49">
        <f>IF(AA56&gt;AK56,INDEX($S$6:$S$19,AF56),求节点($G$6:$G$19,$S$6:$S$19,AA56))/7*节奏总纲!Z55</f>
        <v>0</v>
      </c>
      <c r="BT56" s="49">
        <f>IF(AB56&gt;AL56,INDEX($S$6:$S$19,AG56),求节点($G$6:$G$19,$S$6:$S$19,AB56))/7*节奏总纲!AA55</f>
        <v>0</v>
      </c>
      <c r="BU56" s="47"/>
      <c r="BV56" s="10">
        <v>52</v>
      </c>
      <c r="BW56" s="10">
        <f>SUM(AV$5:AV56)</f>
        <v>9006.6084124924673</v>
      </c>
      <c r="BX56" s="10">
        <f>SUM(AW$5:AW56)</f>
        <v>7609.9661589511597</v>
      </c>
      <c r="BY56" s="10">
        <f>SUM(AX$5:AX56)</f>
        <v>6060.0022898624129</v>
      </c>
      <c r="BZ56" s="10">
        <f>SUM(AY$5:AY56)</f>
        <v>4248.0688134515376</v>
      </c>
      <c r="CA56" s="10">
        <f>SUM(AZ$5:AZ56)</f>
        <v>2174.1307749193938</v>
      </c>
      <c r="CB56" s="10">
        <f>SUM(BA$5:BA56)</f>
        <v>92163838.356201753</v>
      </c>
      <c r="CC56" s="10">
        <f>SUM(BB$5:BB56)</f>
        <v>73714515.21774675</v>
      </c>
      <c r="CD56" s="10">
        <f>SUM(BC$5:BC56)</f>
        <v>55171453.145470433</v>
      </c>
      <c r="CE56" s="10">
        <f>SUM(BD$5:BD56)</f>
        <v>34819667.837650701</v>
      </c>
      <c r="CF56" s="10">
        <f>SUM(BE$5:BE56)</f>
        <v>15162555.931707084</v>
      </c>
      <c r="CG56" s="47">
        <f>SUM(BF$5:BF56)</f>
        <v>213009.44536753703</v>
      </c>
      <c r="CH56" s="47">
        <f>SUM(BG$5:BG56)</f>
        <v>109370.58690584847</v>
      </c>
      <c r="CI56" s="47">
        <f>SUM(BH$5:BH56)</f>
        <v>48589.322063257969</v>
      </c>
      <c r="CJ56" s="47">
        <f>SUM(BI$5:BI56)</f>
        <v>0</v>
      </c>
      <c r="CK56" s="47">
        <f>SUM(BJ$5:BJ56)</f>
        <v>0</v>
      </c>
      <c r="CL56" s="10">
        <f>SUM(BK$5:BK56)</f>
        <v>2251.6521031231168</v>
      </c>
      <c r="CM56" s="10">
        <f>SUM(BL$5:BL56)</f>
        <v>1902.4915397377902</v>
      </c>
      <c r="CN56" s="10">
        <f>SUM(BM$5:BM56)</f>
        <v>1515.0005724656035</v>
      </c>
      <c r="CO56" s="10">
        <f>SUM(BN$5:BN56)</f>
        <v>1062.0172033628844</v>
      </c>
      <c r="CP56" s="10">
        <f>SUM(BO$5:BO56)</f>
        <v>543.53269372984846</v>
      </c>
      <c r="CQ56" s="40">
        <f>BK56/节奏总纲!W55</f>
        <v>72.34765991586309</v>
      </c>
      <c r="CR56" s="49">
        <f>SUM(BP$5:BP56)</f>
        <v>0</v>
      </c>
      <c r="CS56" s="49">
        <f>SUM(BQ$5:BQ56)</f>
        <v>0</v>
      </c>
      <c r="CT56" s="49">
        <f>SUM(BR$5:BR56)</f>
        <v>0</v>
      </c>
      <c r="CU56" s="49">
        <f>SUM(BS$5:BS56)</f>
        <v>0</v>
      </c>
      <c r="CV56" s="49">
        <f>SUM(BT$5:BT56)</f>
        <v>0</v>
      </c>
    </row>
    <row r="57" spans="7:100" x14ac:dyDescent="0.15">
      <c r="W57" s="29">
        <v>53</v>
      </c>
      <c r="X57" s="10">
        <f>功勋产出!C60*7</f>
        <v>97475065.494275481</v>
      </c>
      <c r="Y57" s="10">
        <f>功勋产出!D60*7</f>
        <v>115499374.77465758</v>
      </c>
      <c r="Z57" s="10">
        <f>功勋产出!E60*7</f>
        <v>215423545.5161646</v>
      </c>
      <c r="AA57" s="10">
        <f>功勋产出!F60*7</f>
        <v>241774035.37073547</v>
      </c>
      <c r="AB57" s="10">
        <f>功勋产出!G60*7</f>
        <v>242760445.72951466</v>
      </c>
      <c r="AC57" s="10">
        <f>求节点(功勋需求与产出奖励!$F$6:$F$19,功勋需求与产出奖励!$C$6:$C$19,节奏总纲!P56)</f>
        <v>10.526760617456535</v>
      </c>
      <c r="AD57" s="10">
        <f>求节点(功勋需求与产出奖励!$F$6:$F$19,功勋需求与产出奖励!$C$6:$C$19,节奏总纲!Q56)</f>
        <v>10.348677363450133</v>
      </c>
      <c r="AE57" s="10">
        <f>求节点(功勋需求与产出奖励!$F$6:$F$19,功勋需求与产出奖励!$C$6:$C$19,节奏总纲!R56)</f>
        <v>10.139078603131932</v>
      </c>
      <c r="AF57" s="10">
        <f>求节点(功勋需求与产出奖励!$F$6:$F$19,功勋需求与产出奖励!$C$6:$C$19,节奏总纲!S56)</f>
        <v>9.6585345407422363</v>
      </c>
      <c r="AG57" s="10">
        <f>求节点(功勋需求与产出奖励!$F$6:$F$19,功勋需求与产出奖励!$C$6:$C$19,节奏总纲!T56)</f>
        <v>8.6581280900477946</v>
      </c>
      <c r="AH57" s="62">
        <f>求节点($F$6:$F$19,$G$6:$G$19,节奏总纲!P56)</f>
        <v>108416903.4633483</v>
      </c>
      <c r="AI57" s="62">
        <f>求节点($F$6:$F$19,$G$6:$G$19,节奏总纲!Q56)</f>
        <v>101649739.81110501</v>
      </c>
      <c r="AJ57" s="62">
        <f>求节点($F$6:$F$19,$G$6:$G$19,节奏总纲!R56)</f>
        <v>93684986.919013411</v>
      </c>
      <c r="AK57" s="62">
        <f>求节点($F$6:$F$19,$G$6:$G$19,节奏总纲!S56)</f>
        <v>78429208.589673311</v>
      </c>
      <c r="AL57" s="62">
        <f>求节点($F$6:$F$19,$G$6:$G$19,节奏总纲!T56)</f>
        <v>51815566.745032355</v>
      </c>
      <c r="AM57" s="34">
        <f t="shared" si="2"/>
        <v>0.89907627298383552</v>
      </c>
      <c r="AN57" s="34">
        <f t="shared" si="3"/>
        <v>1.1362486022029101</v>
      </c>
      <c r="AO57" s="34">
        <f t="shared" si="4"/>
        <v>2.2994457554057073</v>
      </c>
      <c r="AP57" s="34">
        <f t="shared" si="5"/>
        <v>3.0827040042651865</v>
      </c>
      <c r="AQ57" s="34">
        <f t="shared" si="6"/>
        <v>4.6850871461864019</v>
      </c>
      <c r="AU57" s="10">
        <v>53</v>
      </c>
      <c r="AV57" s="10">
        <f>IF(X57&gt;AH57,INDEX($O$6:$O$19,AC57),求节点($G$6:$G$19,$O$6:$O$19,X57))/7*节奏总纲!W56</f>
        <v>771.79441928292499</v>
      </c>
      <c r="AW57" s="10">
        <f>IF(Y57&gt;AI57,INDEX($O$6:$O$19,AD57),求节点($G$6:$G$19,$O$6:$O$19,Y57))/7*节奏总纲!X56</f>
        <v>670.55511857975603</v>
      </c>
      <c r="AX57" s="10">
        <f>IF(Z57&gt;AJ57,INDEX($O$6:$O$19,AE57),求节点($G$6:$G$19,$O$6:$O$19,Z57))/7*节奏总纲!Y56</f>
        <v>563.92585227224049</v>
      </c>
      <c r="AY57" s="10">
        <f>IF(AA57&gt;AK57,INDEX($O$6:$O$19,AF57),求节点($G$6:$G$19,$O$6:$O$19,AA57))/7*节奏总纲!Z56</f>
        <v>357.17730711798129</v>
      </c>
      <c r="AZ57" s="10">
        <f>IF(AB57&gt;AL57,INDEX($O$6:$O$19,AG57),求节点($G$6:$G$19,$O$6:$O$19,AB57))/7*节奏总纲!AA56</f>
        <v>175.62394714426628</v>
      </c>
      <c r="BA57" s="10">
        <f>IF(X57&gt;AH57,INDEX($P$6:$P$19,AC57),求节点($G$6:$G$19,$P$6:$P$19,X57))/7*节奏总纲!W56</f>
        <v>10006353.770035721</v>
      </c>
      <c r="BB57" s="10">
        <f>IF(Y57&gt;AI57,INDEX($P$6:$P$19,AD57),求节点($G$6:$G$19,$P$6:$P$19,Y57))/7*节奏总纲!X56</f>
        <v>8180772.4466730244</v>
      </c>
      <c r="BC57" s="10">
        <f>IF(Z57&gt;AJ57,INDEX($P$6:$P$19,AE57),求节点($G$6:$G$19,$P$6:$P$19,Z57))/7*节奏总纲!Y56</f>
        <v>6879895.3977213334</v>
      </c>
      <c r="BD57" s="10">
        <f>IF(AA57&gt;AK57,INDEX($P$6:$P$19,AF57),求节点($G$6:$G$19,$P$6:$P$19,AA57))/7*节奏总纲!Z56</f>
        <v>3651145.8060949198</v>
      </c>
      <c r="BE57" s="10">
        <f>IF(AB57&gt;AL57,INDEX($P$6:$P$19,AG57),求节点($G$6:$G$19,$P$6:$P$19,AB57))/7*节奏总纲!AA56</f>
        <v>1361085.5903680637</v>
      </c>
      <c r="BF57" s="47">
        <f>IF(X57&gt;AH57,INDEX($Q$6:$Q$19,AC57),求节点($G$6:$G$19,$Q$6:$Q$19,X57))/7*节奏总纲!W56</f>
        <v>51191.041035756796</v>
      </c>
      <c r="BG57" s="47">
        <f>IF(Y57&gt;AI57,INDEX($Q$6:$Q$19,AD57),求节点($G$6:$G$19,$Q$6:$Q$19,Y57))/7*节奏总纲!X56</f>
        <v>33527.755928987805</v>
      </c>
      <c r="BH57" s="47">
        <f>IF(Z57&gt;AJ57,INDEX($Q$6:$Q$19,AE57),求节点($G$6:$G$19,$Q$6:$Q$19,Z57))/7*节奏总纲!Y56</f>
        <v>28196.292613612022</v>
      </c>
      <c r="BI57" s="47">
        <f>IF(AA57&gt;AK57,INDEX($Q$6:$Q$19,AF57),求节点($G$6:$G$19,$Q$6:$Q$19,AA57))/7*节奏总纲!Z56</f>
        <v>0</v>
      </c>
      <c r="BJ57" s="47">
        <f>IF(AB57&gt;AL57,INDEX($Q$6:$Q$19,AG57),求节点($G$6:$G$19,$Q$6:$Q$19,AB57))/7*节奏总纲!AA56</f>
        <v>0</v>
      </c>
      <c r="BK57" s="40">
        <f>IF(X57&gt;AH57,INDEX($R$6:$R$19,AC57),求节点($G$6:$G$19,$R$6:$R$19,X57))/7*节奏总纲!W56*$E$27</f>
        <v>192.94860482073125</v>
      </c>
      <c r="BL57" s="40">
        <f>IF(Y57&gt;AI57,INDEX($R$6:$R$19,AD57),求节点($G$6:$G$19,$R$6:$R$19,Y57))/7*节奏总纲!X56*$E$27</f>
        <v>167.63877964493904</v>
      </c>
      <c r="BM57" s="40">
        <f>IF(Z57&gt;AJ57,INDEX($R$6:$R$19,AE57),求节点($G$6:$G$19,$R$6:$R$19,Z57))/7*节奏总纲!Y56*$E$27</f>
        <v>140.98146306806012</v>
      </c>
      <c r="BN57" s="40">
        <f>IF(AA57&gt;AK57,INDEX($R$6:$R$19,AF57),求节点($G$6:$G$19,$R$6:$R$19,AA57))/7*节奏总纲!Z56*$E$27</f>
        <v>89.294326779495321</v>
      </c>
      <c r="BO57" s="40">
        <f>IF(AB57&gt;AL57,INDEX($R$6:$R$19,AG57),求节点($G$6:$G$19,$R$6:$R$19,AB57))/7*节奏总纲!AA56*$E$27</f>
        <v>43.90598678606657</v>
      </c>
      <c r="BP57" s="49">
        <f>IF(X57&gt;AH57,INDEX($S$6:$S$19,AC57),求节点($G$6:$G$19,$S$6:$S$19,X57))/7*节奏总纲!W56</f>
        <v>0</v>
      </c>
      <c r="BQ57" s="49">
        <f>IF(Y57&gt;AI57,INDEX($S$6:$S$19,AD57),求节点($G$6:$G$19,$S$6:$S$19,Y57))/7*节奏总纲!X56</f>
        <v>0</v>
      </c>
      <c r="BR57" s="49">
        <f>IF(Z57&gt;AJ57,INDEX($S$6:$S$19,AE57),求节点($G$6:$G$19,$S$6:$S$19,Z57))/7*节奏总纲!Y56</f>
        <v>0</v>
      </c>
      <c r="BS57" s="49">
        <f>IF(AA57&gt;AK57,INDEX($S$6:$S$19,AF57),求节点($G$6:$G$19,$S$6:$S$19,AA57))/7*节奏总纲!Z56</f>
        <v>0</v>
      </c>
      <c r="BT57" s="49">
        <f>IF(AB57&gt;AL57,INDEX($S$6:$S$19,AG57),求节点($G$6:$G$19,$S$6:$S$19,AB57))/7*节奏总纲!AA56</f>
        <v>0</v>
      </c>
      <c r="BU57" s="47"/>
      <c r="BV57" s="10">
        <v>53</v>
      </c>
      <c r="BW57" s="10">
        <f>SUM(AV$5:AV57)</f>
        <v>9778.4028317753928</v>
      </c>
      <c r="BX57" s="10">
        <f>SUM(AW$5:AW57)</f>
        <v>8280.5212775309155</v>
      </c>
      <c r="BY57" s="10">
        <f>SUM(AX$5:AX57)</f>
        <v>6623.9281421346532</v>
      </c>
      <c r="BZ57" s="10">
        <f>SUM(AY$5:AY57)</f>
        <v>4605.246120569519</v>
      </c>
      <c r="CA57" s="10">
        <f>SUM(AZ$5:AZ57)</f>
        <v>2349.7547220636602</v>
      </c>
      <c r="CB57" s="10">
        <f>SUM(BA$5:BA57)</f>
        <v>102170192.12623748</v>
      </c>
      <c r="CC57" s="10">
        <f>SUM(BB$5:BB57)</f>
        <v>81895287.66441977</v>
      </c>
      <c r="CD57" s="10">
        <f>SUM(BC$5:BC57)</f>
        <v>62051348.543191768</v>
      </c>
      <c r="CE57" s="10">
        <f>SUM(BD$5:BD57)</f>
        <v>38470813.643745624</v>
      </c>
      <c r="CF57" s="10">
        <f>SUM(BE$5:BE57)</f>
        <v>16523641.522075148</v>
      </c>
      <c r="CG57" s="47">
        <f>SUM(BF$5:BF57)</f>
        <v>264200.48640329385</v>
      </c>
      <c r="CH57" s="47">
        <f>SUM(BG$5:BG57)</f>
        <v>142898.34283483628</v>
      </c>
      <c r="CI57" s="47">
        <f>SUM(BH$5:BH57)</f>
        <v>76785.614676869998</v>
      </c>
      <c r="CJ57" s="47">
        <f>SUM(BI$5:BI57)</f>
        <v>0</v>
      </c>
      <c r="CK57" s="47">
        <f>SUM(BJ$5:BJ57)</f>
        <v>0</v>
      </c>
      <c r="CL57" s="10">
        <f>SUM(BK$5:BK57)</f>
        <v>2444.6007079438482</v>
      </c>
      <c r="CM57" s="10">
        <f>SUM(BL$5:BL57)</f>
        <v>2070.1303193827293</v>
      </c>
      <c r="CN57" s="10">
        <f>SUM(BM$5:BM57)</f>
        <v>1655.9820355336635</v>
      </c>
      <c r="CO57" s="10">
        <f>SUM(BN$5:BN57)</f>
        <v>1151.3115301423798</v>
      </c>
      <c r="CP57" s="10">
        <f>SUM(BO$5:BO57)</f>
        <v>587.43868051591505</v>
      </c>
      <c r="CQ57" s="40">
        <f>BK57/节奏总纲!W56</f>
        <v>73.134410807194641</v>
      </c>
      <c r="CR57" s="49">
        <f>SUM(BP$5:BP57)</f>
        <v>0</v>
      </c>
      <c r="CS57" s="49">
        <f>SUM(BQ$5:BQ57)</f>
        <v>0</v>
      </c>
      <c r="CT57" s="49">
        <f>SUM(BR$5:BR57)</f>
        <v>0</v>
      </c>
      <c r="CU57" s="49">
        <f>SUM(BS$5:BS57)</f>
        <v>0</v>
      </c>
      <c r="CV57" s="49">
        <f>SUM(BT$5:BT57)</f>
        <v>0</v>
      </c>
    </row>
    <row r="58" spans="7:100" x14ac:dyDescent="0.15">
      <c r="W58" s="29">
        <v>54</v>
      </c>
      <c r="X58" s="10">
        <f>功勋产出!C61*7</f>
        <v>102163070.16586918</v>
      </c>
      <c r="Y58" s="10">
        <f>功勋产出!D61*7</f>
        <v>124144939.10645404</v>
      </c>
      <c r="Z58" s="10">
        <f>功勋产出!E61*7</f>
        <v>211769692.87351781</v>
      </c>
      <c r="AA58" s="10">
        <f>功勋产出!F61*7</f>
        <v>245576957.27268463</v>
      </c>
      <c r="AB58" s="10">
        <f>功勋产出!G61*7</f>
        <v>247942280.01108557</v>
      </c>
      <c r="AC58" s="10">
        <f>求节点(功勋需求与产出奖励!$F$6:$F$19,功勋需求与产出奖励!$C$6:$C$19,节奏总纲!P57)</f>
        <v>10.628109431710847</v>
      </c>
      <c r="AD58" s="10">
        <f>求节点(功勋需求与产出奖励!$F$6:$F$19,功勋需求与产出奖励!$C$6:$C$19,节奏总纲!Q57)</f>
        <v>10.438980241656159</v>
      </c>
      <c r="AE58" s="10">
        <f>求节点(功勋需求与产出奖励!$F$6:$F$19,功勋需求与产出奖励!$C$6:$C$19,节奏总纲!R57)</f>
        <v>10.209808855894581</v>
      </c>
      <c r="AF58" s="10">
        <f>求节点(功勋需求与产出奖励!$F$6:$F$19,功勋需求与产出奖励!$C$6:$C$19,节奏总纲!S57)</f>
        <v>9.8042710338489236</v>
      </c>
      <c r="AG58" s="10">
        <f>求节点(功勋需求与产出奖励!$F$6:$F$19,功勋需求与产出奖励!$C$6:$C$19,节奏总纲!T57)</f>
        <v>8.7655118852670064</v>
      </c>
      <c r="AH58" s="62">
        <f>求节点($F$6:$F$19,$G$6:$G$19,节奏总纲!P57)</f>
        <v>112268158.40501216</v>
      </c>
      <c r="AI58" s="62">
        <f>求节点($F$6:$F$19,$G$6:$G$19,节奏总纲!Q57)</f>
        <v>105081249.18293405</v>
      </c>
      <c r="AJ58" s="62">
        <f>求节点($F$6:$F$19,$G$6:$G$19,节奏总纲!R57)</f>
        <v>96372736.523994073</v>
      </c>
      <c r="AK58" s="62">
        <f>求节点($F$6:$F$19,$G$6:$G$19,节奏总纲!S57)</f>
        <v>82684714.188388586</v>
      </c>
      <c r="AL58" s="62">
        <f>求节点($F$6:$F$19,$G$6:$G$19,节奏总纲!T57)</f>
        <v>54135056.721767321</v>
      </c>
      <c r="AM58" s="34">
        <f t="shared" si="2"/>
        <v>0.90999150264237483</v>
      </c>
      <c r="AN58" s="34">
        <f t="shared" si="3"/>
        <v>1.1814185696473056</v>
      </c>
      <c r="AO58" s="34">
        <f t="shared" si="4"/>
        <v>2.1974025073034342</v>
      </c>
      <c r="AP58" s="34">
        <f t="shared" si="5"/>
        <v>2.9700405895237525</v>
      </c>
      <c r="AQ58" s="34">
        <f t="shared" si="6"/>
        <v>4.5800687211876463</v>
      </c>
      <c r="AU58" s="10">
        <v>54</v>
      </c>
      <c r="AV58" s="10">
        <f>IF(X58&gt;AH58,INDEX($O$6:$O$19,AC58),求节点($G$6:$G$19,$O$6:$O$19,X58))/7*节奏总纲!W57</f>
        <v>837.15565805316396</v>
      </c>
      <c r="AW58" s="10">
        <f>IF(Y58&gt;AI58,INDEX($O$6:$O$19,AD58),求节点($G$6:$G$19,$O$6:$O$19,Y58))/7*节奏总纲!X57</f>
        <v>719.84294341376051</v>
      </c>
      <c r="AX58" s="10">
        <f>IF(Z58&gt;AJ58,INDEX($O$6:$O$19,AE58),求节点($G$6:$G$19,$O$6:$O$19,Z58))/7*节奏总纲!Y57</f>
        <v>563.82115773654618</v>
      </c>
      <c r="AY58" s="10">
        <f>IF(AA58&gt;AK58,INDEX($O$6:$O$19,AF58),求节点($G$6:$G$19,$O$6:$O$19,AA58))/7*节奏总纲!Z57</f>
        <v>371.00347245159531</v>
      </c>
      <c r="AZ58" s="10">
        <f>IF(AB58&gt;AL58,INDEX($O$6:$O$19,AG58),求节点($G$6:$G$19,$O$6:$O$19,AB58))/7*节奏总纲!AA57</f>
        <v>176.72304584647398</v>
      </c>
      <c r="BA58" s="10">
        <f>IF(X58&gt;AH58,INDEX($P$6:$P$19,AC58),求节点($G$6:$G$19,$P$6:$P$19,X58))/7*节奏总纲!W57</f>
        <v>11173054.069419226</v>
      </c>
      <c r="BB58" s="10">
        <f>IF(Y58&gt;AI58,INDEX($P$6:$P$19,AD58),求节点($G$6:$G$19,$P$6:$P$19,Y58))/7*节奏总纲!X57</f>
        <v>8782083.9096478783</v>
      </c>
      <c r="BC58" s="10">
        <f>IF(Z58&gt;AJ58,INDEX($P$6:$P$19,AE58),求节点($G$6:$G$19,$P$6:$P$19,Z58))/7*节奏总纲!Y57</f>
        <v>6878618.1243858635</v>
      </c>
      <c r="BD58" s="10">
        <f>IF(AA58&gt;AK58,INDEX($P$6:$P$19,AF58),求节点($G$6:$G$19,$P$6:$P$19,AA58))/7*节奏总纲!Z57</f>
        <v>3792479.9406163073</v>
      </c>
      <c r="BE58" s="10">
        <f>IF(AB58&gt;AL58,INDEX($P$6:$P$19,AG58),求节点($G$6:$G$19,$P$6:$P$19,AB58))/7*节奏总纲!AA57</f>
        <v>1369603.6053101732</v>
      </c>
      <c r="BF58" s="47">
        <f>IF(X58&gt;AH58,INDEX($Q$6:$Q$19,AC58),求节点($G$6:$G$19,$Q$6:$Q$19,X58))/7*节奏总纲!W57</f>
        <v>62340.36000081175</v>
      </c>
      <c r="BG58" s="47">
        <f>IF(Y58&gt;AI58,INDEX($Q$6:$Q$19,AD58),求节点($G$6:$G$19,$Q$6:$Q$19,Y58))/7*节奏总纲!X57</f>
        <v>35992.147170688026</v>
      </c>
      <c r="BH58" s="47">
        <f>IF(Z58&gt;AJ58,INDEX($Q$6:$Q$19,AE58),求节点($G$6:$G$19,$Q$6:$Q$19,Z58))/7*节奏总纲!Y57</f>
        <v>28191.057886827308</v>
      </c>
      <c r="BI58" s="47">
        <f>IF(AA58&gt;AK58,INDEX($Q$6:$Q$19,AF58),求节点($G$6:$G$19,$Q$6:$Q$19,AA58))/7*节奏总纲!Z57</f>
        <v>0</v>
      </c>
      <c r="BJ58" s="47">
        <f>IF(AB58&gt;AL58,INDEX($Q$6:$Q$19,AG58),求节点($G$6:$G$19,$Q$6:$Q$19,AB58))/7*节奏总纲!AA57</f>
        <v>0</v>
      </c>
      <c r="BK58" s="40">
        <f>IF(X58&gt;AH58,INDEX($R$6:$R$19,AC58),求节点($G$6:$G$19,$R$6:$R$19,X58))/7*节奏总纲!W57*$E$27</f>
        <v>209.28891451329102</v>
      </c>
      <c r="BL58" s="40">
        <f>IF(Y58&gt;AI58,INDEX($R$6:$R$19,AD58),求节点($G$6:$G$19,$R$6:$R$19,Y58))/7*节奏总纲!X57*$E$27</f>
        <v>179.96073585344016</v>
      </c>
      <c r="BM58" s="40">
        <f>IF(Z58&gt;AJ58,INDEX($R$6:$R$19,AE58),求节点($G$6:$G$19,$R$6:$R$19,Z58))/7*节奏总纲!Y57*$E$27</f>
        <v>140.95528943413655</v>
      </c>
      <c r="BN58" s="40">
        <f>IF(AA58&gt;AK58,INDEX($R$6:$R$19,AF58),求节点($G$6:$G$19,$R$6:$R$19,AA58))/7*节奏总纲!Z57*$E$27</f>
        <v>92.750868112898829</v>
      </c>
      <c r="BO58" s="40">
        <f>IF(AB58&gt;AL58,INDEX($R$6:$R$19,AG58),求节点($G$6:$G$19,$R$6:$R$19,AB58))/7*节奏总纲!AA57*$E$27</f>
        <v>44.180761461618502</v>
      </c>
      <c r="BP58" s="49">
        <f>IF(X58&gt;AH58,INDEX($S$6:$S$19,AC58),求节点($G$6:$G$19,$S$6:$S$19,X58))/7*节奏总纲!W57</f>
        <v>0</v>
      </c>
      <c r="BQ58" s="49">
        <f>IF(Y58&gt;AI58,INDEX($S$6:$S$19,AD58),求节点($G$6:$G$19,$S$6:$S$19,Y58))/7*节奏总纲!X57</f>
        <v>0</v>
      </c>
      <c r="BR58" s="49">
        <f>IF(Z58&gt;AJ58,INDEX($S$6:$S$19,AE58),求节点($G$6:$G$19,$S$6:$S$19,Z58))/7*节奏总纲!Y57</f>
        <v>0</v>
      </c>
      <c r="BS58" s="49">
        <f>IF(AA58&gt;AK58,INDEX($S$6:$S$19,AF58),求节点($G$6:$G$19,$S$6:$S$19,AA58))/7*节奏总纲!Z57</f>
        <v>0</v>
      </c>
      <c r="BT58" s="49">
        <f>IF(AB58&gt;AL58,INDEX($S$6:$S$19,AG58),求节点($G$6:$G$19,$S$6:$S$19,AB58))/7*节奏总纲!AA57</f>
        <v>0</v>
      </c>
      <c r="BU58" s="47"/>
      <c r="BV58" s="10">
        <v>54</v>
      </c>
      <c r="BW58" s="10">
        <f>SUM(AV$5:AV58)</f>
        <v>10615.558489828556</v>
      </c>
      <c r="BX58" s="10">
        <f>SUM(AW$5:AW58)</f>
        <v>9000.3642209446753</v>
      </c>
      <c r="BY58" s="10">
        <f>SUM(AX$5:AX58)</f>
        <v>7187.7492998711996</v>
      </c>
      <c r="BZ58" s="10">
        <f>SUM(AY$5:AY58)</f>
        <v>4976.2495930211144</v>
      </c>
      <c r="CA58" s="10">
        <f>SUM(AZ$5:AZ58)</f>
        <v>2526.4777679101344</v>
      </c>
      <c r="CB58" s="10">
        <f>SUM(BA$5:BA58)</f>
        <v>113343246.1956567</v>
      </c>
      <c r="CC58" s="10">
        <f>SUM(BB$5:BB58)</f>
        <v>90677371.574067652</v>
      </c>
      <c r="CD58" s="10">
        <f>SUM(BC$5:BC58)</f>
        <v>68929966.667577624</v>
      </c>
      <c r="CE58" s="10">
        <f>SUM(BD$5:BD58)</f>
        <v>42263293.584361933</v>
      </c>
      <c r="CF58" s="10">
        <f>SUM(BE$5:BE58)</f>
        <v>17893245.127385322</v>
      </c>
      <c r="CG58" s="47">
        <f>SUM(BF$5:BF58)</f>
        <v>326540.8464041056</v>
      </c>
      <c r="CH58" s="47">
        <f>SUM(BG$5:BG58)</f>
        <v>178890.49000552431</v>
      </c>
      <c r="CI58" s="47">
        <f>SUM(BH$5:BH58)</f>
        <v>104976.6725636973</v>
      </c>
      <c r="CJ58" s="47">
        <f>SUM(BI$5:BI58)</f>
        <v>0</v>
      </c>
      <c r="CK58" s="47">
        <f>SUM(BJ$5:BJ58)</f>
        <v>0</v>
      </c>
      <c r="CL58" s="10">
        <f>SUM(BK$5:BK58)</f>
        <v>2653.889622457139</v>
      </c>
      <c r="CM58" s="10">
        <f>SUM(BL$5:BL58)</f>
        <v>2250.0910552361693</v>
      </c>
      <c r="CN58" s="10">
        <f>SUM(BM$5:BM58)</f>
        <v>1796.9373249678001</v>
      </c>
      <c r="CO58" s="10">
        <f>SUM(BN$5:BN58)</f>
        <v>1244.0623982552786</v>
      </c>
      <c r="CP58" s="10">
        <f>SUM(BO$5:BO58)</f>
        <v>631.6194419775336</v>
      </c>
      <c r="CQ58" s="40">
        <f>BK58/节奏总纲!W57</f>
        <v>74.015614692832557</v>
      </c>
      <c r="CR58" s="49">
        <f>SUM(BP$5:BP58)</f>
        <v>0</v>
      </c>
      <c r="CS58" s="49">
        <f>SUM(BQ$5:BQ58)</f>
        <v>0</v>
      </c>
      <c r="CT58" s="49">
        <f>SUM(BR$5:BR58)</f>
        <v>0</v>
      </c>
      <c r="CU58" s="49">
        <f>SUM(BS$5:BS58)</f>
        <v>0</v>
      </c>
      <c r="CV58" s="49">
        <f>SUM(BT$5:BT58)</f>
        <v>0</v>
      </c>
    </row>
    <row r="59" spans="7:100" x14ac:dyDescent="0.15">
      <c r="W59" s="29">
        <v>55</v>
      </c>
      <c r="X59" s="10">
        <f>功勋产出!C62*7</f>
        <v>108365069.71653017</v>
      </c>
      <c r="Y59" s="10">
        <f>功勋产出!D62*7</f>
        <v>138061324.59236291</v>
      </c>
      <c r="Z59" s="10">
        <f>功勋产出!E62*7</f>
        <v>222935726.83812493</v>
      </c>
      <c r="AA59" s="10">
        <f>功勋产出!F62*7</f>
        <v>249703369.3821016</v>
      </c>
      <c r="AB59" s="10">
        <f>功勋产出!G62*7</f>
        <v>252000735.40365967</v>
      </c>
      <c r="AC59" s="10">
        <f>求节点(功勋需求与产出奖励!$F$6:$F$19,功勋需求与产出奖励!$C$6:$C$19,节奏总纲!P58)</f>
        <v>10.736732401288139</v>
      </c>
      <c r="AD59" s="10">
        <f>求节点(功勋需求与产出奖励!$F$6:$F$19,功勋需求与产出奖励!$C$6:$C$19,节奏总纲!Q58)</f>
        <v>10.531637417930614</v>
      </c>
      <c r="AE59" s="10">
        <f>求节点(功勋需求与产出奖励!$F$6:$F$19,功勋需求与产出奖励!$C$6:$C$19,节奏总纲!R58)</f>
        <v>10.28466689272747</v>
      </c>
      <c r="AF59" s="10">
        <f>求节点(功勋需求与产出奖励!$F$6:$F$19,功勋需求与产出奖励!$C$6:$C$19,节奏总纲!S58)</f>
        <v>9.9578250671983355</v>
      </c>
      <c r="AG59" s="10">
        <f>求节点(功勋需求与产出奖励!$F$6:$F$19,功勋需求与产出奖励!$C$6:$C$19,节奏总纲!T58)</f>
        <v>8.8811859644183571</v>
      </c>
      <c r="AH59" s="62">
        <f>求节点($F$6:$F$19,$G$6:$G$19,节奏总纲!P58)</f>
        <v>116395831.24894923</v>
      </c>
      <c r="AI59" s="62">
        <f>求节点($F$6:$F$19,$G$6:$G$19,节奏总纲!Q58)</f>
        <v>108602221.88136333</v>
      </c>
      <c r="AJ59" s="62">
        <f>求节点($F$6:$F$19,$G$6:$G$19,节奏总纲!R58)</f>
        <v>99217341.923643857</v>
      </c>
      <c r="AK59" s="62">
        <f>求节点($F$6:$F$19,$G$6:$G$19,节奏总纲!S58)</f>
        <v>87168491.962191418</v>
      </c>
      <c r="AL59" s="62">
        <f>求节点($F$6:$F$19,$G$6:$G$19,节奏总纲!T58)</f>
        <v>56633616.831436507</v>
      </c>
      <c r="AM59" s="34">
        <f t="shared" si="2"/>
        <v>0.93100473233235703</v>
      </c>
      <c r="AN59" s="34">
        <f t="shared" si="3"/>
        <v>1.2712569061725145</v>
      </c>
      <c r="AO59" s="34">
        <f t="shared" si="4"/>
        <v>2.2469431504191357</v>
      </c>
      <c r="AP59" s="34">
        <f t="shared" si="5"/>
        <v>2.8646058198461009</v>
      </c>
      <c r="AQ59" s="34">
        <f t="shared" si="6"/>
        <v>4.4496669911390452</v>
      </c>
      <c r="AU59" s="10">
        <v>55</v>
      </c>
      <c r="AV59" s="10">
        <f>IF(X59&gt;AH59,INDEX($O$6:$O$19,AC59),求节点($G$6:$G$19,$O$6:$O$19,X59))/7*节奏总纲!W58</f>
        <v>911.37329431154978</v>
      </c>
      <c r="AW59" s="10">
        <f>IF(Y59&gt;AI59,INDEX($O$6:$O$19,AD59),求节点($G$6:$G$19,$O$6:$O$19,Y59))/7*节奏总纲!X58</f>
        <v>738.6100623020825</v>
      </c>
      <c r="AX59" s="10">
        <f>IF(Z59&gt;AJ59,INDEX($O$6:$O$19,AE59),求节点($G$6:$G$19,$O$6:$O$19,Z59))/7*节奏总纲!Y58</f>
        <v>596.72549361074391</v>
      </c>
      <c r="AY59" s="10">
        <f>IF(AA59&gt;AK59,INDEX($O$6:$O$19,AF59),求节点($G$6:$G$19,$O$6:$O$19,AA59))/7*节奏总纲!Z58</f>
        <v>390.90469632664684</v>
      </c>
      <c r="AZ59" s="10">
        <f>IF(AB59&gt;AL59,INDEX($O$6:$O$19,AG59),求节点($G$6:$G$19,$O$6:$O$19,AB59))/7*节奏总纲!AA58</f>
        <v>190.36648454622352</v>
      </c>
      <c r="BA59" s="10">
        <f>IF(X59&gt;AH59,INDEX($P$6:$P$19,AC59),求节点($G$6:$G$19,$P$6:$P$19,X59))/7*节奏总纲!W58</f>
        <v>12610926.266999481</v>
      </c>
      <c r="BB59" s="10">
        <f>IF(Y59&gt;AI59,INDEX($P$6:$P$19,AD59),求节点($G$6:$G$19,$P$6:$P$19,Y59))/7*节奏总纲!X58</f>
        <v>9011042.7600854076</v>
      </c>
      <c r="BC59" s="10">
        <f>IF(Z59&gt;AJ59,INDEX($P$6:$P$19,AE59),求节点($G$6:$G$19,$P$6:$P$19,Z59))/7*节奏总纲!Y58</f>
        <v>7280051.0220510764</v>
      </c>
      <c r="BD59" s="10">
        <f>IF(AA59&gt;AK59,INDEX($P$6:$P$19,AF59),求节点($G$6:$G$19,$P$6:$P$19,AA59))/7*节奏总纲!Z58</f>
        <v>3995914.6735612787</v>
      </c>
      <c r="BE59" s="10">
        <f>IF(AB59&gt;AL59,INDEX($P$6:$P$19,AG59),求节点($G$6:$G$19,$P$6:$P$19,AB59))/7*节奏总纲!AA58</f>
        <v>1475340.2552332322</v>
      </c>
      <c r="BF59" s="47">
        <f>IF(X59&gt;AH59,INDEX($Q$6:$Q$19,AC59),求节点($G$6:$G$19,$Q$6:$Q$19,X59))/7*节奏总纲!W58</f>
        <v>77413.800492376293</v>
      </c>
      <c r="BG59" s="47">
        <f>IF(Y59&gt;AI59,INDEX($Q$6:$Q$19,AD59),求节点($G$6:$G$19,$Q$6:$Q$19,Y59))/7*节奏总纲!X58</f>
        <v>36930.503115104126</v>
      </c>
      <c r="BH59" s="47">
        <f>IF(Z59&gt;AJ59,INDEX($Q$6:$Q$19,AE59),求节点($G$6:$G$19,$Q$6:$Q$19,Z59))/7*节奏总纲!Y58</f>
        <v>29836.274680537197</v>
      </c>
      <c r="BI59" s="47">
        <f>IF(AA59&gt;AK59,INDEX($Q$6:$Q$19,AF59),求节点($G$6:$G$19,$Q$6:$Q$19,AA59))/7*节奏总纲!Z58</f>
        <v>0</v>
      </c>
      <c r="BJ59" s="47">
        <f>IF(AB59&gt;AL59,INDEX($Q$6:$Q$19,AG59),求节点($G$6:$G$19,$Q$6:$Q$19,AB59))/7*节奏总纲!AA58</f>
        <v>0</v>
      </c>
      <c r="BK59" s="40">
        <f>IF(X59&gt;AH59,INDEX($R$6:$R$19,AC59),求节点($G$6:$G$19,$R$6:$R$19,X59))/7*节奏总纲!W58*$E$27</f>
        <v>227.84332357788745</v>
      </c>
      <c r="BL59" s="40">
        <f>IF(Y59&gt;AI59,INDEX($R$6:$R$19,AD59),求节点($G$6:$G$19,$R$6:$R$19,Y59))/7*节奏总纲!X58*$E$27</f>
        <v>184.65251557552065</v>
      </c>
      <c r="BM59" s="40">
        <f>IF(Z59&gt;AJ59,INDEX($R$6:$R$19,AE59),求节点($G$6:$G$19,$R$6:$R$19,Z59))/7*节奏总纲!Y58*$E$27</f>
        <v>149.18137340268601</v>
      </c>
      <c r="BN59" s="40">
        <f>IF(AA59&gt;AK59,INDEX($R$6:$R$19,AF59),求节点($G$6:$G$19,$R$6:$R$19,AA59))/7*节奏总纲!Z58*$E$27</f>
        <v>97.726174081661725</v>
      </c>
      <c r="BO59" s="40">
        <f>IF(AB59&gt;AL59,INDEX($R$6:$R$19,AG59),求节点($G$6:$G$19,$R$6:$R$19,AB59))/7*节奏总纲!AA58*$E$27</f>
        <v>47.591621136555879</v>
      </c>
      <c r="BP59" s="49">
        <f>IF(X59&gt;AH59,INDEX($S$6:$S$19,AC59),求节点($G$6:$G$19,$S$6:$S$19,X59))/7*节奏总纲!W58</f>
        <v>0</v>
      </c>
      <c r="BQ59" s="49">
        <f>IF(Y59&gt;AI59,INDEX($S$6:$S$19,AD59),求节点($G$6:$G$19,$S$6:$S$19,Y59))/7*节奏总纲!X58</f>
        <v>0</v>
      </c>
      <c r="BR59" s="49">
        <f>IF(Z59&gt;AJ59,INDEX($S$6:$S$19,AE59),求节点($G$6:$G$19,$S$6:$S$19,Z59))/7*节奏总纲!Y58</f>
        <v>0</v>
      </c>
      <c r="BS59" s="49">
        <f>IF(AA59&gt;AK59,INDEX($S$6:$S$19,AF59),求节点($G$6:$G$19,$S$6:$S$19,AA59))/7*节奏总纲!Z58</f>
        <v>0</v>
      </c>
      <c r="BT59" s="49">
        <f>IF(AB59&gt;AL59,INDEX($S$6:$S$19,AG59),求节点($G$6:$G$19,$S$6:$S$19,AB59))/7*节奏总纲!AA58</f>
        <v>0</v>
      </c>
      <c r="BU59" s="47"/>
      <c r="BV59" s="10">
        <v>55</v>
      </c>
      <c r="BW59" s="10">
        <f>SUM(AV$5:AV59)</f>
        <v>11526.931784140106</v>
      </c>
      <c r="BX59" s="10">
        <f>SUM(AW$5:AW59)</f>
        <v>9738.9742832467582</v>
      </c>
      <c r="BY59" s="10">
        <f>SUM(AX$5:AX59)</f>
        <v>7784.4747934819434</v>
      </c>
      <c r="BZ59" s="10">
        <f>SUM(AY$5:AY59)</f>
        <v>5367.1542893477608</v>
      </c>
      <c r="CA59" s="10">
        <f>SUM(AZ$5:AZ59)</f>
        <v>2716.8442524563579</v>
      </c>
      <c r="CB59" s="10">
        <f>SUM(BA$5:BA59)</f>
        <v>125954172.46265619</v>
      </c>
      <c r="CC59" s="10">
        <f>SUM(BB$5:BB59)</f>
        <v>99688414.334153056</v>
      </c>
      <c r="CD59" s="10">
        <f>SUM(BC$5:BC59)</f>
        <v>76210017.689628705</v>
      </c>
      <c r="CE59" s="10">
        <f>SUM(BD$5:BD59)</f>
        <v>46259208.257923216</v>
      </c>
      <c r="CF59" s="10">
        <f>SUM(BE$5:BE59)</f>
        <v>19368585.382618554</v>
      </c>
      <c r="CG59" s="47">
        <f>SUM(BF$5:BF59)</f>
        <v>403954.64689648186</v>
      </c>
      <c r="CH59" s="47">
        <f>SUM(BG$5:BG59)</f>
        <v>215820.99312062844</v>
      </c>
      <c r="CI59" s="47">
        <f>SUM(BH$5:BH59)</f>
        <v>134812.9472442345</v>
      </c>
      <c r="CJ59" s="47">
        <f>SUM(BI$5:BI59)</f>
        <v>0</v>
      </c>
      <c r="CK59" s="47">
        <f>SUM(BJ$5:BJ59)</f>
        <v>0</v>
      </c>
      <c r="CL59" s="10">
        <f>SUM(BK$5:BK59)</f>
        <v>2881.7329460350265</v>
      </c>
      <c r="CM59" s="10">
        <f>SUM(BL$5:BL59)</f>
        <v>2434.74357081169</v>
      </c>
      <c r="CN59" s="10">
        <f>SUM(BM$5:BM59)</f>
        <v>1946.1186983704861</v>
      </c>
      <c r="CO59" s="10">
        <f>SUM(BN$5:BN59)</f>
        <v>1341.7885723369404</v>
      </c>
      <c r="CP59" s="10">
        <f>SUM(BO$5:BO59)</f>
        <v>679.21106311408948</v>
      </c>
      <c r="CQ59" s="40">
        <f>BK59/节奏总纲!W58</f>
        <v>75.181404082054542</v>
      </c>
      <c r="CR59" s="49">
        <f>SUM(BP$5:BP59)</f>
        <v>0</v>
      </c>
      <c r="CS59" s="49">
        <f>SUM(BQ$5:BQ59)</f>
        <v>0</v>
      </c>
      <c r="CT59" s="49">
        <f>SUM(BR$5:BR59)</f>
        <v>0</v>
      </c>
      <c r="CU59" s="49">
        <f>SUM(BS$5:BS59)</f>
        <v>0</v>
      </c>
      <c r="CV59" s="49">
        <f>SUM(BT$5:BT59)</f>
        <v>0</v>
      </c>
    </row>
    <row r="60" spans="7:100" x14ac:dyDescent="0.15">
      <c r="W60" s="29">
        <v>56</v>
      </c>
      <c r="X60" s="10">
        <f>功勋产出!C63*7</f>
        <v>112198952.41801387</v>
      </c>
      <c r="Y60" s="10">
        <f>功勋产出!D63*7</f>
        <v>144371754.55408695</v>
      </c>
      <c r="Z60" s="10">
        <f>功勋产出!E63*7</f>
        <v>231840650.50619537</v>
      </c>
      <c r="AA60" s="10">
        <f>功勋产出!F63*7</f>
        <v>253794374.453536</v>
      </c>
      <c r="AB60" s="10">
        <f>功勋产出!G63*7</f>
        <v>256130306.84926736</v>
      </c>
      <c r="AC60" s="10">
        <f>求节点(功勋需求与产出奖励!$F$6:$F$19,功勋需求与产出奖励!$C$6:$C$19,节奏总纲!P59)</f>
        <v>10.853151617502965</v>
      </c>
      <c r="AD60" s="10">
        <f>求节点(功勋需求与产出奖励!$F$6:$F$19,功勋需求与产出奖励!$C$6:$C$19,节奏总纲!Q59)</f>
        <v>10.629938924319294</v>
      </c>
      <c r="AE60" s="10">
        <f>求节点(功勋需求与产出奖励!$F$6:$F$19,功勋需求与产出奖励!$C$6:$C$19,节奏总纲!R59)</f>
        <v>10.36518244994812</v>
      </c>
      <c r="AF60" s="10">
        <f>求节点(功勋需求与产出奖励!$F$6:$F$19,功勋需求与产出奖励!$C$6:$C$19,节奏总纲!S59)</f>
        <v>10.043388407143286</v>
      </c>
      <c r="AG60" s="10">
        <f>求节点(功勋需求与产出奖励!$F$6:$F$19,功勋需求与产出奖励!$C$6:$C$19,节奏总纲!T59)</f>
        <v>9.0037983380185178</v>
      </c>
      <c r="AH60" s="62">
        <f>求节点($F$6:$F$19,$G$6:$G$19,节奏总纲!P59)</f>
        <v>120819761.46511267</v>
      </c>
      <c r="AI60" s="62">
        <f>求节点($F$6:$F$19,$G$6:$G$19,节奏总纲!Q59)</f>
        <v>112337679.12413317</v>
      </c>
      <c r="AJ60" s="62">
        <f>求节点($F$6:$F$19,$G$6:$G$19,节奏总纲!R59)</f>
        <v>102276933.09802859</v>
      </c>
      <c r="AK60" s="62">
        <f>求节点($F$6:$F$19,$G$6:$G$19,节奏总纲!S59)</f>
        <v>90048759.47144486</v>
      </c>
      <c r="AL60" s="62">
        <f>求节点($F$6:$F$19,$G$6:$G$19,节奏总纲!T59)</f>
        <v>59310911.470140703</v>
      </c>
      <c r="AM60" s="34">
        <f t="shared" si="2"/>
        <v>0.92864735915251662</v>
      </c>
      <c r="AN60" s="34">
        <f t="shared" si="3"/>
        <v>1.2851587791355037</v>
      </c>
      <c r="AO60" s="34">
        <f t="shared" si="4"/>
        <v>2.2667931417535256</v>
      </c>
      <c r="AP60" s="34">
        <f t="shared" si="5"/>
        <v>2.8184105582711121</v>
      </c>
      <c r="AQ60" s="34">
        <f t="shared" si="6"/>
        <v>4.3184348461448412</v>
      </c>
      <c r="AU60" s="10">
        <v>56</v>
      </c>
      <c r="AV60" s="10">
        <f>IF(X60&gt;AH60,INDEX($O$6:$O$19,AC60),求节点($G$6:$G$19,$O$6:$O$19,X60))/7*节奏总纲!W59</f>
        <v>986.1487335440371</v>
      </c>
      <c r="AW60" s="10">
        <f>IF(Y60&gt;AI60,INDEX($O$6:$O$19,AD60),求节点($G$6:$G$19,$O$6:$O$19,Y60))/7*节奏总纲!X59</f>
        <v>783.60343664119273</v>
      </c>
      <c r="AX60" s="10">
        <f>IF(Z60&gt;AJ60,INDEX($O$6:$O$19,AE60),求节点($G$6:$G$19,$O$6:$O$19,Z60))/7*节奏总纲!Y59</f>
        <v>641.82401327318576</v>
      </c>
      <c r="AY60" s="10">
        <f>IF(AA60&gt;AK60,INDEX($O$6:$O$19,AF60),求节点($G$6:$G$19,$O$6:$O$19,AA60))/7*节奏总纲!Z59</f>
        <v>465.16239829547095</v>
      </c>
      <c r="AZ60" s="10">
        <f>IF(AB60&gt;AL60,INDEX($O$6:$O$19,AG60),求节点($G$6:$G$19,$O$6:$O$19,AB60))/7*节奏总纲!AA59</f>
        <v>229.64518351829648</v>
      </c>
      <c r="BA60" s="10">
        <f>IF(X60&gt;AH60,INDEX($P$6:$P$19,AC60),求节点($G$6:$G$19,$P$6:$P$19,X60))/7*节奏总纲!W59</f>
        <v>13937392.11162092</v>
      </c>
      <c r="BB60" s="10">
        <f>IF(Y60&gt;AI60,INDEX($P$6:$P$19,AD60),求节点($G$6:$G$19,$P$6:$P$19,Y60))/7*节奏总纲!X59</f>
        <v>9559961.9270225521</v>
      </c>
      <c r="BC60" s="10">
        <f>IF(Z60&gt;AJ60,INDEX($P$6:$P$19,AE60),求节点($G$6:$G$19,$P$6:$P$19,Z60))/7*节奏总纲!Y59</f>
        <v>7830252.9619328659</v>
      </c>
      <c r="BD60" s="10">
        <f>IF(AA60&gt;AK60,INDEX($P$6:$P$19,AF60),求节点($G$6:$G$19,$P$6:$P$19,AA60))/7*节奏总纲!Z59</f>
        <v>5674981.2592047453</v>
      </c>
      <c r="BE60" s="10">
        <f>IF(AB60&gt;AL60,INDEX($P$6:$P$19,AG60),求节点($G$6:$G$19,$P$6:$P$19,AB60))/7*节奏总纲!AA59</f>
        <v>2347484.0981870303</v>
      </c>
      <c r="BF60" s="47">
        <f>IF(X60&gt;AH60,INDEX($Q$6:$Q$19,AC60),求节点($G$6:$G$19,$Q$6:$Q$19,X60))/7*节奏总纲!W59</f>
        <v>89992.323679292385</v>
      </c>
      <c r="BG60" s="47">
        <f>IF(Y60&gt;AI60,INDEX($Q$6:$Q$19,AD60),求节点($G$6:$G$19,$Q$6:$Q$19,Y60))/7*节奏总纲!X59</f>
        <v>39180.171832059634</v>
      </c>
      <c r="BH60" s="47">
        <f>IF(Z60&gt;AJ60,INDEX($Q$6:$Q$19,AE60),求节点($G$6:$G$19,$Q$6:$Q$19,Z60))/7*节奏总纲!Y59</f>
        <v>32091.200663659285</v>
      </c>
      <c r="BI60" s="47">
        <f>IF(AA60&gt;AK60,INDEX($Q$6:$Q$19,AF60),求节点($G$6:$G$19,$Q$6:$Q$19,AA60))/7*节奏总纲!Z59</f>
        <v>23258.119914773546</v>
      </c>
      <c r="BJ60" s="47">
        <f>IF(AB60&gt;AL60,INDEX($Q$6:$Q$19,AG60),求节点($G$6:$G$19,$Q$6:$Q$19,AB60))/7*节奏总纲!AA59</f>
        <v>0</v>
      </c>
      <c r="BK60" s="40">
        <f>IF(X60&gt;AH60,INDEX($R$6:$R$19,AC60),求节点($G$6:$G$19,$R$6:$R$19,X60))/7*节奏总纲!W59*$E$27</f>
        <v>246.53718338600922</v>
      </c>
      <c r="BL60" s="40">
        <f>IF(Y60&gt;AI60,INDEX($R$6:$R$19,AD60),求节点($G$6:$G$19,$R$6:$R$19,Y60))/7*节奏总纲!X59*$E$27</f>
        <v>195.90085916029818</v>
      </c>
      <c r="BM60" s="40">
        <f>IF(Z60&gt;AJ60,INDEX($R$6:$R$19,AE60),求节点($G$6:$G$19,$R$6:$R$19,Z60))/7*节奏总纲!Y59*$E$27</f>
        <v>160.45600331829644</v>
      </c>
      <c r="BN60" s="40">
        <f>IF(AA60&gt;AK60,INDEX($R$6:$R$19,AF60),求节点($G$6:$G$19,$R$6:$R$19,AA60))/7*节奏总纲!Z59*$E$27</f>
        <v>116.29059957386774</v>
      </c>
      <c r="BO60" s="40">
        <f>IF(AB60&gt;AL60,INDEX($R$6:$R$19,AG60),求节点($G$6:$G$19,$R$6:$R$19,AB60))/7*节奏总纲!AA59*$E$27</f>
        <v>57.411295879574119</v>
      </c>
      <c r="BP60" s="49">
        <f>IF(X60&gt;AH60,INDEX($S$6:$S$19,AC60),求节点($G$6:$G$19,$S$6:$S$19,X60))/7*节奏总纲!W59</f>
        <v>0</v>
      </c>
      <c r="BQ60" s="49">
        <f>IF(Y60&gt;AI60,INDEX($S$6:$S$19,AD60),求节点($G$6:$G$19,$S$6:$S$19,Y60))/7*节奏总纲!X59</f>
        <v>0</v>
      </c>
      <c r="BR60" s="49">
        <f>IF(Z60&gt;AJ60,INDEX($S$6:$S$19,AE60),求节点($G$6:$G$19,$S$6:$S$19,Z60))/7*节奏总纲!Y59</f>
        <v>0</v>
      </c>
      <c r="BS60" s="49">
        <f>IF(AA60&gt;AK60,INDEX($S$6:$S$19,AF60),求节点($G$6:$G$19,$S$6:$S$19,AA60))/7*节奏总纲!Z59</f>
        <v>0</v>
      </c>
      <c r="BT60" s="49">
        <f>IF(AB60&gt;AL60,INDEX($S$6:$S$19,AG60),求节点($G$6:$G$19,$S$6:$S$19,AB60))/7*节奏总纲!AA59</f>
        <v>0</v>
      </c>
      <c r="BU60" s="47"/>
      <c r="BV60" s="10">
        <v>56</v>
      </c>
      <c r="BW60" s="10">
        <f>SUM(AV$5:AV60)</f>
        <v>12513.080517684144</v>
      </c>
      <c r="BX60" s="10">
        <f>SUM(AW$5:AW60)</f>
        <v>10522.577719887951</v>
      </c>
      <c r="BY60" s="10">
        <f>SUM(AX$5:AX60)</f>
        <v>8426.2988067551287</v>
      </c>
      <c r="BZ60" s="10">
        <f>SUM(AY$5:AY60)</f>
        <v>5832.3166876432315</v>
      </c>
      <c r="CA60" s="10">
        <f>SUM(AZ$5:AZ60)</f>
        <v>2946.4894359746545</v>
      </c>
      <c r="CB60" s="10">
        <f>SUM(BA$5:BA60)</f>
        <v>139891564.5742771</v>
      </c>
      <c r="CC60" s="10">
        <f>SUM(BB$5:BB60)</f>
        <v>109248376.2611756</v>
      </c>
      <c r="CD60" s="10">
        <f>SUM(BC$5:BC60)</f>
        <v>84040270.651561573</v>
      </c>
      <c r="CE60" s="10">
        <f>SUM(BD$5:BD60)</f>
        <v>51934189.517127961</v>
      </c>
      <c r="CF60" s="10">
        <f>SUM(BE$5:BE60)</f>
        <v>21716069.480805583</v>
      </c>
      <c r="CG60" s="47">
        <f>SUM(BF$5:BF60)</f>
        <v>493946.97057577426</v>
      </c>
      <c r="CH60" s="47">
        <f>SUM(BG$5:BG60)</f>
        <v>255001.16495268806</v>
      </c>
      <c r="CI60" s="47">
        <f>SUM(BH$5:BH60)</f>
        <v>166904.14790789378</v>
      </c>
      <c r="CJ60" s="47">
        <f>SUM(BI$5:BI60)</f>
        <v>23258.119914773546</v>
      </c>
      <c r="CK60" s="47">
        <f>SUM(BJ$5:BJ60)</f>
        <v>0</v>
      </c>
      <c r="CL60" s="10">
        <f>SUM(BK$5:BK60)</f>
        <v>3128.2701294210356</v>
      </c>
      <c r="CM60" s="10">
        <f>SUM(BL$5:BL60)</f>
        <v>2630.6444299719883</v>
      </c>
      <c r="CN60" s="10">
        <f>SUM(BM$5:BM60)</f>
        <v>2106.5747016887826</v>
      </c>
      <c r="CO60" s="10">
        <f>SUM(BN$5:BN60)</f>
        <v>1458.0791719108081</v>
      </c>
      <c r="CP60" s="10">
        <f>SUM(BO$5:BO60)</f>
        <v>736.62235899366362</v>
      </c>
      <c r="CQ60" s="40">
        <f>BK60/节奏总纲!W59</f>
        <v>75.902058725190571</v>
      </c>
      <c r="CR60" s="49">
        <f>SUM(BP$5:BP60)</f>
        <v>0</v>
      </c>
      <c r="CS60" s="49">
        <f>SUM(BQ$5:BQ60)</f>
        <v>0</v>
      </c>
      <c r="CT60" s="49">
        <f>SUM(BR$5:BR60)</f>
        <v>0</v>
      </c>
      <c r="CU60" s="49">
        <f>SUM(BS$5:BS60)</f>
        <v>0</v>
      </c>
      <c r="CV60" s="49">
        <f>SUM(BT$5:BT60)</f>
        <v>0</v>
      </c>
    </row>
    <row r="61" spans="7:100" x14ac:dyDescent="0.15">
      <c r="W61" s="29">
        <v>57</v>
      </c>
      <c r="X61" s="10">
        <f>功勋产出!C64*7</f>
        <v>114053216.41887021</v>
      </c>
      <c r="Y61" s="10">
        <f>功勋产出!D64*7</f>
        <v>148010283.60457954</v>
      </c>
      <c r="Z61" s="10">
        <f>功勋产出!E64*7</f>
        <v>236780172.50467461</v>
      </c>
      <c r="AA61" s="10">
        <f>功勋产出!F64*7</f>
        <v>257715740.48644501</v>
      </c>
      <c r="AB61" s="10">
        <f>功勋产出!G64*7</f>
        <v>259142993.17017978</v>
      </c>
      <c r="AC61" s="10">
        <f>求节点(功勋需求与产出奖励!$F$6:$F$19,功勋需求与产出奖励!$C$6:$C$19,节奏总纲!P60)</f>
        <v>10.977926643971294</v>
      </c>
      <c r="AD61" s="10">
        <f>求节点(功勋需求与产出奖励!$F$6:$F$19,功勋需求与产出奖励!$C$6:$C$19,节奏总纲!Q60)</f>
        <v>10.738721422619538</v>
      </c>
      <c r="AE61" s="10">
        <f>求节点(功勋需求与产出奖励!$F$6:$F$19,功勋需求与产出奖励!$C$6:$C$19,节奏总纲!R60)</f>
        <v>10.452186825920107</v>
      </c>
      <c r="AF61" s="10">
        <f>求节点(功勋需求与产出奖励!$F$6:$F$19,功勋需求与产出奖励!$C$6:$C$19,节奏总纲!S60)</f>
        <v>10.10626208640989</v>
      </c>
      <c r="AG61" s="10">
        <f>求节点(功勋需求与产出奖励!$F$6:$F$19,功勋需求与产出奖励!$C$6:$C$19,节奏总纲!T60)</f>
        <v>9.1026257543830109</v>
      </c>
      <c r="AH61" s="62">
        <f>求节点($F$6:$F$19,$G$6:$G$19,节奏总纲!P60)</f>
        <v>125561212.47090915</v>
      </c>
      <c r="AI61" s="62">
        <f>求节点($F$6:$F$19,$G$6:$G$19,节奏总纲!Q60)</f>
        <v>116471414.0595424</v>
      </c>
      <c r="AJ61" s="62">
        <f>求节点($F$6:$F$19,$G$6:$G$19,节奏总纲!R60)</f>
        <v>105583099.38496406</v>
      </c>
      <c r="AK61" s="62">
        <f>求节点($F$6:$F$19,$G$6:$G$19,节奏总纲!S60)</f>
        <v>92437959.283575803</v>
      </c>
      <c r="AL61" s="62">
        <f>求节点($F$6:$F$19,$G$6:$G$19,节奏总纲!T60)</f>
        <v>62196672.027983934</v>
      </c>
      <c r="AM61" s="34">
        <f t="shared" si="2"/>
        <v>0.90834752368526872</v>
      </c>
      <c r="AN61" s="34">
        <f t="shared" si="3"/>
        <v>1.270786353885202</v>
      </c>
      <c r="AO61" s="34">
        <f t="shared" si="4"/>
        <v>2.2425953953232227</v>
      </c>
      <c r="AP61" s="34">
        <f t="shared" si="5"/>
        <v>2.7879860447355793</v>
      </c>
      <c r="AQ61" s="34">
        <f t="shared" si="6"/>
        <v>4.1665089902814172</v>
      </c>
      <c r="AU61" s="10">
        <v>57</v>
      </c>
      <c r="AV61" s="10">
        <f>IF(X61&gt;AH61,INDEX($O$6:$O$19,AC61),求节点($G$6:$G$19,$O$6:$O$19,X61))/7*节奏总纲!W60</f>
        <v>1061.7815065834534</v>
      </c>
      <c r="AW61" s="10">
        <f>IF(Y61&gt;AI61,INDEX($O$6:$O$19,AD61),求节点($G$6:$G$19,$O$6:$O$19,Y61))/7*节奏总纲!X60</f>
        <v>867.15191502193534</v>
      </c>
      <c r="AX61" s="10">
        <f>IF(Z61&gt;AJ61,INDEX($O$6:$O$19,AE61),求节点($G$6:$G$19,$O$6:$O$19,Z61))/7*节奏总纲!Y60</f>
        <v>693.54916846240508</v>
      </c>
      <c r="AY61" s="10">
        <f>IF(AA61&gt;AK61,INDEX($O$6:$O$19,AF61),求节点($G$6:$G$19,$O$6:$O$19,AA61))/7*节奏总纲!Z60</f>
        <v>501.1930432966401</v>
      </c>
      <c r="AZ61" s="10">
        <f>IF(AB61&gt;AL61,INDEX($O$6:$O$19,AG61),求节点($G$6:$G$19,$O$6:$O$19,AB61))/7*节奏总纲!AA60</f>
        <v>251.58636565932619</v>
      </c>
      <c r="BA61" s="10">
        <f>IF(X61&gt;AH61,INDEX($P$6:$P$19,AC61),求节点($G$6:$G$19,$P$6:$P$19,X61))/7*节奏总纲!W60</f>
        <v>15156132.875770692</v>
      </c>
      <c r="BB61" s="10">
        <f>IF(Y61&gt;AI61,INDEX($P$6:$P$19,AD61),求节点($G$6:$G$19,$P$6:$P$19,Y61))/7*节奏总纲!X60</f>
        <v>10579253.363267612</v>
      </c>
      <c r="BC61" s="10">
        <f>IF(Z61&gt;AJ61,INDEX($P$6:$P$19,AE61),求节点($G$6:$G$19,$P$6:$P$19,Z61))/7*节奏总纲!Y60</f>
        <v>8461299.8552413415</v>
      </c>
      <c r="BD61" s="10">
        <f>IF(AA61&gt;AK61,INDEX($P$6:$P$19,AF61),求节点($G$6:$G$19,$P$6:$P$19,AA61))/7*节奏总纲!Z60</f>
        <v>6114555.1282190094</v>
      </c>
      <c r="BE61" s="10">
        <f>IF(AB61&gt;AL61,INDEX($P$6:$P$19,AG61),求节点($G$6:$G$19,$P$6:$P$19,AB61))/7*节奏总纲!AA60</f>
        <v>2571771.7378508896</v>
      </c>
      <c r="BF61" s="47">
        <f>IF(X61&gt;AH61,INDEX($Q$6:$Q$19,AC61),求节点($G$6:$G$19,$Q$6:$Q$19,X61))/7*节奏总纲!W60</f>
        <v>100091.4822443188</v>
      </c>
      <c r="BG61" s="47">
        <f>IF(Y61&gt;AI61,INDEX($Q$6:$Q$19,AD61),求节点($G$6:$G$19,$Q$6:$Q$19,Y61))/7*节奏总纲!X60</f>
        <v>43357.595751096771</v>
      </c>
      <c r="BH61" s="47">
        <f>IF(Z61&gt;AJ61,INDEX($Q$6:$Q$19,AE61),求节点($G$6:$G$19,$Q$6:$Q$19,Z61))/7*节奏总纲!Y60</f>
        <v>34677.458423120253</v>
      </c>
      <c r="BI61" s="47">
        <f>IF(AA61&gt;AK61,INDEX($Q$6:$Q$19,AF61),求节点($G$6:$G$19,$Q$6:$Q$19,AA61))/7*节奏总纲!Z60</f>
        <v>25059.652164832005</v>
      </c>
      <c r="BJ61" s="47">
        <f>IF(AB61&gt;AL61,INDEX($Q$6:$Q$19,AG61),求节点($G$6:$G$19,$Q$6:$Q$19,AB61))/7*节奏总纲!AA60</f>
        <v>0</v>
      </c>
      <c r="BK61" s="40">
        <f>IF(X61&gt;AH61,INDEX($R$6:$R$19,AC61),求节点($G$6:$G$19,$R$6:$R$19,X61))/7*节奏总纲!W60*$E$27</f>
        <v>265.44537664586329</v>
      </c>
      <c r="BL61" s="40">
        <f>IF(Y61&gt;AI61,INDEX($R$6:$R$19,AD61),求节点($G$6:$G$19,$R$6:$R$19,Y61))/7*节奏总纲!X60*$E$27</f>
        <v>216.78797875548386</v>
      </c>
      <c r="BM61" s="40">
        <f>IF(Z61&gt;AJ61,INDEX($R$6:$R$19,AE61),求节点($G$6:$G$19,$R$6:$R$19,Z61))/7*节奏总纲!Y60*$E$27</f>
        <v>173.38729211560127</v>
      </c>
      <c r="BN61" s="40">
        <f>IF(AA61&gt;AK61,INDEX($R$6:$R$19,AF61),求节点($G$6:$G$19,$R$6:$R$19,AA61))/7*节奏总纲!Z60*$E$27</f>
        <v>125.29826082416002</v>
      </c>
      <c r="BO61" s="40">
        <f>IF(AB61&gt;AL61,INDEX($R$6:$R$19,AG61),求节点($G$6:$G$19,$R$6:$R$19,AB61))/7*节奏总纲!AA60*$E$27</f>
        <v>62.896591414831541</v>
      </c>
      <c r="BP61" s="49">
        <f>IF(X61&gt;AH61,INDEX($S$6:$S$19,AC61),求节点($G$6:$G$19,$S$6:$S$19,X61))/7*节奏总纲!W60</f>
        <v>0</v>
      </c>
      <c r="BQ61" s="49">
        <f>IF(Y61&gt;AI61,INDEX($S$6:$S$19,AD61),求节点($G$6:$G$19,$S$6:$S$19,Y61))/7*节奏总纲!X60</f>
        <v>0</v>
      </c>
      <c r="BR61" s="49">
        <f>IF(Z61&gt;AJ61,INDEX($S$6:$S$19,AE61),求节点($G$6:$G$19,$S$6:$S$19,Z61))/7*节奏总纲!Y60</f>
        <v>0</v>
      </c>
      <c r="BS61" s="49">
        <f>IF(AA61&gt;AK61,INDEX($S$6:$S$19,AF61),求节点($G$6:$G$19,$S$6:$S$19,AA61))/7*节奏总纲!Z60</f>
        <v>0</v>
      </c>
      <c r="BT61" s="49">
        <f>IF(AB61&gt;AL61,INDEX($S$6:$S$19,AG61),求节点($G$6:$G$19,$S$6:$S$19,AB61))/7*节奏总纲!AA60</f>
        <v>0</v>
      </c>
      <c r="BU61" s="47"/>
      <c r="BV61" s="10">
        <v>57</v>
      </c>
      <c r="BW61" s="10">
        <f>SUM(AV$5:AV61)</f>
        <v>13574.862024267597</v>
      </c>
      <c r="BX61" s="10">
        <f>SUM(AW$5:AW61)</f>
        <v>11389.729634909887</v>
      </c>
      <c r="BY61" s="10">
        <f>SUM(AX$5:AX61)</f>
        <v>9119.8479752175335</v>
      </c>
      <c r="BZ61" s="10">
        <f>SUM(AY$5:AY61)</f>
        <v>6333.5097309398716</v>
      </c>
      <c r="CA61" s="10">
        <f>SUM(AZ$5:AZ61)</f>
        <v>3198.0758016339805</v>
      </c>
      <c r="CB61" s="10">
        <f>SUM(BA$5:BA61)</f>
        <v>155047697.45004779</v>
      </c>
      <c r="CC61" s="10">
        <f>SUM(BB$5:BB61)</f>
        <v>119827629.62444322</v>
      </c>
      <c r="CD61" s="10">
        <f>SUM(BC$5:BC61)</f>
        <v>92501570.506802917</v>
      </c>
      <c r="CE61" s="10">
        <f>SUM(BD$5:BD61)</f>
        <v>58048744.645346969</v>
      </c>
      <c r="CF61" s="10">
        <f>SUM(BE$5:BE61)</f>
        <v>24287841.218656473</v>
      </c>
      <c r="CG61" s="47">
        <f>SUM(BF$5:BF61)</f>
        <v>594038.45282009302</v>
      </c>
      <c r="CH61" s="47">
        <f>SUM(BG$5:BG61)</f>
        <v>298358.76070378482</v>
      </c>
      <c r="CI61" s="47">
        <f>SUM(BH$5:BH61)</f>
        <v>201581.60633101405</v>
      </c>
      <c r="CJ61" s="47">
        <f>SUM(BI$5:BI61)</f>
        <v>48317.772079605551</v>
      </c>
      <c r="CK61" s="47">
        <f>SUM(BJ$5:BJ61)</f>
        <v>0</v>
      </c>
      <c r="CL61" s="10">
        <f>SUM(BK$5:BK61)</f>
        <v>3393.7155060668988</v>
      </c>
      <c r="CM61" s="10">
        <f>SUM(BL$5:BL61)</f>
        <v>2847.4324087274722</v>
      </c>
      <c r="CN61" s="10">
        <f>SUM(BM$5:BM61)</f>
        <v>2279.9619938043838</v>
      </c>
      <c r="CO61" s="10">
        <f>SUM(BN$5:BN61)</f>
        <v>1583.3774327349681</v>
      </c>
      <c r="CP61" s="10">
        <f>SUM(BO$5:BO61)</f>
        <v>799.51895040849513</v>
      </c>
      <c r="CQ61" s="40">
        <f>BK61/节奏总纲!W60</f>
        <v>76.250604590013182</v>
      </c>
      <c r="CR61" s="49">
        <f>SUM(BP$5:BP61)</f>
        <v>0</v>
      </c>
      <c r="CS61" s="49">
        <f>SUM(BQ$5:BQ61)</f>
        <v>0</v>
      </c>
      <c r="CT61" s="49">
        <f>SUM(BR$5:BR61)</f>
        <v>0</v>
      </c>
      <c r="CU61" s="49">
        <f>SUM(BS$5:BS61)</f>
        <v>0</v>
      </c>
      <c r="CV61" s="49">
        <f>SUM(BT$5:BT61)</f>
        <v>0</v>
      </c>
    </row>
    <row r="62" spans="7:100" x14ac:dyDescent="0.15">
      <c r="W62" s="29">
        <v>58</v>
      </c>
      <c r="X62" s="10">
        <f>功勋产出!C65*7</f>
        <v>116140990.73152779</v>
      </c>
      <c r="Y62" s="10">
        <f>功勋产出!D65*7</f>
        <v>151666897.3501789</v>
      </c>
      <c r="Z62" s="10">
        <f>功勋产出!E65*7</f>
        <v>240918261.84948704</v>
      </c>
      <c r="AA62" s="10">
        <f>功勋产出!F65*7</f>
        <v>261983722.82717341</v>
      </c>
      <c r="AB62" s="10">
        <f>功勋产出!G65*7</f>
        <v>263333234.6542784</v>
      </c>
      <c r="AC62" s="10">
        <f>求节点(功勋需求与产出奖励!$F$6:$F$19,功勋需求与产出奖励!$C$6:$C$19,节奏总纲!P61)</f>
        <v>11.266259491534353</v>
      </c>
      <c r="AD62" s="10">
        <f>求节点(功勋需求与产出奖励!$F$6:$F$19,功勋需求与产出奖励!$C$6:$C$19,节奏总纲!Q61)</f>
        <v>10.851612750917409</v>
      </c>
      <c r="AE62" s="10">
        <f>求节点(功勋需求与产出奖励!$F$6:$F$19,功勋需求与产出奖励!$C$6:$C$19,节奏总纲!R61)</f>
        <v>10.545285873814947</v>
      </c>
      <c r="AF62" s="10">
        <f>求节点(功勋需求与产出奖励!$F$6:$F$19,功勋需求与产出奖励!$C$6:$C$19,节奏总纲!S61)</f>
        <v>10.174634274760111</v>
      </c>
      <c r="AG62" s="10">
        <f>求节点(功勋需求与产出奖励!$F$6:$F$19,功勋需求与产出奖励!$C$6:$C$19,节奏总纲!T61)</f>
        <v>9.2077247886430165</v>
      </c>
      <c r="AH62" s="62">
        <f>求节点($F$6:$F$19,$G$6:$G$19,节奏总纲!P61)</f>
        <v>139180455.59364894</v>
      </c>
      <c r="AI62" s="62">
        <f>求节点($F$6:$F$19,$G$6:$G$19,节奏总纲!Q61)</f>
        <v>120761284.53486152</v>
      </c>
      <c r="AJ62" s="62">
        <f>求节点($F$6:$F$19,$G$6:$G$19,节奏总纲!R61)</f>
        <v>109120863.20496798</v>
      </c>
      <c r="AK62" s="62">
        <f>求节点($F$6:$F$19,$G$6:$G$19,节奏总纲!S61)</f>
        <v>95036102.440884218</v>
      </c>
      <c r="AL62" s="62">
        <f>求节点($F$6:$F$19,$G$6:$G$19,节奏总纲!T61)</f>
        <v>65265563.828376092</v>
      </c>
      <c r="AM62" s="34">
        <f t="shared" si="2"/>
        <v>0.83446336079408201</v>
      </c>
      <c r="AN62" s="34">
        <f t="shared" si="3"/>
        <v>1.2559231870906069</v>
      </c>
      <c r="AO62" s="34">
        <f t="shared" si="4"/>
        <v>2.2078111808642538</v>
      </c>
      <c r="AP62" s="34">
        <f t="shared" si="5"/>
        <v>2.7566757905516637</v>
      </c>
      <c r="AQ62" s="34">
        <f t="shared" si="6"/>
        <v>4.0347959813347485</v>
      </c>
      <c r="AU62" s="10">
        <v>58</v>
      </c>
      <c r="AV62" s="10">
        <f>IF(X62&gt;AH62,INDEX($O$6:$O$19,AC62),求节点($G$6:$G$19,$O$6:$O$19,X62))/7*节奏总纲!W61</f>
        <v>1143.8461279231046</v>
      </c>
      <c r="AW62" s="10">
        <f>IF(Y62&gt;AI62,INDEX($O$6:$O$19,AD62),求节点($G$6:$G$19,$O$6:$O$19,Y62))/7*节奏总纲!X61</f>
        <v>899.90515986017635</v>
      </c>
      <c r="AX62" s="10">
        <f>IF(Z62&gt;AJ62,INDEX($O$6:$O$19,AE62),求节点($G$6:$G$19,$O$6:$O$19,Z62))/7*节奏总纲!Y61</f>
        <v>742.13241036172155</v>
      </c>
      <c r="AY62" s="10">
        <f>IF(AA62&gt;AK62,INDEX($O$6:$O$19,AF62),求节点($G$6:$G$19,$O$6:$O$19,AA62))/7*节奏总纲!Z61</f>
        <v>545.02401570604979</v>
      </c>
      <c r="AZ62" s="10">
        <f>IF(AB62&gt;AL62,INDEX($O$6:$O$19,AG62),求节点($G$6:$G$19,$O$6:$O$19,AB62))/7*节奏总纲!AA61</f>
        <v>267.55211293047108</v>
      </c>
      <c r="BA62" s="10">
        <f>IF(X62&gt;AH62,INDEX($P$6:$P$19,AC62),求节点($G$6:$G$19,$P$6:$P$19,X62))/7*节奏总纲!W61</f>
        <v>16507500.887907328</v>
      </c>
      <c r="BB62" s="10">
        <f>IF(Y62&gt;AI62,INDEX($P$6:$P$19,AD62),求节点($G$6:$G$19,$P$6:$P$19,Y62))/7*节奏总纲!X61</f>
        <v>10978842.950294152</v>
      </c>
      <c r="BC62" s="10">
        <f>IF(Z62&gt;AJ62,INDEX($P$6:$P$19,AE62),求节点($G$6:$G$19,$P$6:$P$19,Z62))/7*节奏总纲!Y61</f>
        <v>9054015.4064130038</v>
      </c>
      <c r="BD62" s="10">
        <f>IF(AA62&gt;AK62,INDEX($P$6:$P$19,AF62),求节点($G$6:$G$19,$P$6:$P$19,AA62))/7*节奏总纲!Z61</f>
        <v>6649292.9916138081</v>
      </c>
      <c r="BE62" s="10">
        <f>IF(AB62&gt;AL62,INDEX($P$6:$P$19,AG62),求节点($G$6:$G$19,$P$6:$P$19,AB62))/7*节奏总纲!AA61</f>
        <v>2734977.154400371</v>
      </c>
      <c r="BF62" s="47">
        <f>IF(X62&gt;AH62,INDEX($Q$6:$Q$19,AC62),求节点($G$6:$G$19,$Q$6:$Q$19,X62))/7*节奏总纲!W61</f>
        <v>111668.05911175942</v>
      </c>
      <c r="BG62" s="47">
        <f>IF(Y62&gt;AI62,INDEX($Q$6:$Q$19,AD62),求节点($G$6:$G$19,$Q$6:$Q$19,Y62))/7*节奏总纲!X61</f>
        <v>44995.257993008818</v>
      </c>
      <c r="BH62" s="47">
        <f>IF(Z62&gt;AJ62,INDEX($Q$6:$Q$19,AE62),求节点($G$6:$G$19,$Q$6:$Q$19,Z62))/7*节奏总纲!Y61</f>
        <v>37106.620518086078</v>
      </c>
      <c r="BI62" s="47">
        <f>IF(AA62&gt;AK62,INDEX($Q$6:$Q$19,AF62),求节点($G$6:$G$19,$Q$6:$Q$19,AA62))/7*节奏总纲!Z61</f>
        <v>27251.200785302492</v>
      </c>
      <c r="BJ62" s="47">
        <f>IF(AB62&gt;AL62,INDEX($Q$6:$Q$19,AG62),求节点($G$6:$G$19,$Q$6:$Q$19,AB62))/7*节奏总纲!AA61</f>
        <v>0</v>
      </c>
      <c r="BK62" s="40">
        <f>IF(X62&gt;AH62,INDEX($R$6:$R$19,AC62),求节点($G$6:$G$19,$R$6:$R$19,X62))/7*节奏总纲!W61*$E$27</f>
        <v>285.96153198077616</v>
      </c>
      <c r="BL62" s="40">
        <f>IF(Y62&gt;AI62,INDEX($R$6:$R$19,AD62),求节点($G$6:$G$19,$R$6:$R$19,Y62))/7*节奏总纲!X61*$E$27</f>
        <v>224.97628996504409</v>
      </c>
      <c r="BM62" s="40">
        <f>IF(Z62&gt;AJ62,INDEX($R$6:$R$19,AE62),求节点($G$6:$G$19,$R$6:$R$19,Z62))/7*节奏总纲!Y61*$E$27</f>
        <v>185.53310259043042</v>
      </c>
      <c r="BN62" s="40">
        <f>IF(AA62&gt;AK62,INDEX($R$6:$R$19,AF62),求节点($G$6:$G$19,$R$6:$R$19,AA62))/7*节奏总纲!Z61*$E$27</f>
        <v>136.25600392651245</v>
      </c>
      <c r="BO62" s="40">
        <f>IF(AB62&gt;AL62,INDEX($R$6:$R$19,AG62),求节点($G$6:$G$19,$R$6:$R$19,AB62))/7*节奏总纲!AA61*$E$27</f>
        <v>66.888028232617771</v>
      </c>
      <c r="BP62" s="49">
        <f>IF(X62&gt;AH62,INDEX($S$6:$S$19,AC62),求节点($G$6:$G$19,$S$6:$S$19,X62))/7*节奏总纲!W61</f>
        <v>0</v>
      </c>
      <c r="BQ62" s="49">
        <f>IF(Y62&gt;AI62,INDEX($S$6:$S$19,AD62),求节点($G$6:$G$19,$S$6:$S$19,Y62))/7*节奏总纲!X61</f>
        <v>0</v>
      </c>
      <c r="BR62" s="49">
        <f>IF(Z62&gt;AJ62,INDEX($S$6:$S$19,AE62),求节点($G$6:$G$19,$S$6:$S$19,Z62))/7*节奏总纲!Y61</f>
        <v>0</v>
      </c>
      <c r="BS62" s="49">
        <f>IF(AA62&gt;AK62,INDEX($S$6:$S$19,AF62),求节点($G$6:$G$19,$S$6:$S$19,AA62))/7*节奏总纲!Z61</f>
        <v>0</v>
      </c>
      <c r="BT62" s="49">
        <f>IF(AB62&gt;AL62,INDEX($S$6:$S$19,AG62),求节点($G$6:$G$19,$S$6:$S$19,AB62))/7*节奏总纲!AA61</f>
        <v>0</v>
      </c>
      <c r="BU62" s="47"/>
      <c r="BV62" s="10">
        <v>58</v>
      </c>
      <c r="BW62" s="10">
        <f>SUM(AV$5:AV62)</f>
        <v>14718.708152190702</v>
      </c>
      <c r="BX62" s="10">
        <f>SUM(AW$5:AW62)</f>
        <v>12289.634794770063</v>
      </c>
      <c r="BY62" s="10">
        <f>SUM(AX$5:AX62)</f>
        <v>9861.9803855792543</v>
      </c>
      <c r="BZ62" s="10">
        <f>SUM(AY$5:AY62)</f>
        <v>6878.5337466459214</v>
      </c>
      <c r="CA62" s="10">
        <f>SUM(AZ$5:AZ62)</f>
        <v>3465.6279145644517</v>
      </c>
      <c r="CB62" s="10">
        <f>SUM(BA$5:BA62)</f>
        <v>171555198.33795512</v>
      </c>
      <c r="CC62" s="10">
        <f>SUM(BB$5:BB62)</f>
        <v>130806472.57473737</v>
      </c>
      <c r="CD62" s="10">
        <f>SUM(BC$5:BC62)</f>
        <v>101555585.91321592</v>
      </c>
      <c r="CE62" s="10">
        <f>SUM(BD$5:BD62)</f>
        <v>64698037.636960775</v>
      </c>
      <c r="CF62" s="10">
        <f>SUM(BE$5:BE62)</f>
        <v>27022818.373056844</v>
      </c>
      <c r="CG62" s="47">
        <f>SUM(BF$5:BF62)</f>
        <v>705706.51193185244</v>
      </c>
      <c r="CH62" s="47">
        <f>SUM(BG$5:BG62)</f>
        <v>343354.01869679365</v>
      </c>
      <c r="CI62" s="47">
        <f>SUM(BH$5:BH62)</f>
        <v>238688.22684910012</v>
      </c>
      <c r="CJ62" s="47">
        <f>SUM(BI$5:BI62)</f>
        <v>75568.97286490805</v>
      </c>
      <c r="CK62" s="47">
        <f>SUM(BJ$5:BJ62)</f>
        <v>0</v>
      </c>
      <c r="CL62" s="10">
        <f>SUM(BK$5:BK62)</f>
        <v>3679.6770380476751</v>
      </c>
      <c r="CM62" s="10">
        <f>SUM(BL$5:BL62)</f>
        <v>3072.4086986925163</v>
      </c>
      <c r="CN62" s="10">
        <f>SUM(BM$5:BM62)</f>
        <v>2465.495096394814</v>
      </c>
      <c r="CO62" s="10">
        <f>SUM(BN$5:BN62)</f>
        <v>1719.6334366614806</v>
      </c>
      <c r="CP62" s="10">
        <f>SUM(BO$5:BO62)</f>
        <v>866.40697864111291</v>
      </c>
      <c r="CQ62" s="40">
        <f>BK62/节奏总纲!W61</f>
        <v>76.643043370587932</v>
      </c>
      <c r="CR62" s="49">
        <f>SUM(BP$5:BP62)</f>
        <v>0</v>
      </c>
      <c r="CS62" s="49">
        <f>SUM(BQ$5:BQ62)</f>
        <v>0</v>
      </c>
      <c r="CT62" s="49">
        <f>SUM(BR$5:BR62)</f>
        <v>0</v>
      </c>
      <c r="CU62" s="49">
        <f>SUM(BS$5:BS62)</f>
        <v>0</v>
      </c>
      <c r="CV62" s="49">
        <f>SUM(BT$5:BT62)</f>
        <v>0</v>
      </c>
    </row>
    <row r="63" spans="7:100" x14ac:dyDescent="0.15">
      <c r="W63" s="29">
        <v>59</v>
      </c>
      <c r="X63" s="10">
        <f>功勋产出!C66*7</f>
        <v>118418261.73691824</v>
      </c>
      <c r="Y63" s="10">
        <f>功勋产出!D66*7</f>
        <v>154959262.97634795</v>
      </c>
      <c r="Z63" s="10">
        <f>功勋产出!E66*7</f>
        <v>245638400.18958127</v>
      </c>
      <c r="AA63" s="10">
        <f>功勋产出!F66*7</f>
        <v>266801228.51331568</v>
      </c>
      <c r="AB63" s="10">
        <f>功勋产出!G66*7</f>
        <v>267951741.85239241</v>
      </c>
      <c r="AC63" s="10">
        <f>求节点(功勋需求与产出奖励!$F$6:$F$19,功勋需求与产出奖励!$C$6:$C$19,节奏总纲!P62)</f>
        <v>11.608043714389376</v>
      </c>
      <c r="AD63" s="10">
        <f>求节点(功勋需求与产出奖励!$F$6:$F$19,功勋需求与产出奖励!$C$6:$C$19,节奏总纲!Q62)</f>
        <v>10.976357100403922</v>
      </c>
      <c r="AE63" s="10">
        <f>求节点(功勋需求与产出奖励!$F$6:$F$19,功勋需求与产出奖励!$C$6:$C$19,节奏总纲!R62)</f>
        <v>10.646169140267148</v>
      </c>
      <c r="AF63" s="10">
        <f>求节点(功勋需求与产出奖励!$F$6:$F$19,功勋需求与产出奖励!$C$6:$C$19,节奏总纲!S62)</f>
        <v>10.247586605850925</v>
      </c>
      <c r="AG63" s="10">
        <f>求节点(功勋需求与产出奖励!$F$6:$F$19,功勋需求与产出奖励!$C$6:$C$19,节奏总纲!T62)</f>
        <v>9.3235966341757379</v>
      </c>
      <c r="AH63" s="62">
        <f>求节点($F$6:$F$19,$G$6:$G$19,节奏总纲!P62)</f>
        <v>155586098.29069006</v>
      </c>
      <c r="AI63" s="62">
        <f>求节点($F$6:$F$19,$G$6:$G$19,节奏总纲!Q62)</f>
        <v>125501569.81534903</v>
      </c>
      <c r="AJ63" s="62">
        <f>求节点($F$6:$F$19,$G$6:$G$19,节奏总纲!R62)</f>
        <v>112954427.33015157</v>
      </c>
      <c r="AK63" s="62">
        <f>求节点($F$6:$F$19,$G$6:$G$19,节奏总纲!S62)</f>
        <v>97808291.022335172</v>
      </c>
      <c r="AL63" s="62">
        <f>求节点($F$6:$F$19,$G$6:$G$19,节奏总纲!T62)</f>
        <v>68649021.717931569</v>
      </c>
      <c r="AM63" s="34">
        <f t="shared" si="2"/>
        <v>0.76111081284184456</v>
      </c>
      <c r="AN63" s="34">
        <f t="shared" si="3"/>
        <v>1.2347197186803331</v>
      </c>
      <c r="AO63" s="34">
        <f t="shared" si="4"/>
        <v>2.1746681913725361</v>
      </c>
      <c r="AP63" s="34">
        <f t="shared" si="5"/>
        <v>2.7277976715940149</v>
      </c>
      <c r="AQ63" s="34">
        <f t="shared" si="6"/>
        <v>3.903212822949838</v>
      </c>
      <c r="AU63" s="10">
        <v>59</v>
      </c>
      <c r="AV63" s="10">
        <f>IF(X63&gt;AH63,INDEX($O$6:$O$19,AC63),求节点($G$6:$G$19,$O$6:$O$19,X63))/7*节奏总纲!W62</f>
        <v>1232.7909349219615</v>
      </c>
      <c r="AW63" s="10">
        <f>IF(Y63&gt;AI63,INDEX($O$6:$O$19,AD63),求节点($G$6:$G$19,$O$6:$O$19,Y63))/7*节奏总纲!X62</f>
        <v>994.39067162106198</v>
      </c>
      <c r="AX63" s="10">
        <f>IF(Z63&gt;AJ63,INDEX($O$6:$O$19,AE63),求节点($G$6:$G$19,$O$6:$O$19,Z63))/7*节奏总纲!Y62</f>
        <v>804.18375257611024</v>
      </c>
      <c r="AY63" s="10">
        <f>IF(AA63&gt;AK63,INDEX($O$6:$O$19,AF63),求节点($G$6:$G$19,$O$6:$O$19,AA63))/7*节奏总纲!Z62</f>
        <v>581.53429640963805</v>
      </c>
      <c r="AZ63" s="10">
        <f>IF(AB63&gt;AL63,INDEX($O$6:$O$19,AG63),求节点($G$6:$G$19,$O$6:$O$19,AB63))/7*节奏总纲!AA62</f>
        <v>294.97661248472929</v>
      </c>
      <c r="BA63" s="10">
        <f>IF(X63&gt;AH63,INDEX($P$6:$P$19,AC63),求节点($G$6:$G$19,$P$6:$P$19,X63))/7*节奏总纲!W62</f>
        <v>18000416.824961409</v>
      </c>
      <c r="BB63" s="10">
        <f>IF(Y63&gt;AI63,INDEX($P$6:$P$19,AD63),求节点($G$6:$G$19,$P$6:$P$19,Y63))/7*节奏总纲!X62</f>
        <v>12131566.193776958</v>
      </c>
      <c r="BC63" s="10">
        <f>IF(Z63&gt;AJ63,INDEX($P$6:$P$19,AE63),求节点($G$6:$G$19,$P$6:$P$19,Z63))/7*节奏总纲!Y62</f>
        <v>9811041.7814285457</v>
      </c>
      <c r="BD63" s="10">
        <f>IF(AA63&gt;AK63,INDEX($P$6:$P$19,AF63),求节点($G$6:$G$19,$P$6:$P$19,AA63))/7*节奏总纲!Z62</f>
        <v>7094718.416197584</v>
      </c>
      <c r="BE63" s="10">
        <f>IF(AB63&gt;AL63,INDEX($P$6:$P$19,AG63),求节点($G$6:$G$19,$P$6:$P$19,AB63))/7*节奏总纲!AA62</f>
        <v>3015316.4831772326</v>
      </c>
      <c r="BF63" s="47">
        <f>IF(X63&gt;AH63,INDEX($Q$6:$Q$19,AC63),求节点($G$6:$G$19,$Q$6:$Q$19,X63))/7*节奏总纲!W62</f>
        <v>124818.11971071504</v>
      </c>
      <c r="BG63" s="47">
        <f>IF(Y63&gt;AI63,INDEX($Q$6:$Q$19,AD63),求节点($G$6:$G$19,$Q$6:$Q$19,Y63))/7*节奏总纲!X62</f>
        <v>49719.533581053103</v>
      </c>
      <c r="BH63" s="47">
        <f>IF(Z63&gt;AJ63,INDEX($Q$6:$Q$19,AE63),求节点($G$6:$G$19,$Q$6:$Q$19,Z63))/7*节奏总纲!Y62</f>
        <v>40209.187628805514</v>
      </c>
      <c r="BI63" s="47">
        <f>IF(AA63&gt;AK63,INDEX($Q$6:$Q$19,AF63),求节点($G$6:$G$19,$Q$6:$Q$19,AA63))/7*节奏总纲!Z62</f>
        <v>29076.714820481899</v>
      </c>
      <c r="BJ63" s="47">
        <f>IF(AB63&gt;AL63,INDEX($Q$6:$Q$19,AG63),求节点($G$6:$G$19,$Q$6:$Q$19,AB63))/7*节奏总纲!AA62</f>
        <v>0</v>
      </c>
      <c r="BK63" s="40">
        <f>IF(X63&gt;AH63,INDEX($R$6:$R$19,AC63),求节点($G$6:$G$19,$R$6:$R$19,X63))/7*节奏总纲!W62*$E$27</f>
        <v>308.19773373049037</v>
      </c>
      <c r="BL63" s="40">
        <f>IF(Y63&gt;AI63,INDEX($R$6:$R$19,AD63),求节点($G$6:$G$19,$R$6:$R$19,Y63))/7*节奏总纲!X62*$E$27</f>
        <v>248.59766790526552</v>
      </c>
      <c r="BM63" s="40">
        <f>IF(Z63&gt;AJ63,INDEX($R$6:$R$19,AE63),求节点($G$6:$G$19,$R$6:$R$19,Z63))/7*节奏总纲!Y62*$E$27</f>
        <v>201.04593814402756</v>
      </c>
      <c r="BN63" s="40">
        <f>IF(AA63&gt;AK63,INDEX($R$6:$R$19,AF63),求节点($G$6:$G$19,$R$6:$R$19,AA63))/7*节奏总纲!Z62*$E$27</f>
        <v>145.38357410240951</v>
      </c>
      <c r="BO63" s="40">
        <f>IF(AB63&gt;AL63,INDEX($R$6:$R$19,AG63),求节点($G$6:$G$19,$R$6:$R$19,AB63))/7*节奏总纲!AA62*$E$27</f>
        <v>73.744153121182322</v>
      </c>
      <c r="BP63" s="49">
        <f>IF(X63&gt;AH63,INDEX($S$6:$S$19,AC63),求节点($G$6:$G$19,$S$6:$S$19,X63))/7*节奏总纲!W62</f>
        <v>0</v>
      </c>
      <c r="BQ63" s="49">
        <f>IF(Y63&gt;AI63,INDEX($S$6:$S$19,AD63),求节点($G$6:$G$19,$S$6:$S$19,Y63))/7*节奏总纲!X62</f>
        <v>0</v>
      </c>
      <c r="BR63" s="49">
        <f>IF(Z63&gt;AJ63,INDEX($S$6:$S$19,AE63),求节点($G$6:$G$19,$S$6:$S$19,Z63))/7*节奏总纲!Y62</f>
        <v>0</v>
      </c>
      <c r="BS63" s="49">
        <f>IF(AA63&gt;AK63,INDEX($S$6:$S$19,AF63),求节点($G$6:$G$19,$S$6:$S$19,AA63))/7*节奏总纲!Z62</f>
        <v>0</v>
      </c>
      <c r="BT63" s="49">
        <f>IF(AB63&gt;AL63,INDEX($S$6:$S$19,AG63),求节点($G$6:$G$19,$S$6:$S$19,AB63))/7*节奏总纲!AA62</f>
        <v>0</v>
      </c>
      <c r="BU63" s="47"/>
      <c r="BV63" s="10">
        <v>59</v>
      </c>
      <c r="BW63" s="10">
        <f>SUM(AV$5:AV63)</f>
        <v>15951.499087112663</v>
      </c>
      <c r="BX63" s="10">
        <f>SUM(AW$5:AW63)</f>
        <v>13284.025466391126</v>
      </c>
      <c r="BY63" s="10">
        <f>SUM(AX$5:AX63)</f>
        <v>10666.164138155364</v>
      </c>
      <c r="BZ63" s="10">
        <f>SUM(AY$5:AY63)</f>
        <v>7460.0680430555594</v>
      </c>
      <c r="CA63" s="10">
        <f>SUM(AZ$5:AZ63)</f>
        <v>3760.6045270491809</v>
      </c>
      <c r="CB63" s="10">
        <f>SUM(BA$5:BA63)</f>
        <v>189555615.16291654</v>
      </c>
      <c r="CC63" s="10">
        <f>SUM(BB$5:BB63)</f>
        <v>142938038.76851434</v>
      </c>
      <c r="CD63" s="10">
        <f>SUM(BC$5:BC63)</f>
        <v>111366627.69464447</v>
      </c>
      <c r="CE63" s="10">
        <f>SUM(BD$5:BD63)</f>
        <v>71792756.053158358</v>
      </c>
      <c r="CF63" s="10">
        <f>SUM(BE$5:BE63)</f>
        <v>30038134.856234077</v>
      </c>
      <c r="CG63" s="47">
        <f>SUM(BF$5:BF63)</f>
        <v>830524.63164256746</v>
      </c>
      <c r="CH63" s="47">
        <f>SUM(BG$5:BG63)</f>
        <v>393073.55227784673</v>
      </c>
      <c r="CI63" s="47">
        <f>SUM(BH$5:BH63)</f>
        <v>278897.41447790561</v>
      </c>
      <c r="CJ63" s="47">
        <f>SUM(BI$5:BI63)</f>
        <v>104645.68768538994</v>
      </c>
      <c r="CK63" s="47">
        <f>SUM(BJ$5:BJ63)</f>
        <v>0</v>
      </c>
      <c r="CL63" s="10">
        <f>SUM(BK$5:BK63)</f>
        <v>3987.8747717781653</v>
      </c>
      <c r="CM63" s="10">
        <f>SUM(BL$5:BL63)</f>
        <v>3321.0063665977818</v>
      </c>
      <c r="CN63" s="10">
        <f>SUM(BM$5:BM63)</f>
        <v>2666.5410345388418</v>
      </c>
      <c r="CO63" s="10">
        <f>SUM(BN$5:BN63)</f>
        <v>1865.0170107638901</v>
      </c>
      <c r="CP63" s="10">
        <f>SUM(BO$5:BO63)</f>
        <v>940.15113176229522</v>
      </c>
      <c r="CQ63" s="40">
        <f>BK63/节奏总纲!W62</f>
        <v>77.071101830247798</v>
      </c>
      <c r="CR63" s="49">
        <f>SUM(BP$5:BP63)</f>
        <v>0</v>
      </c>
      <c r="CS63" s="49">
        <f>SUM(BQ$5:BQ63)</f>
        <v>0</v>
      </c>
      <c r="CT63" s="49">
        <f>SUM(BR$5:BR63)</f>
        <v>0</v>
      </c>
      <c r="CU63" s="49">
        <f>SUM(BS$5:BS63)</f>
        <v>0</v>
      </c>
      <c r="CV63" s="49">
        <f>SUM(BT$5:BT63)</f>
        <v>0</v>
      </c>
    </row>
    <row r="64" spans="7:100" x14ac:dyDescent="0.15">
      <c r="W64" s="29">
        <v>60</v>
      </c>
      <c r="X64" s="10">
        <f>功勋产出!C67*7</f>
        <v>121106739.19183379</v>
      </c>
      <c r="Y64" s="10">
        <f>功勋产出!D67*7</f>
        <v>158555981.26245323</v>
      </c>
      <c r="Z64" s="10">
        <f>功勋产出!E67*7</f>
        <v>250611153.54557157</v>
      </c>
      <c r="AA64" s="10">
        <f>功勋产出!F67*7</f>
        <v>272133491.18119526</v>
      </c>
      <c r="AB64" s="10">
        <f>功勋产出!G67*7</f>
        <v>272905408.42349243</v>
      </c>
      <c r="AC64" s="10">
        <f>求节点(功勋需求与产出奖励!$F$6:$F$19,功勋需求与产出奖励!$C$6:$C$19,节奏总纲!P63)</f>
        <v>11.974358974358974</v>
      </c>
      <c r="AD64" s="10">
        <f>求节点(功勋需求与产出奖励!$F$6:$F$19,功勋需求与产出奖励!$C$6:$C$19,节奏总纲!Q63)</f>
        <v>11.255512820512822</v>
      </c>
      <c r="AE64" s="10">
        <f>求节点(功勋需求与产出奖励!$F$6:$F$19,功勋需求与产出奖励!$C$6:$C$19,节奏总纲!R63)</f>
        <v>10.75331182795699</v>
      </c>
      <c r="AF64" s="10">
        <f>求节点(功勋需求与产出奖励!$F$6:$F$19,功勋需求与产出奖励!$C$6:$C$19,节奏总纲!S63)</f>
        <v>10.326537634408602</v>
      </c>
      <c r="AG64" s="10">
        <f>求节点(功勋需求与产出奖励!$F$6:$F$19,功勋需求与产出奖励!$C$6:$C$19,节奏总纲!T63)</f>
        <v>9.452151515151515</v>
      </c>
      <c r="AH64" s="62">
        <f>求节点($F$6:$F$19,$G$6:$G$19,节奏总纲!P63)</f>
        <v>173169230.76923078</v>
      </c>
      <c r="AI64" s="62">
        <f>求节点($F$6:$F$19,$G$6:$G$19,节奏总纲!Q63)</f>
        <v>138664615.38461542</v>
      </c>
      <c r="AJ64" s="62">
        <f>求节点($F$6:$F$19,$G$6:$G$19,节奏总纲!R63)</f>
        <v>117025849.4623656</v>
      </c>
      <c r="AK64" s="62">
        <f>求节点($F$6:$F$19,$G$6:$G$19,节奏总纲!S63)</f>
        <v>100808430.10752688</v>
      </c>
      <c r="AL64" s="62">
        <f>求节点($F$6:$F$19,$G$6:$G$19,节奏总纲!T63)</f>
        <v>72402824.24242425</v>
      </c>
      <c r="AM64" s="34">
        <f t="shared" si="2"/>
        <v>0.69935483719520219</v>
      </c>
      <c r="AN64" s="34">
        <f t="shared" si="3"/>
        <v>1.1434494721141721</v>
      </c>
      <c r="AO64" s="34">
        <f t="shared" si="4"/>
        <v>2.1415025372335856</v>
      </c>
      <c r="AP64" s="34">
        <f t="shared" si="5"/>
        <v>2.699511250109988</v>
      </c>
      <c r="AQ64" s="34">
        <f t="shared" si="6"/>
        <v>3.7692646837881805</v>
      </c>
      <c r="AU64" s="10">
        <v>60</v>
      </c>
      <c r="AV64" s="10">
        <f>IF(X64&gt;AH64,INDEX($O$6:$O$19,AC64),求节点($G$6:$G$19,$O$6:$O$19,X64))/7*节奏总纲!W63</f>
        <v>1329.936153805761</v>
      </c>
      <c r="AW64" s="10">
        <f>IF(Y64&gt;AI64,INDEX($O$6:$O$19,AD64),求节点($G$6:$G$19,$O$6:$O$19,Y64))/7*节奏总纲!X63</f>
        <v>1146.8715967438993</v>
      </c>
      <c r="AX64" s="10">
        <f>IF(Z64&gt;AJ64,INDEX($O$6:$O$19,AE64),求节点($G$6:$G$19,$O$6:$O$19,Z64))/7*节奏总纲!Y63</f>
        <v>854.08028187045818</v>
      </c>
      <c r="AY64" s="10">
        <f>IF(AA64&gt;AK64,INDEX($O$6:$O$19,AF64),求节点($G$6:$G$19,$O$6:$O$19,AA64))/7*节奏总纲!Z63</f>
        <v>629.3524847883358</v>
      </c>
      <c r="AZ64" s="10">
        <f>IF(AB64&gt;AL64,INDEX($O$6:$O$19,AG64),求节点($G$6:$G$19,$O$6:$O$19,AB64))/7*节奏总纲!AA63</f>
        <v>327.26399699833422</v>
      </c>
      <c r="BA64" s="10">
        <f>IF(X64&gt;AH64,INDEX($P$6:$P$19,AC64),求节点($G$6:$G$19,$P$6:$P$19,X64))/7*节奏总纲!W63</f>
        <v>19682228.588135537</v>
      </c>
      <c r="BB64" s="10">
        <f>IF(Y64&gt;AI64,INDEX($P$6:$P$19,AD64),求节点($G$6:$G$19,$P$6:$P$19,Y64))/7*节奏总纲!X63</f>
        <v>17411596.059657384</v>
      </c>
      <c r="BC64" s="10">
        <f>IF(Z64&gt;AJ64,INDEX($P$6:$P$19,AE64),求节点($G$6:$G$19,$P$6:$P$19,Z64))/7*节奏总纲!Y63</f>
        <v>10419779.438819589</v>
      </c>
      <c r="BD64" s="10">
        <f>IF(AA64&gt;AK64,INDEX($P$6:$P$19,AF64),求节点($G$6:$G$19,$P$6:$P$19,AA64))/7*节奏总纲!Z63</f>
        <v>7678100.3144176966</v>
      </c>
      <c r="BE64" s="10">
        <f>IF(AB64&gt;AL64,INDEX($P$6:$P$19,AG64),求节点($G$6:$G$19,$P$6:$P$19,AB64))/7*节奏总纲!AA63</f>
        <v>3345365.3026496386</v>
      </c>
      <c r="BF64" s="47">
        <f>IF(X64&gt;AH64,INDEX($Q$6:$Q$19,AC64),求节点($G$6:$G$19,$Q$6:$Q$19,X64))/7*节奏总纲!W63</f>
        <v>140274.40702546117</v>
      </c>
      <c r="BG64" s="47">
        <f>IF(Y64&gt;AI64,INDEX($Q$6:$Q$19,AD64),求节点($G$6:$G$19,$Q$6:$Q$19,Y64))/7*节奏总纲!X63</f>
        <v>130326.31781180676</v>
      </c>
      <c r="BH64" s="47">
        <f>IF(Z64&gt;AJ64,INDEX($Q$6:$Q$19,AE64),求节点($G$6:$G$19,$Q$6:$Q$19,Z64))/7*节奏总纲!Y63</f>
        <v>42704.014093522906</v>
      </c>
      <c r="BI64" s="47">
        <f>IF(AA64&gt;AK64,INDEX($Q$6:$Q$19,AF64),求节点($G$6:$G$19,$Q$6:$Q$19,AA64))/7*节奏总纲!Z63</f>
        <v>31467.624239416789</v>
      </c>
      <c r="BJ64" s="47">
        <f>IF(AB64&gt;AL64,INDEX($Q$6:$Q$19,AG64),求节点($G$6:$G$19,$Q$6:$Q$19,AB64))/7*节奏总纲!AA63</f>
        <v>0</v>
      </c>
      <c r="BK64" s="40">
        <f>IF(X64&gt;AH64,INDEX($R$6:$R$19,AC64),求节点($G$6:$G$19,$R$6:$R$19,X64))/7*节奏总纲!W63*$E$27</f>
        <v>332.48403845144026</v>
      </c>
      <c r="BL64" s="40">
        <f>IF(Y64&gt;AI64,INDEX($R$6:$R$19,AD64),求节点($G$6:$G$19,$R$6:$R$19,Y64))/7*节奏总纲!X63*$E$27</f>
        <v>286.71789918597483</v>
      </c>
      <c r="BM64" s="40">
        <f>IF(Z64&gt;AJ64,INDEX($R$6:$R$19,AE64),求节点($G$6:$G$19,$R$6:$R$19,Z64))/7*节奏总纲!Y63*$E$27</f>
        <v>213.52007046761457</v>
      </c>
      <c r="BN64" s="40">
        <f>IF(AA64&gt;AK64,INDEX($R$6:$R$19,AF64),求节点($G$6:$G$19,$R$6:$R$19,AA64))/7*节奏总纲!Z63*$E$27</f>
        <v>157.33812119708398</v>
      </c>
      <c r="BO64" s="40">
        <f>IF(AB64&gt;AL64,INDEX($R$6:$R$19,AG64),求节点($G$6:$G$19,$R$6:$R$19,AB64))/7*节奏总纲!AA63*$E$27</f>
        <v>81.81599924958357</v>
      </c>
      <c r="BP64" s="49">
        <f>IF(X64&gt;AH64,INDEX($S$6:$S$19,AC64),求节点($G$6:$G$19,$S$6:$S$19,X64))/7*节奏总纲!W63</f>
        <v>0</v>
      </c>
      <c r="BQ64" s="49">
        <f>IF(Y64&gt;AI64,INDEX($S$6:$S$19,AD64),求节点($G$6:$G$19,$S$6:$S$19,Y64))/7*节奏总纲!X63</f>
        <v>0</v>
      </c>
      <c r="BR64" s="49">
        <f>IF(Z64&gt;AJ64,INDEX($S$6:$S$19,AE64),求节点($G$6:$G$19,$S$6:$S$19,Z64))/7*节奏总纲!Y63</f>
        <v>0</v>
      </c>
      <c r="BS64" s="49">
        <f>IF(AA64&gt;AK64,INDEX($S$6:$S$19,AF64),求节点($G$6:$G$19,$S$6:$S$19,AA64))/7*节奏总纲!Z63</f>
        <v>0</v>
      </c>
      <c r="BT64" s="49">
        <f>IF(AB64&gt;AL64,INDEX($S$6:$S$19,AG64),求节点($G$6:$G$19,$S$6:$S$19,AB64))/7*节奏总纲!AA63</f>
        <v>0</v>
      </c>
      <c r="BU64" s="47"/>
      <c r="BV64" s="10">
        <v>60</v>
      </c>
      <c r="BW64" s="10">
        <f>SUM(AV$5:AV64)</f>
        <v>17281.435240918425</v>
      </c>
      <c r="BX64" s="10">
        <f>SUM(AW$5:AW64)</f>
        <v>14430.897063135024</v>
      </c>
      <c r="BY64" s="10">
        <f>SUM(AX$5:AX64)</f>
        <v>11520.244420025821</v>
      </c>
      <c r="BZ64" s="10">
        <f>SUM(AY$5:AY64)</f>
        <v>8089.4205278438949</v>
      </c>
      <c r="CA64" s="10">
        <f>SUM(AZ$5:AZ64)</f>
        <v>4087.8685240475152</v>
      </c>
      <c r="CB64" s="10">
        <f>SUM(BA$5:BA64)</f>
        <v>209237843.75105208</v>
      </c>
      <c r="CC64" s="10">
        <f>SUM(BB$5:BB64)</f>
        <v>160349634.82817173</v>
      </c>
      <c r="CD64" s="10">
        <f>SUM(BC$5:BC64)</f>
        <v>121786407.13346405</v>
      </c>
      <c r="CE64" s="10">
        <f>SUM(BD$5:BD64)</f>
        <v>79470856.367576048</v>
      </c>
      <c r="CF64" s="10">
        <f>SUM(BE$5:BE64)</f>
        <v>33383500.158883717</v>
      </c>
      <c r="CG64" s="47">
        <f>SUM(BF$5:BF64)</f>
        <v>970799.03866802866</v>
      </c>
      <c r="CH64" s="47">
        <f>SUM(BG$5:BG64)</f>
        <v>523399.87008965347</v>
      </c>
      <c r="CI64" s="47">
        <f>SUM(BH$5:BH64)</f>
        <v>321601.42857142852</v>
      </c>
      <c r="CJ64" s="47">
        <f>SUM(BI$5:BI64)</f>
        <v>136113.31192480674</v>
      </c>
      <c r="CK64" s="47">
        <f>SUM(BJ$5:BJ64)</f>
        <v>0</v>
      </c>
      <c r="CL64" s="10">
        <f>SUM(BK$5:BK64)</f>
        <v>4320.3588102296053</v>
      </c>
      <c r="CM64" s="10">
        <f>SUM(BL$5:BL64)</f>
        <v>3607.7242657837569</v>
      </c>
      <c r="CN64" s="10">
        <f>SUM(BM$5:BM64)</f>
        <v>2880.0611050064563</v>
      </c>
      <c r="CO64" s="10">
        <f>SUM(BN$5:BN64)</f>
        <v>2022.3551319609742</v>
      </c>
      <c r="CP64" s="10">
        <f>SUM(BO$5:BO64)</f>
        <v>1021.9671310118788</v>
      </c>
      <c r="CQ64" s="40">
        <f>BK64/节奏总纲!W63</f>
        <v>77.576454735307109</v>
      </c>
      <c r="CR64" s="49">
        <f>SUM(BP$5:BP64)</f>
        <v>0</v>
      </c>
      <c r="CS64" s="49">
        <f>SUM(BQ$5:BQ64)</f>
        <v>0</v>
      </c>
      <c r="CT64" s="49">
        <f>SUM(BR$5:BR64)</f>
        <v>0</v>
      </c>
      <c r="CU64" s="49">
        <f>SUM(BS$5:BS64)</f>
        <v>0</v>
      </c>
      <c r="CV64" s="49">
        <f>SUM(BT$5:BT64)</f>
        <v>0</v>
      </c>
    </row>
    <row r="65" spans="23:100" x14ac:dyDescent="0.15">
      <c r="W65" s="29">
        <v>61</v>
      </c>
      <c r="X65" s="10">
        <f>功勋产出!C68*7</f>
        <v>124024659.49386157</v>
      </c>
      <c r="Y65" s="10">
        <f>功勋产出!D68*7</f>
        <v>162309298.78347313</v>
      </c>
      <c r="Z65" s="10">
        <f>功勋产出!E68*7</f>
        <v>255758426.69651324</v>
      </c>
      <c r="AA65" s="10">
        <f>功勋产出!F68*7</f>
        <v>277570830.50331044</v>
      </c>
      <c r="AB65" s="10">
        <f>功勋产出!G68*7</f>
        <v>278330584.08851856</v>
      </c>
      <c r="AC65" s="10">
        <f>求节点(功勋需求与产出奖励!$F$6:$F$19,功勋需求与产出奖励!$C$6:$C$19,节奏总纲!P64)</f>
        <v>12.332829581575407</v>
      </c>
      <c r="AD65" s="10">
        <f>求节点(功勋需求与产出奖励!$F$6:$F$19,功勋需求与产出奖励!$C$6:$C$19,节奏总纲!Q64)</f>
        <v>11.598017652910562</v>
      </c>
      <c r="AE65" s="10">
        <f>求节点(功勋需求与产出奖励!$F$6:$F$19,功勋需求与产出奖励!$C$6:$C$19,节奏总纲!R64)</f>
        <v>10.870174460119308</v>
      </c>
      <c r="AF65" s="10">
        <f>求节点(功勋需求与产出奖励!$F$6:$F$19,功勋需求与产出奖励!$C$6:$C$19,节奏总纲!S64)</f>
        <v>10.413252080112208</v>
      </c>
      <c r="AG65" s="10">
        <f>求节点(功勋需求与产出奖励!$F$6:$F$19,功勋需求与产出奖励!$C$6:$C$19,节奏总纲!T64)</f>
        <v>9.5860722691589491</v>
      </c>
      <c r="AH65" s="62">
        <f>求节点($F$6:$F$19,$G$6:$G$19,节奏总纲!P64)</f>
        <v>194103511.22926402</v>
      </c>
      <c r="AI65" s="62">
        <f>求节点($F$6:$F$19,$G$6:$G$19,节奏总纲!Q64)</f>
        <v>155104847.33970699</v>
      </c>
      <c r="AJ65" s="62">
        <f>求节点($F$6:$F$19,$G$6:$G$19,节奏总纲!R64)</f>
        <v>121466629.48453368</v>
      </c>
      <c r="AK65" s="62">
        <f>求节点($F$6:$F$19,$G$6:$G$19,节奏总纲!S64)</f>
        <v>104103579.04426391</v>
      </c>
      <c r="AL65" s="62">
        <f>求节点($F$6:$F$19,$G$6:$G$19,节奏总纲!T64)</f>
        <v>76313310.259441301</v>
      </c>
      <c r="AM65" s="34">
        <f t="shared" si="2"/>
        <v>0.63896144231708774</v>
      </c>
      <c r="AN65" s="34">
        <f t="shared" si="3"/>
        <v>1.0464489122508669</v>
      </c>
      <c r="AO65" s="34">
        <f t="shared" si="4"/>
        <v>2.1055859356752702</v>
      </c>
      <c r="AP65" s="34">
        <f t="shared" si="5"/>
        <v>2.6662947907419188</v>
      </c>
      <c r="AQ65" s="34">
        <f t="shared" si="6"/>
        <v>3.6472088963548028</v>
      </c>
      <c r="AU65" s="10">
        <v>61</v>
      </c>
      <c r="AV65" s="10">
        <f>IF(X65&gt;AH65,INDEX($O$6:$O$19,AC65),求节点($G$6:$G$19,$O$6:$O$19,X65))/7*节奏总纲!W64</f>
        <v>1435.4680746991676</v>
      </c>
      <c r="AW65" s="10">
        <f>IF(Y65&gt;AI65,INDEX($O$6:$O$19,AD65),求节点($G$6:$G$19,$O$6:$O$19,Y65))/7*节奏总纲!X64</f>
        <v>1259.4391979882657</v>
      </c>
      <c r="AX65" s="10">
        <f>IF(Z65&gt;AJ65,INDEX($O$6:$O$19,AE65),求节点($G$6:$G$19,$O$6:$O$19,Z65))/7*节奏总纲!Y64</f>
        <v>931.56212495105103</v>
      </c>
      <c r="AY65" s="10">
        <f>IF(AA65&gt;AK65,INDEX($O$6:$O$19,AF65),求节点($G$6:$G$19,$O$6:$O$19,AA65))/7*节奏总纲!Z64</f>
        <v>691.23801003731603</v>
      </c>
      <c r="AZ65" s="10">
        <f>IF(AB65&gt;AL65,INDEX($O$6:$O$19,AG65),求节点($G$6:$G$19,$O$6:$O$19,AB65))/7*节奏总纲!AA64</f>
        <v>340.92397663035149</v>
      </c>
      <c r="BA65" s="10">
        <f>IF(X65&gt;AH65,INDEX($P$6:$P$19,AC65),求节点($G$6:$G$19,$P$6:$P$19,X65))/7*节奏总纲!W64</f>
        <v>21548391.202552371</v>
      </c>
      <c r="BB65" s="10">
        <f>IF(Y65&gt;AI65,INDEX($P$6:$P$19,AD65),求节点($G$6:$G$19,$P$6:$P$19,Y65))/7*节奏总纲!X64</f>
        <v>19120576.914912764</v>
      </c>
      <c r="BC65" s="10">
        <f>IF(Z65&gt;AJ65,INDEX($P$6:$P$19,AE65),求节点($G$6:$G$19,$P$6:$P$19,Z65))/7*节奏总纲!Y64</f>
        <v>11365057.924402822</v>
      </c>
      <c r="BD65" s="10">
        <f>IF(AA65&gt;AK65,INDEX($P$6:$P$19,AF65),求节点($G$6:$G$19,$P$6:$P$19,AA65))/7*节奏总纲!Z64</f>
        <v>8433103.7224552557</v>
      </c>
      <c r="BE65" s="10">
        <f>IF(AB65&gt;AL65,INDEX($P$6:$P$19,AG65),求节点($G$6:$G$19,$P$6:$P$19,AB65))/7*节奏总纲!AA64</f>
        <v>3485000.6499991482</v>
      </c>
      <c r="BF65" s="47">
        <f>IF(X65&gt;AH65,INDEX($Q$6:$Q$19,AC65),求节点($G$6:$G$19,$Q$6:$Q$19,X65))/7*节奏总纲!W64</f>
        <v>157900.73555982934</v>
      </c>
      <c r="BG65" s="47">
        <f>IF(Y65&gt;AI65,INDEX($Q$6:$Q$19,AD65),求节点($G$6:$G$19,$Q$6:$Q$19,Y65))/7*节奏总纲!X64</f>
        <v>143118.09068048478</v>
      </c>
      <c r="BH65" s="47">
        <f>IF(Z65&gt;AJ65,INDEX($Q$6:$Q$19,AE65),求节点($G$6:$G$19,$Q$6:$Q$19,Z65))/7*节奏总纲!Y64</f>
        <v>46578.106247552547</v>
      </c>
      <c r="BI65" s="47">
        <f>IF(AA65&gt;AK65,INDEX($Q$6:$Q$19,AF65),求节点($G$6:$G$19,$Q$6:$Q$19,AA65))/7*节奏总纲!Z64</f>
        <v>34561.900501865799</v>
      </c>
      <c r="BJ65" s="47">
        <f>IF(AB65&gt;AL65,INDEX($Q$6:$Q$19,AG65),求节点($G$6:$G$19,$Q$6:$Q$19,AB65))/7*节奏总纲!AA64</f>
        <v>0</v>
      </c>
      <c r="BK65" s="40">
        <f>IF(X65&gt;AH65,INDEX($R$6:$R$19,AC65),求节点($G$6:$G$19,$R$6:$R$19,X65))/7*节奏总纲!W64*$E$27</f>
        <v>358.86701867479195</v>
      </c>
      <c r="BL65" s="40">
        <f>IF(Y65&gt;AI65,INDEX($R$6:$R$19,AD65),求节点($G$6:$G$19,$R$6:$R$19,Y65))/7*节奏总纲!X64*$E$27</f>
        <v>314.85979949706643</v>
      </c>
      <c r="BM65" s="40">
        <f>IF(Z65&gt;AJ65,INDEX($R$6:$R$19,AE65),求节点($G$6:$G$19,$R$6:$R$19,Z65))/7*节奏总纲!Y64*$E$27</f>
        <v>232.89053123776276</v>
      </c>
      <c r="BN65" s="40">
        <f>IF(AA65&gt;AK65,INDEX($R$6:$R$19,AF65),求节点($G$6:$G$19,$R$6:$R$19,AA65))/7*节奏总纲!Z64*$E$27</f>
        <v>172.80950250932904</v>
      </c>
      <c r="BO65" s="40">
        <f>IF(AB65&gt;AL65,INDEX($R$6:$R$19,AG65),求节点($G$6:$G$19,$R$6:$R$19,AB65))/7*节奏总纲!AA64*$E$27</f>
        <v>85.230994157587872</v>
      </c>
      <c r="BP65" s="49">
        <f>IF(X65&gt;AH65,INDEX($S$6:$S$19,AC65),求节点($G$6:$G$19,$S$6:$S$19,X65))/7*节奏总纲!W64</f>
        <v>0</v>
      </c>
      <c r="BQ65" s="49">
        <f>IF(Y65&gt;AI65,INDEX($S$6:$S$19,AD65),求节点($G$6:$G$19,$S$6:$S$19,Y65))/7*节奏总纲!X64</f>
        <v>0</v>
      </c>
      <c r="BR65" s="49">
        <f>IF(Z65&gt;AJ65,INDEX($S$6:$S$19,AE65),求节点($G$6:$G$19,$S$6:$S$19,Z65))/7*节奏总纲!Y64</f>
        <v>0</v>
      </c>
      <c r="BS65" s="49">
        <f>IF(AA65&gt;AK65,INDEX($S$6:$S$19,AF65),求节点($G$6:$G$19,$S$6:$S$19,AA65))/7*节奏总纲!Z64</f>
        <v>0</v>
      </c>
      <c r="BT65" s="49">
        <f>IF(AB65&gt;AL65,INDEX($S$6:$S$19,AG65),求节点($G$6:$G$19,$S$6:$S$19,AB65))/7*节奏总纲!AA64</f>
        <v>0</v>
      </c>
      <c r="BU65" s="47"/>
      <c r="BV65" s="10">
        <v>61</v>
      </c>
      <c r="BW65" s="10">
        <f>SUM(AV$5:AV65)</f>
        <v>18716.903315617594</v>
      </c>
      <c r="BX65" s="10">
        <f>SUM(AW$5:AW65)</f>
        <v>15690.33626112329</v>
      </c>
      <c r="BY65" s="10">
        <f>SUM(AX$5:AX65)</f>
        <v>12451.806544976873</v>
      </c>
      <c r="BZ65" s="10">
        <f>SUM(AY$5:AY65)</f>
        <v>8780.6585378812106</v>
      </c>
      <c r="CA65" s="10">
        <f>SUM(AZ$5:AZ65)</f>
        <v>4428.7925006778669</v>
      </c>
      <c r="CB65" s="10">
        <f>SUM(BA$5:BA65)</f>
        <v>230786234.95360446</v>
      </c>
      <c r="CC65" s="10">
        <f>SUM(BB$5:BB65)</f>
        <v>179470211.74308449</v>
      </c>
      <c r="CD65" s="10">
        <f>SUM(BC$5:BC65)</f>
        <v>133151465.05786687</v>
      </c>
      <c r="CE65" s="10">
        <f>SUM(BD$5:BD65)</f>
        <v>87903960.090031296</v>
      </c>
      <c r="CF65" s="10">
        <f>SUM(BE$5:BE65)</f>
        <v>36868500.808882862</v>
      </c>
      <c r="CG65" s="47">
        <f>SUM(BF$5:BF65)</f>
        <v>1128699.7742278581</v>
      </c>
      <c r="CH65" s="47">
        <f>SUM(BG$5:BG65)</f>
        <v>666517.96077013831</v>
      </c>
      <c r="CI65" s="47">
        <f>SUM(BH$5:BH65)</f>
        <v>368179.53481898108</v>
      </c>
      <c r="CJ65" s="47">
        <f>SUM(BI$5:BI65)</f>
        <v>170675.21242667254</v>
      </c>
      <c r="CK65" s="47">
        <f>SUM(BJ$5:BJ65)</f>
        <v>0</v>
      </c>
      <c r="CL65" s="10">
        <f>SUM(BK$5:BK65)</f>
        <v>4679.2258289043975</v>
      </c>
      <c r="CM65" s="10">
        <f>SUM(BL$5:BL65)</f>
        <v>3922.5840652808233</v>
      </c>
      <c r="CN65" s="10">
        <f>SUM(BM$5:BM65)</f>
        <v>3112.9516362442191</v>
      </c>
      <c r="CO65" s="10">
        <f>SUM(BN$5:BN65)</f>
        <v>2195.1646344703031</v>
      </c>
      <c r="CP65" s="10">
        <f>SUM(BO$5:BO65)</f>
        <v>1107.1981251694667</v>
      </c>
      <c r="CQ65" s="40">
        <f>BK65/节奏总纲!W64</f>
        <v>78.124935995086773</v>
      </c>
      <c r="CR65" s="49">
        <f>SUM(BP$5:BP65)</f>
        <v>0</v>
      </c>
      <c r="CS65" s="49">
        <f>SUM(BQ$5:BQ65)</f>
        <v>0</v>
      </c>
      <c r="CT65" s="49">
        <f>SUM(BR$5:BR65)</f>
        <v>0</v>
      </c>
      <c r="CU65" s="49">
        <f>SUM(BS$5:BS65)</f>
        <v>0</v>
      </c>
      <c r="CV65" s="49">
        <f>SUM(BT$5:BT65)</f>
        <v>0</v>
      </c>
    </row>
    <row r="66" spans="23:100" x14ac:dyDescent="0.15">
      <c r="W66" s="29">
        <v>62</v>
      </c>
      <c r="X66" s="10">
        <f>功勋产出!C69*7</f>
        <v>126612774.47747412</v>
      </c>
      <c r="Y66" s="10">
        <f>功勋产出!D69*7</f>
        <v>166129139.87768564</v>
      </c>
      <c r="Z66" s="10">
        <f>功勋产出!E69*7</f>
        <v>260440030.45862946</v>
      </c>
      <c r="AA66" s="10">
        <f>功勋产出!F69*7</f>
        <v>282831743.0300501</v>
      </c>
      <c r="AB66" s="10">
        <f>功勋产出!G69*7</f>
        <v>283981455.58695883</v>
      </c>
      <c r="AC66" s="10">
        <f>求节点(功勋需求与产出奖励!$F$6:$F$19,功勋需求与产出奖励!$C$6:$C$19,节奏总纲!P65)</f>
        <v>12.714472458900017</v>
      </c>
      <c r="AD66" s="10">
        <f>求节点(功勋需求与产出奖励!$F$6:$F$19,功勋需求与产出奖励!$C$6:$C$19,节奏总纲!Q65)</f>
        <v>11.960937405486115</v>
      </c>
      <c r="AE66" s="10">
        <f>求节点(功勋需求与产出奖励!$F$6:$F$19,功勋需求与产出奖励!$C$6:$C$19,节奏总纲!R65)</f>
        <v>10.99672431037567</v>
      </c>
      <c r="AF66" s="10">
        <f>求节点(功勋需求与产出奖励!$F$6:$F$19,功勋需求与产出奖励!$C$6:$C$19,节奏总纲!S65)</f>
        <v>10.507041683665554</v>
      </c>
      <c r="AG66" s="10">
        <f>求节点(功勋需求与产出奖励!$F$6:$F$19,功勋需求与产出奖励!$C$6:$C$19,节奏总纲!T65)</f>
        <v>9.7398094113010814</v>
      </c>
      <c r="AH66" s="62">
        <f>求节点($F$6:$F$19,$G$6:$G$19,节奏总纲!P65)</f>
        <v>216696769.56688103</v>
      </c>
      <c r="AI66" s="62">
        <f>求节点($F$6:$F$19,$G$6:$G$19,节奏总纲!Q65)</f>
        <v>172524995.46333349</v>
      </c>
      <c r="AJ66" s="62">
        <f>求节点($F$6:$F$19,$G$6:$G$19,节奏总纲!R65)</f>
        <v>126275523.79427548</v>
      </c>
      <c r="AK66" s="62">
        <f>求节点($F$6:$F$19,$G$6:$G$19,节奏总纲!S65)</f>
        <v>107667583.97929105</v>
      </c>
      <c r="AL66" s="62">
        <f>求节点($F$6:$F$19,$G$6:$G$19,节奏总纲!T65)</f>
        <v>80802434.809991598</v>
      </c>
      <c r="AM66" s="34">
        <f t="shared" si="2"/>
        <v>0.58428547287778787</v>
      </c>
      <c r="AN66" s="34">
        <f t="shared" si="3"/>
        <v>0.9629279481012526</v>
      </c>
      <c r="AO66" s="34">
        <f t="shared" si="4"/>
        <v>2.0624743626716686</v>
      </c>
      <c r="AP66" s="34">
        <f t="shared" si="5"/>
        <v>2.6268978329118111</v>
      </c>
      <c r="AQ66" s="34">
        <f t="shared" si="6"/>
        <v>3.5145160694073936</v>
      </c>
      <c r="AU66" s="10">
        <v>62</v>
      </c>
      <c r="AV66" s="10">
        <f>IF(X66&gt;AH66,INDEX($O$6:$O$19,AC66),求节点($G$6:$G$19,$O$6:$O$19,X66))/7*节奏总纲!W65</f>
        <v>1547.9127951645655</v>
      </c>
      <c r="AW66" s="10">
        <f>IF(Y66&gt;AI66,INDEX($O$6:$O$19,AD66),求节点($G$6:$G$19,$O$6:$O$19,Y66))/7*节奏总纲!X65</f>
        <v>1434.9222571427313</v>
      </c>
      <c r="AX66" s="10">
        <f>IF(Z66&gt;AJ66,INDEX($O$6:$O$19,AE66),求节点($G$6:$G$19,$O$6:$O$19,Z66))/7*节奏总纲!Y65</f>
        <v>1008.7830920435782</v>
      </c>
      <c r="AY66" s="10">
        <f>IF(AA66&gt;AK66,INDEX($O$6:$O$19,AF66),求节点($G$6:$G$19,$O$6:$O$19,AA66))/7*节奏总纲!Z65</f>
        <v>747.63712546809859</v>
      </c>
      <c r="AZ66" s="10">
        <f>IF(AB66&gt;AL66,INDEX($O$6:$O$19,AG66),求节点($G$6:$G$19,$O$6:$O$19,AB66))/7*节奏总纲!AA65</f>
        <v>391.37083899611758</v>
      </c>
      <c r="BA66" s="10">
        <f>IF(X66&gt;AH66,INDEX($P$6:$P$19,AC66),求节点($G$6:$G$19,$P$6:$P$19,X66))/7*节奏总纲!W65</f>
        <v>23518723.138522729</v>
      </c>
      <c r="BB66" s="10">
        <f>IF(Y66&gt;AI66,INDEX($P$6:$P$19,AD66),求节点($G$6:$G$19,$P$6:$P$19,Y66))/7*节奏总纲!X65</f>
        <v>24778906.07188176</v>
      </c>
      <c r="BC66" s="10">
        <f>IF(Z66&gt;AJ66,INDEX($P$6:$P$19,AE66),求节点($G$6:$G$19,$P$6:$P$19,Z66))/7*节奏总纲!Y65</f>
        <v>12307153.722931655</v>
      </c>
      <c r="BD66" s="10">
        <f>IF(AA66&gt;AK66,INDEX($P$6:$P$19,AF66),求节点($G$6:$G$19,$P$6:$P$19,AA66))/7*节奏总纲!Z65</f>
        <v>9121172.9307108037</v>
      </c>
      <c r="BE66" s="10">
        <f>IF(AB66&gt;AL66,INDEX($P$6:$P$19,AG66),求节点($G$6:$G$19,$P$6:$P$19,AB66))/7*节奏总纲!AA65</f>
        <v>4000679.6875158683</v>
      </c>
      <c r="BF66" s="47">
        <f>IF(X66&gt;AH66,INDEX($Q$6:$Q$19,AC66),求节点($G$6:$G$19,$Q$6:$Q$19,X66))/7*节奏总纲!W65</f>
        <v>176451.85529305166</v>
      </c>
      <c r="BG66" s="47">
        <f>IF(Y66&gt;AI66,INDEX($Q$6:$Q$19,AD66),求节点($G$6:$G$19,$Q$6:$Q$19,Y66))/7*节奏总纲!X65</f>
        <v>252063.09214112701</v>
      </c>
      <c r="BH66" s="47">
        <f>IF(Z66&gt;AJ66,INDEX($Q$6:$Q$19,AE66),求节点($G$6:$G$19,$Q$6:$Q$19,Z66))/7*节奏总纲!Y65</f>
        <v>50439.154602178911</v>
      </c>
      <c r="BI66" s="47">
        <f>IF(AA66&gt;AK66,INDEX($Q$6:$Q$19,AF66),求节点($G$6:$G$19,$Q$6:$Q$19,AA66))/7*节奏总纲!Z65</f>
        <v>37381.856273404934</v>
      </c>
      <c r="BJ66" s="47">
        <f>IF(AB66&gt;AL66,INDEX($Q$6:$Q$19,AG66),求节点($G$6:$G$19,$Q$6:$Q$19,AB66))/7*节奏总纲!AA65</f>
        <v>0</v>
      </c>
      <c r="BK66" s="40">
        <f>IF(X66&gt;AH66,INDEX($R$6:$R$19,AC66),求节点($G$6:$G$19,$R$6:$R$19,X66))/7*节奏总纲!W65*$E$27</f>
        <v>386.97819879114144</v>
      </c>
      <c r="BL66" s="40">
        <f>IF(Y66&gt;AI66,INDEX($R$6:$R$19,AD66),求节点($G$6:$G$19,$R$6:$R$19,Y66))/7*节奏总纲!X65*$E$27</f>
        <v>358.73056428568287</v>
      </c>
      <c r="BM66" s="40">
        <f>IF(Z66&gt;AJ66,INDEX($R$6:$R$19,AE66),求节点($G$6:$G$19,$R$6:$R$19,Z66))/7*节奏总纲!Y65*$E$27</f>
        <v>252.19577301089458</v>
      </c>
      <c r="BN66" s="40">
        <f>IF(AA66&gt;AK66,INDEX($R$6:$R$19,AF66),求节点($G$6:$G$19,$R$6:$R$19,AA66))/7*节奏总纲!Z65*$E$27</f>
        <v>186.90928136702468</v>
      </c>
      <c r="BO66" s="40">
        <f>IF(AB66&gt;AL66,INDEX($R$6:$R$19,AG66),求节点($G$6:$G$19,$R$6:$R$19,AB66))/7*节奏总纲!AA65*$E$27</f>
        <v>97.842709749029396</v>
      </c>
      <c r="BP66" s="49">
        <f>IF(X66&gt;AH66,INDEX($S$6:$S$19,AC66),求节点($G$6:$G$19,$S$6:$S$19,X66))/7*节奏总纲!W65</f>
        <v>0</v>
      </c>
      <c r="BQ66" s="49">
        <f>IF(Y66&gt;AI66,INDEX($S$6:$S$19,AD66),求节点($G$6:$G$19,$S$6:$S$19,Y66))/7*节奏总纲!X65</f>
        <v>0</v>
      </c>
      <c r="BR66" s="49">
        <f>IF(Z66&gt;AJ66,INDEX($S$6:$S$19,AE66),求节点($G$6:$G$19,$S$6:$S$19,Z66))/7*节奏总纲!Y65</f>
        <v>0</v>
      </c>
      <c r="BS66" s="49">
        <f>IF(AA66&gt;AK66,INDEX($S$6:$S$19,AF66),求节点($G$6:$G$19,$S$6:$S$19,AA66))/7*节奏总纲!Z65</f>
        <v>0</v>
      </c>
      <c r="BT66" s="49">
        <f>IF(AB66&gt;AL66,INDEX($S$6:$S$19,AG66),求节点($G$6:$G$19,$S$6:$S$19,AB66))/7*节奏总纲!AA65</f>
        <v>0</v>
      </c>
      <c r="BU66" s="47"/>
      <c r="BV66" s="10">
        <v>62</v>
      </c>
      <c r="BW66" s="10">
        <f>SUM(AV$5:AV66)</f>
        <v>20264.816110782158</v>
      </c>
      <c r="BX66" s="10">
        <f>SUM(AW$5:AW66)</f>
        <v>17125.258518266022</v>
      </c>
      <c r="BY66" s="10">
        <f>SUM(AX$5:AX66)</f>
        <v>13460.589637020452</v>
      </c>
      <c r="BZ66" s="10">
        <f>SUM(AY$5:AY66)</f>
        <v>9528.2956633493086</v>
      </c>
      <c r="CA66" s="10">
        <f>SUM(AZ$5:AZ66)</f>
        <v>4820.1633396739844</v>
      </c>
      <c r="CB66" s="10">
        <f>SUM(BA$5:BA66)</f>
        <v>254304958.0921272</v>
      </c>
      <c r="CC66" s="10">
        <f>SUM(BB$5:BB66)</f>
        <v>204249117.81496626</v>
      </c>
      <c r="CD66" s="10">
        <f>SUM(BC$5:BC66)</f>
        <v>145458618.78079852</v>
      </c>
      <c r="CE66" s="10">
        <f>SUM(BD$5:BD66)</f>
        <v>97025133.020742103</v>
      </c>
      <c r="CF66" s="10">
        <f>SUM(BE$5:BE66)</f>
        <v>40869180.496398732</v>
      </c>
      <c r="CG66" s="47">
        <f>SUM(BF$5:BF66)</f>
        <v>1305151.6295209096</v>
      </c>
      <c r="CH66" s="47">
        <f>SUM(BG$5:BG66)</f>
        <v>918581.05291126529</v>
      </c>
      <c r="CI66" s="47">
        <f>SUM(BH$5:BH66)</f>
        <v>418618.68942115997</v>
      </c>
      <c r="CJ66" s="47">
        <f>SUM(BI$5:BI66)</f>
        <v>208057.06870007748</v>
      </c>
      <c r="CK66" s="47">
        <f>SUM(BJ$5:BJ66)</f>
        <v>0</v>
      </c>
      <c r="CL66" s="10">
        <f>SUM(BK$5:BK66)</f>
        <v>5066.2040276955386</v>
      </c>
      <c r="CM66" s="10">
        <f>SUM(BL$5:BL66)</f>
        <v>4281.3146295665065</v>
      </c>
      <c r="CN66" s="10">
        <f>SUM(BM$5:BM66)</f>
        <v>3365.1474092551139</v>
      </c>
      <c r="CO66" s="10">
        <f>SUM(BN$5:BN66)</f>
        <v>2382.0739158373276</v>
      </c>
      <c r="CP66" s="10">
        <f>SUM(BO$5:BO66)</f>
        <v>1205.0408349184961</v>
      </c>
      <c r="CQ66" s="40">
        <f>BK66/节奏总纲!W65</f>
        <v>78.603091440100329</v>
      </c>
      <c r="CR66" s="49">
        <f>SUM(BP$5:BP66)</f>
        <v>0</v>
      </c>
      <c r="CS66" s="49">
        <f>SUM(BQ$5:BQ66)</f>
        <v>0</v>
      </c>
      <c r="CT66" s="49">
        <f>SUM(BR$5:BR66)</f>
        <v>0</v>
      </c>
      <c r="CU66" s="49">
        <f>SUM(BS$5:BS66)</f>
        <v>0</v>
      </c>
      <c r="CV66" s="49">
        <f>SUM(BT$5:BT66)</f>
        <v>0</v>
      </c>
    </row>
    <row r="67" spans="23:100" x14ac:dyDescent="0.15">
      <c r="W67" s="29">
        <v>63</v>
      </c>
      <c r="X67" s="10">
        <f>功勋产出!C70*7</f>
        <v>128939968.17115447</v>
      </c>
      <c r="Y67" s="10">
        <f>功勋产出!D70*7</f>
        <v>169533611.27958873</v>
      </c>
      <c r="Z67" s="10">
        <f>功勋产出!E70*7</f>
        <v>265284385.69691211</v>
      </c>
      <c r="AA67" s="10">
        <f>功勋产出!F70*7</f>
        <v>288261226.9824782</v>
      </c>
      <c r="AB67" s="10">
        <f>功勋产出!G70*7</f>
        <v>288234616.26279372</v>
      </c>
      <c r="AC67" s="10">
        <f>求节点(功勋需求与产出奖励!$F$6:$F$19,功勋需求与产出奖励!$C$6:$C$19,节奏总纲!P66)</f>
        <v>13.230904703489076</v>
      </c>
      <c r="AD67" s="10">
        <f>求节点(功勋需求与产出奖励!$F$6:$F$19,功勋需求与产出奖励!$C$6:$C$19,节奏总纲!Q66)</f>
        <v>12.323261951970458</v>
      </c>
      <c r="AE67" s="10">
        <f>求节点(功勋需求与产出奖励!$F$6:$F$19,功勋需求与产出奖励!$C$6:$C$19,节奏总纲!R66)</f>
        <v>11.314519494689353</v>
      </c>
      <c r="AF67" s="10">
        <f>求节点(功勋需求与产出奖励!$F$6:$F$19,功勋需求与产出奖励!$C$6:$C$19,节奏总纲!S66)</f>
        <v>10.608533565564001</v>
      </c>
      <c r="AG67" s="10">
        <f>求节点(功勋需求与产出奖励!$F$6:$F$19,功勋需求与产出奖励!$C$6:$C$19,节奏总纲!T66)</f>
        <v>9.8989967826362601</v>
      </c>
      <c r="AH67" s="62">
        <f>求节点($F$6:$F$19,$G$6:$G$19,节奏总纲!P66)</f>
        <v>250132776.76981786</v>
      </c>
      <c r="AI67" s="62">
        <f>求节点($F$6:$F$19,$G$6:$G$19,节奏总纲!Q66)</f>
        <v>193537107.55665112</v>
      </c>
      <c r="AJ67" s="62">
        <f>求节点($F$6:$F$19,$G$6:$G$19,节奏总纲!R66)</f>
        <v>141496935.74508893</v>
      </c>
      <c r="AK67" s="62">
        <f>求节点($F$6:$F$19,$G$6:$G$19,节奏总纲!S66)</f>
        <v>111524275.49143203</v>
      </c>
      <c r="AL67" s="62">
        <f>求节点($F$6:$F$19,$G$6:$G$19,节奏总纲!T66)</f>
        <v>85450706.052978784</v>
      </c>
      <c r="AM67" s="34">
        <f t="shared" si="2"/>
        <v>0.51548609437063164</v>
      </c>
      <c r="AN67" s="34">
        <f t="shared" si="3"/>
        <v>0.87597470800251465</v>
      </c>
      <c r="AO67" s="34">
        <f t="shared" si="4"/>
        <v>1.8748419130067244</v>
      </c>
      <c r="AP67" s="34">
        <f t="shared" si="5"/>
        <v>2.5847397413007553</v>
      </c>
      <c r="AQ67" s="34">
        <f t="shared" si="6"/>
        <v>3.3731098264312815</v>
      </c>
      <c r="AU67" s="10">
        <v>63</v>
      </c>
      <c r="AV67" s="10">
        <f>IF(X67&gt;AH67,INDEX($O$6:$O$19,AC67),求节点($G$6:$G$19,$O$6:$O$19,X67))/7*节奏总纲!W66</f>
        <v>1666.3211113036969</v>
      </c>
      <c r="AW67" s="10">
        <f>IF(Y67&gt;AI67,INDEX($O$6:$O$19,AD67),求节点($G$6:$G$19,$O$6:$O$19,Y67))/7*节奏总纲!X66</f>
        <v>1573.0350723102779</v>
      </c>
      <c r="AX67" s="10">
        <f>IF(Z67&gt;AJ67,INDEX($O$6:$O$19,AE67),求节点($G$6:$G$19,$O$6:$O$19,Z67))/7*节奏总纲!Y66</f>
        <v>1185.2562317778977</v>
      </c>
      <c r="AY67" s="10">
        <f>IF(AA67&gt;AK67,INDEX($O$6:$O$19,AF67),求节点($G$6:$G$19,$O$6:$O$19,AA67))/7*节奏总纲!Z66</f>
        <v>809.03528713333276</v>
      </c>
      <c r="AZ67" s="10">
        <f>IF(AB67&gt;AL67,INDEX($O$6:$O$19,AG67),求节点($G$6:$G$19,$O$6:$O$19,AB67))/7*节奏总纲!AA66</f>
        <v>405.24556531326675</v>
      </c>
      <c r="BA67" s="10">
        <f>IF(X67&gt;AH67,INDEX($P$6:$P$19,AC67),求节点($G$6:$G$19,$P$6:$P$19,X67))/7*节奏总纲!W66</f>
        <v>25535659.81327429</v>
      </c>
      <c r="BB67" s="10">
        <f>IF(Y67&gt;AI67,INDEX($P$6:$P$19,AD67),求节点($G$6:$G$19,$P$6:$P$19,Y67))/7*节奏总纲!X66</f>
        <v>27423933.000137113</v>
      </c>
      <c r="BC67" s="10">
        <f>IF(Z67&gt;AJ67,INDEX($P$6:$P$19,AE67),求节点($G$6:$G$19,$P$6:$P$19,Z67))/7*节奏总纲!Y66</f>
        <v>17994344.609718993</v>
      </c>
      <c r="BD67" s="10">
        <f>IF(AA67&gt;AK67,INDEX($P$6:$P$19,AF67),求节点($G$6:$G$19,$P$6:$P$19,AA67))/7*节奏总纲!Z66</f>
        <v>9870230.5030266605</v>
      </c>
      <c r="BE67" s="10">
        <f>IF(AB67&gt;AL67,INDEX($P$6:$P$19,AG67),求节点($G$6:$G$19,$P$6:$P$19,AB67))/7*节奏总纲!AA66</f>
        <v>4142510.2232022821</v>
      </c>
      <c r="BF67" s="47">
        <f>IF(X67&gt;AH67,INDEX($Q$6:$Q$19,AC67),求节点($G$6:$G$19,$Q$6:$Q$19,X67))/7*节奏总纲!W66</f>
        <v>196425.67104432895</v>
      </c>
      <c r="BG67" s="47">
        <f>IF(Y67&gt;AI67,INDEX($Q$6:$Q$19,AD67),求节点($G$6:$G$19,$Q$6:$Q$19,Y67))/7*节奏总纲!X66</f>
        <v>284054.0015029682</v>
      </c>
      <c r="BH67" s="47">
        <f>IF(Z67&gt;AJ67,INDEX($Q$6:$Q$19,AE67),求节点($G$6:$G$19,$Q$6:$Q$19,Z67))/7*节奏总纲!Y66</f>
        <v>134688.20815657929</v>
      </c>
      <c r="BI67" s="47">
        <f>IF(AA67&gt;AK67,INDEX($Q$6:$Q$19,AF67),求节点($G$6:$G$19,$Q$6:$Q$19,AA67))/7*节奏总纲!Z66</f>
        <v>40451.764356666637</v>
      </c>
      <c r="BJ67" s="47">
        <f>IF(AB67&gt;AL67,INDEX($Q$6:$Q$19,AG67),求节点($G$6:$G$19,$Q$6:$Q$19,AB67))/7*节奏总纲!AA66</f>
        <v>0</v>
      </c>
      <c r="BK67" s="40">
        <f>IF(X67&gt;AH67,INDEX($R$6:$R$19,AC67),求节点($G$6:$G$19,$R$6:$R$19,X67))/7*节奏总纲!W66*$E$27</f>
        <v>416.58027782592427</v>
      </c>
      <c r="BL67" s="40">
        <f>IF(Y67&gt;AI67,INDEX($R$6:$R$19,AD67),求节点($G$6:$G$19,$R$6:$R$19,Y67))/7*节奏总纲!X66*$E$27</f>
        <v>393.25876807756953</v>
      </c>
      <c r="BM67" s="40">
        <f>IF(Z67&gt;AJ67,INDEX($R$6:$R$19,AE67),求节点($G$6:$G$19,$R$6:$R$19,Z67))/7*节奏总纲!Y66*$E$27</f>
        <v>296.31405794447443</v>
      </c>
      <c r="BN67" s="40">
        <f>IF(AA67&gt;AK67,INDEX($R$6:$R$19,AF67),求节点($G$6:$G$19,$R$6:$R$19,AA67))/7*节奏总纲!Z66*$E$27</f>
        <v>202.25882178333322</v>
      </c>
      <c r="BO67" s="40">
        <f>IF(AB67&gt;AL67,INDEX($R$6:$R$19,AG67),求节点($G$6:$G$19,$R$6:$R$19,AB67))/7*节奏总纲!AA66*$E$27</f>
        <v>101.31139132831669</v>
      </c>
      <c r="BP67" s="49">
        <f>IF(X67&gt;AH67,INDEX($S$6:$S$19,AC67),求节点($G$6:$G$19,$S$6:$S$19,X67))/7*节奏总纲!W66</f>
        <v>0</v>
      </c>
      <c r="BQ67" s="49">
        <f>IF(Y67&gt;AI67,INDEX($S$6:$S$19,AD67),求节点($G$6:$G$19,$S$6:$S$19,Y67))/7*节奏总纲!X66</f>
        <v>0</v>
      </c>
      <c r="BR67" s="49">
        <f>IF(Z67&gt;AJ67,INDEX($S$6:$S$19,AE67),求节点($G$6:$G$19,$S$6:$S$19,Z67))/7*节奏总纲!Y66</f>
        <v>0</v>
      </c>
      <c r="BS67" s="49">
        <f>IF(AA67&gt;AK67,INDEX($S$6:$S$19,AF67),求节点($G$6:$G$19,$S$6:$S$19,AA67))/7*节奏总纲!Z66</f>
        <v>0</v>
      </c>
      <c r="BT67" s="49">
        <f>IF(AB67&gt;AL67,INDEX($S$6:$S$19,AG67),求节点($G$6:$G$19,$S$6:$S$19,AB67))/7*节奏总纲!AA66</f>
        <v>0</v>
      </c>
      <c r="BU67" s="47"/>
      <c r="BV67" s="10">
        <v>63</v>
      </c>
      <c r="BW67" s="10">
        <f>SUM(AV$5:AV67)</f>
        <v>21931.137222085854</v>
      </c>
      <c r="BX67" s="10">
        <f>SUM(AW$5:AW67)</f>
        <v>18698.293590576301</v>
      </c>
      <c r="BY67" s="10">
        <f>SUM(AX$5:AX67)</f>
        <v>14645.845868798349</v>
      </c>
      <c r="BZ67" s="10">
        <f>SUM(AY$5:AY67)</f>
        <v>10337.330950482641</v>
      </c>
      <c r="CA67" s="10">
        <f>SUM(AZ$5:AZ67)</f>
        <v>5225.4089049872509</v>
      </c>
      <c r="CB67" s="10">
        <f>SUM(BA$5:BA67)</f>
        <v>279840617.90540147</v>
      </c>
      <c r="CC67" s="10">
        <f>SUM(BB$5:BB67)</f>
        <v>231673050.81510338</v>
      </c>
      <c r="CD67" s="10">
        <f>SUM(BC$5:BC67)</f>
        <v>163452963.39051753</v>
      </c>
      <c r="CE67" s="10">
        <f>SUM(BD$5:BD67)</f>
        <v>106895363.52376877</v>
      </c>
      <c r="CF67" s="10">
        <f>SUM(BE$5:BE67)</f>
        <v>45011690.719601013</v>
      </c>
      <c r="CG67" s="47">
        <f>SUM(BF$5:BF67)</f>
        <v>1501577.3005652386</v>
      </c>
      <c r="CH67" s="47">
        <f>SUM(BG$5:BG67)</f>
        <v>1202635.0544142334</v>
      </c>
      <c r="CI67" s="47">
        <f>SUM(BH$5:BH67)</f>
        <v>553306.89757773932</v>
      </c>
      <c r="CJ67" s="47">
        <f>SUM(BI$5:BI67)</f>
        <v>248508.83305674413</v>
      </c>
      <c r="CK67" s="47">
        <f>SUM(BJ$5:BJ67)</f>
        <v>0</v>
      </c>
      <c r="CL67" s="10">
        <f>SUM(BK$5:BK67)</f>
        <v>5482.7843055214626</v>
      </c>
      <c r="CM67" s="10">
        <f>SUM(BL$5:BL67)</f>
        <v>4674.5733976440761</v>
      </c>
      <c r="CN67" s="10">
        <f>SUM(BM$5:BM67)</f>
        <v>3661.4614671995882</v>
      </c>
      <c r="CO67" s="10">
        <f>SUM(BN$5:BN67)</f>
        <v>2584.3327376206607</v>
      </c>
      <c r="CP67" s="10">
        <f>SUM(BO$5:BO67)</f>
        <v>1306.3522262468127</v>
      </c>
      <c r="CQ67" s="40">
        <f>BK67/节奏总纲!W66</f>
        <v>78.94940002546943</v>
      </c>
      <c r="CR67" s="49">
        <f>SUM(BP$5:BP67)</f>
        <v>0</v>
      </c>
      <c r="CS67" s="49">
        <f>SUM(BQ$5:BQ67)</f>
        <v>0</v>
      </c>
      <c r="CT67" s="49">
        <f>SUM(BR$5:BR67)</f>
        <v>0</v>
      </c>
      <c r="CU67" s="49">
        <f>SUM(BS$5:BS67)</f>
        <v>0</v>
      </c>
      <c r="CV67" s="49">
        <f>SUM(BT$5:BT67)</f>
        <v>0</v>
      </c>
    </row>
    <row r="68" spans="23:100" x14ac:dyDescent="0.15">
      <c r="W68" s="29">
        <v>64</v>
      </c>
      <c r="X68" s="10">
        <f>功勋产出!C71*7</f>
        <v>131458839.8205988</v>
      </c>
      <c r="Y68" s="10">
        <f>功勋产出!D71*7</f>
        <v>172770123.94352674</v>
      </c>
      <c r="Z68" s="10">
        <f>功勋产出!E71*7</f>
        <v>270160337.86149424</v>
      </c>
      <c r="AA68" s="10">
        <f>功勋产出!F71*7</f>
        <v>293859088.72531992</v>
      </c>
      <c r="AB68" s="10">
        <f>功勋产出!G71*7</f>
        <v>292304059.58217788</v>
      </c>
      <c r="AC68" s="10">
        <f>求节点(功勋需求与产出奖励!$F$6:$F$19,功勋需求与产出奖励!$C$6:$C$19,节奏总纲!P67)</f>
        <v>14</v>
      </c>
      <c r="AD68" s="10">
        <f>求节点(功勋需求与产出奖励!$F$6:$F$19,功勋需求与产出奖励!$C$6:$C$19,节奏总纲!Q67)</f>
        <v>12.705420469514729</v>
      </c>
      <c r="AE68" s="10">
        <f>求节点(功勋需求与产出奖励!$F$6:$F$19,功勋需求与产出奖励!$C$6:$C$19,节奏总纲!R67)</f>
        <v>11.663698066181672</v>
      </c>
      <c r="AF68" s="10">
        <f>求节点(功勋需求与产出奖励!$F$6:$F$19,功勋需求与产出奖励!$C$6:$C$19,节奏总纲!S67)</f>
        <v>10.717515141399671</v>
      </c>
      <c r="AG68" s="10">
        <f>求节点(功勋需求与产出奖励!$F$6:$F$19,功勋需求与产出奖励!$C$6:$C$19,节奏总纲!T67)</f>
        <v>10.023008218087348</v>
      </c>
      <c r="AH68" s="62">
        <f>求节点($F$6:$F$19,$G$6:$G$19,节奏总纲!P67)</f>
        <v>305200000</v>
      </c>
      <c r="AI68" s="62">
        <f>求节点($F$6:$F$19,$G$6:$G$19,节奏总纲!Q67)</f>
        <v>216160891.79527199</v>
      </c>
      <c r="AJ68" s="62">
        <f>求节点($F$6:$F$19,$G$6:$G$19,节奏总纲!R67)</f>
        <v>158257507.1767202</v>
      </c>
      <c r="AK68" s="62">
        <f>求节点($F$6:$F$19,$G$6:$G$19,节奏总纲!S67)</f>
        <v>115665575.3731875</v>
      </c>
      <c r="AL68" s="62">
        <f>求节点($F$6:$F$19,$G$6:$G$19,节奏总纲!T67)</f>
        <v>89274312.287319213</v>
      </c>
      <c r="AM68" s="34">
        <f t="shared" si="2"/>
        <v>0.4307301435799436</v>
      </c>
      <c r="AN68" s="34">
        <f t="shared" si="3"/>
        <v>0.79926633586966767</v>
      </c>
      <c r="AO68" s="34">
        <f t="shared" si="4"/>
        <v>1.7070933485627091</v>
      </c>
      <c r="AP68" s="34">
        <f t="shared" si="5"/>
        <v>2.5405924604377974</v>
      </c>
      <c r="AQ68" s="34">
        <f t="shared" si="6"/>
        <v>3.2742235934725605</v>
      </c>
      <c r="AU68" s="10">
        <v>64</v>
      </c>
      <c r="AV68" s="10">
        <f>IF(X68&gt;AH68,INDEX($O$6:$O$19,AC68),求节点($G$6:$G$19,$O$6:$O$19,X68))/7*节奏总纲!W67</f>
        <v>1794.397844626604</v>
      </c>
      <c r="AW68" s="10">
        <f>IF(Y68&gt;AI68,INDEX($O$6:$O$19,AD68),求节点($G$6:$G$19,$O$6:$O$19,Y68))/7*节奏总纲!X67</f>
        <v>1685.4497694255413</v>
      </c>
      <c r="AX68" s="10">
        <f>IF(Z68&gt;AJ68,INDEX($O$6:$O$19,AE68),求节点($G$6:$G$19,$O$6:$O$19,Z68))/7*节奏总纲!Y67</f>
        <v>1283.9794900303259</v>
      </c>
      <c r="AY68" s="10">
        <f>IF(AA68&gt;AK68,INDEX($O$6:$O$19,AF68),求节点($G$6:$G$19,$O$6:$O$19,AA68))/7*节奏总纲!Z67</f>
        <v>868.73884737577259</v>
      </c>
      <c r="AZ68" s="10">
        <f>IF(AB68&gt;AL68,INDEX($O$6:$O$19,AG68),求节点($G$6:$G$19,$O$6:$O$19,AB68))/7*节奏总纲!AA67</f>
        <v>469.10318186800737</v>
      </c>
      <c r="BA68" s="10">
        <f>IF(X68&gt;AH68,INDEX($P$6:$P$19,AC68),求节点($G$6:$G$19,$P$6:$P$19,X68))/7*节奏总纲!W67</f>
        <v>27750001.922251135</v>
      </c>
      <c r="BB68" s="10">
        <f>IF(Y68&gt;AI68,INDEX($P$6:$P$19,AD68),求节点($G$6:$G$19,$P$6:$P$19,Y68))/7*节奏总纲!X67</f>
        <v>29645550.497483071</v>
      </c>
      <c r="BC68" s="10">
        <f>IF(Z68&gt;AJ68,INDEX($P$6:$P$19,AE68),求节点($G$6:$G$19,$P$6:$P$19,Z68))/7*节奏总纲!Y67</f>
        <v>19493143.166824039</v>
      </c>
      <c r="BD68" s="10">
        <f>IF(AA68&gt;AK68,INDEX($P$6:$P$19,AF68),求节点($G$6:$G$19,$P$6:$P$19,AA68))/7*节奏总纲!Z67</f>
        <v>10598613.937984426</v>
      </c>
      <c r="BE68" s="10">
        <f>IF(AB68&gt;AL68,INDEX($P$6:$P$19,AG68),求节点($G$6:$G$19,$P$6:$P$19,AB68))/7*节奏总纲!AA67</f>
        <v>5723058.8187896898</v>
      </c>
      <c r="BF68" s="47">
        <f>IF(X68&gt;AH68,INDEX($Q$6:$Q$19,AC68),求节点($G$6:$G$19,$Q$6:$Q$19,X68))/7*节奏总纲!W67</f>
        <v>219002.91905351265</v>
      </c>
      <c r="BG68" s="47">
        <f>IF(Y68&gt;AI68,INDEX($Q$6:$Q$19,AD68),求节点($G$6:$G$19,$Q$6:$Q$19,Y68))/7*节奏总纲!X67</f>
        <v>312135.83959323546</v>
      </c>
      <c r="BH68" s="47">
        <f>IF(Z68&gt;AJ68,INDEX($Q$6:$Q$19,AE68),求节点($G$6:$G$19,$Q$6:$Q$19,Z68))/7*节奏总纲!Y67</f>
        <v>145906.76023071885</v>
      </c>
      <c r="BI68" s="47">
        <f>IF(AA68&gt;AK68,INDEX($Q$6:$Q$19,AF68),求节点($G$6:$G$19,$Q$6:$Q$19,AA68))/7*节奏总纲!Z67</f>
        <v>43436.94236878863</v>
      </c>
      <c r="BJ68" s="47">
        <f>IF(AB68&gt;AL68,INDEX($Q$6:$Q$19,AG68),求节点($G$6:$G$19,$Q$6:$Q$19,AB68))/7*节奏总纲!AA67</f>
        <v>23455.159093400369</v>
      </c>
      <c r="BK68" s="40">
        <f>IF(X68&gt;AH68,INDEX($R$6:$R$19,AC68),求节点($G$6:$G$19,$R$6:$R$19,X68))/7*节奏总纲!W67*$E$27</f>
        <v>448.5994611566511</v>
      </c>
      <c r="BL68" s="40">
        <f>IF(Y68&gt;AI68,INDEX($R$6:$R$19,AD68),求节点($G$6:$G$19,$R$6:$R$19,Y68))/7*节奏总纲!X67*$E$27</f>
        <v>421.36244235638537</v>
      </c>
      <c r="BM68" s="40">
        <f>IF(Z68&gt;AJ68,INDEX($R$6:$R$19,AE68),求节点($G$6:$G$19,$R$6:$R$19,Z68))/7*节奏总纲!Y67*$E$27</f>
        <v>320.99487250758148</v>
      </c>
      <c r="BN68" s="40">
        <f>IF(AA68&gt;AK68,INDEX($R$6:$R$19,AF68),求节点($G$6:$G$19,$R$6:$R$19,AA68))/7*节奏总纲!Z67*$E$27</f>
        <v>217.18471184394318</v>
      </c>
      <c r="BO68" s="40">
        <f>IF(AB68&gt;AL68,INDEX($R$6:$R$19,AG68),求节点($G$6:$G$19,$R$6:$R$19,AB68))/7*节奏总纲!AA67*$E$27</f>
        <v>117.27579546700186</v>
      </c>
      <c r="BP68" s="49">
        <f>IF(X68&gt;AH68,INDEX($S$6:$S$19,AC68),求节点($G$6:$G$19,$S$6:$S$19,X68))/7*节奏总纲!W67</f>
        <v>0</v>
      </c>
      <c r="BQ68" s="49">
        <f>IF(Y68&gt;AI68,INDEX($S$6:$S$19,AD68),求节点($G$6:$G$19,$S$6:$S$19,Y68))/7*节奏总纲!X67</f>
        <v>0</v>
      </c>
      <c r="BR68" s="49">
        <f>IF(Z68&gt;AJ68,INDEX($S$6:$S$19,AE68),求节点($G$6:$G$19,$S$6:$S$19,Z68))/7*节奏总纲!Y67</f>
        <v>0</v>
      </c>
      <c r="BS68" s="49">
        <f>IF(AA68&gt;AK68,INDEX($S$6:$S$19,AF68),求节点($G$6:$G$19,$S$6:$S$19,AA68))/7*节奏总纲!Z67</f>
        <v>0</v>
      </c>
      <c r="BT68" s="49">
        <f>IF(AB68&gt;AL68,INDEX($S$6:$S$19,AG68),求节点($G$6:$G$19,$S$6:$S$19,AB68))/7*节奏总纲!AA67</f>
        <v>0</v>
      </c>
      <c r="BU68" s="47"/>
      <c r="BV68" s="10">
        <v>64</v>
      </c>
      <c r="BW68" s="10">
        <f>SUM(AV$5:AV68)</f>
        <v>23725.535066712459</v>
      </c>
      <c r="BX68" s="10">
        <f>SUM(AW$5:AW68)</f>
        <v>20383.743360001841</v>
      </c>
      <c r="BY68" s="10">
        <f>SUM(AX$5:AX68)</f>
        <v>15929.825358828675</v>
      </c>
      <c r="BZ68" s="10">
        <f>SUM(AY$5:AY68)</f>
        <v>11206.069797858414</v>
      </c>
      <c r="CA68" s="10">
        <f>SUM(AZ$5:AZ68)</f>
        <v>5694.5120868552585</v>
      </c>
      <c r="CB68" s="10">
        <f>SUM(BA$5:BA68)</f>
        <v>307590619.82765257</v>
      </c>
      <c r="CC68" s="10">
        <f>SUM(BB$5:BB68)</f>
        <v>261318601.31258646</v>
      </c>
      <c r="CD68" s="10">
        <f>SUM(BC$5:BC68)</f>
        <v>182946106.55734158</v>
      </c>
      <c r="CE68" s="10">
        <f>SUM(BD$5:BD68)</f>
        <v>117493977.46175319</v>
      </c>
      <c r="CF68" s="10">
        <f>SUM(BE$5:BE68)</f>
        <v>50734749.538390703</v>
      </c>
      <c r="CG68" s="47">
        <f>SUM(BF$5:BF68)</f>
        <v>1720580.2196187512</v>
      </c>
      <c r="CH68" s="47">
        <f>SUM(BG$5:BG68)</f>
        <v>1514770.8940074688</v>
      </c>
      <c r="CI68" s="47">
        <f>SUM(BH$5:BH68)</f>
        <v>699213.6578084582</v>
      </c>
      <c r="CJ68" s="47">
        <f>SUM(BI$5:BI68)</f>
        <v>291945.77542553277</v>
      </c>
      <c r="CK68" s="47">
        <f>SUM(BJ$5:BJ68)</f>
        <v>23455.159093400369</v>
      </c>
      <c r="CL68" s="10">
        <f>SUM(BK$5:BK68)</f>
        <v>5931.3837666781137</v>
      </c>
      <c r="CM68" s="10">
        <f>SUM(BL$5:BL68)</f>
        <v>5095.9358400004612</v>
      </c>
      <c r="CN68" s="10">
        <f>SUM(BM$5:BM68)</f>
        <v>3982.4563397071697</v>
      </c>
      <c r="CO68" s="10">
        <f>SUM(BN$5:BN68)</f>
        <v>2801.5174494646039</v>
      </c>
      <c r="CP68" s="10">
        <f>SUM(BO$5:BO68)</f>
        <v>1423.6280217138146</v>
      </c>
      <c r="CQ68" s="40">
        <f>BK68/节奏总纲!W67</f>
        <v>79.324232116160545</v>
      </c>
      <c r="CR68" s="49">
        <f>SUM(BP$5:BP68)</f>
        <v>0</v>
      </c>
      <c r="CS68" s="49">
        <f>SUM(BQ$5:BQ68)</f>
        <v>0</v>
      </c>
      <c r="CT68" s="49">
        <f>SUM(BR$5:BR68)</f>
        <v>0</v>
      </c>
      <c r="CU68" s="49">
        <f>SUM(BS$5:BS68)</f>
        <v>0</v>
      </c>
      <c r="CV68" s="49">
        <f>SUM(BT$5:BT68)</f>
        <v>0</v>
      </c>
    </row>
    <row r="69" spans="23:100" x14ac:dyDescent="0.15">
      <c r="W69" s="29">
        <v>65</v>
      </c>
      <c r="X69" s="10">
        <f>功勋产出!C72*7</f>
        <v>134168680.00122777</v>
      </c>
      <c r="Y69" s="10">
        <f>功勋产出!D72*7</f>
        <v>175408627.67106867</v>
      </c>
      <c r="Z69" s="10">
        <f>功勋产出!E72*7</f>
        <v>275164456.49308771</v>
      </c>
      <c r="AA69" s="10">
        <f>功勋产出!F72*7</f>
        <v>299482097.05996454</v>
      </c>
      <c r="AB69" s="10">
        <f>功勋产出!G72*7</f>
        <v>296400823.52911478</v>
      </c>
      <c r="AC69" s="10">
        <f>求节点(功勋需求与产出奖励!$F$6:$F$19,功勋需求与产出奖励!$C$6:$C$19,节奏总纲!P68)</f>
        <v>14</v>
      </c>
      <c r="AD69" s="10">
        <f>求节点(功勋需求与产出奖励!$F$6:$F$19,功勋需求与产出奖励!$C$6:$C$19,节奏总纲!Q68)</f>
        <v>13.210092316370178</v>
      </c>
      <c r="AE69" s="10">
        <f>求节点(功勋需求与产出奖励!$F$6:$F$19,功勋需求与产出奖励!$C$6:$C$19,节奏总纲!R68)</f>
        <v>12.038952817411682</v>
      </c>
      <c r="AF69" s="10">
        <f>求节点(功勋需求与产出奖励!$F$6:$F$19,功勋需求与产出奖励!$C$6:$C$19,节奏总纲!S68)</f>
        <v>10.832613581653824</v>
      </c>
      <c r="AG69" s="10">
        <f>求节点(功勋需求与产出奖励!$F$6:$F$19,功勋需求与产出奖励!$C$6:$C$19,节奏总纲!T68)</f>
        <v>10.082208157162773</v>
      </c>
      <c r="AH69" s="62">
        <f>求节点($F$6:$F$19,$G$6:$G$19,节奏总纲!P68)</f>
        <v>305200000</v>
      </c>
      <c r="AI69" s="62">
        <f>求节点($F$6:$F$19,$G$6:$G$19,节奏总纲!Q68)</f>
        <v>248642609.85210478</v>
      </c>
      <c r="AJ69" s="62">
        <f>求节点($F$6:$F$19,$G$6:$G$19,节奏总纲!R68)</f>
        <v>176706006.79077151</v>
      </c>
      <c r="AK69" s="62">
        <f>求节点($F$6:$F$19,$G$6:$G$19,节奏总纲!S68)</f>
        <v>120039316.10284528</v>
      </c>
      <c r="AL69" s="62">
        <f>求节点($F$6:$F$19,$G$6:$G$19,节奏总纲!T68)</f>
        <v>91523909.972185403</v>
      </c>
      <c r="AM69" s="34">
        <f t="shared" si="2"/>
        <v>0.43960904325435046</v>
      </c>
      <c r="AN69" s="34">
        <f t="shared" si="3"/>
        <v>0.70546487496814625</v>
      </c>
      <c r="AO69" s="34">
        <f t="shared" si="4"/>
        <v>1.5571879048735213</v>
      </c>
      <c r="AP69" s="34">
        <f t="shared" si="5"/>
        <v>2.4948667385223962</v>
      </c>
      <c r="AQ69" s="34">
        <f t="shared" si="6"/>
        <v>3.2385070045542474</v>
      </c>
      <c r="AU69" s="10">
        <v>65</v>
      </c>
      <c r="AV69" s="10">
        <f>IF(X69&gt;AH69,INDEX($O$6:$O$19,AC69),求节点($G$6:$G$19,$O$6:$O$19,X69))/7*节奏总纲!W68</f>
        <v>1932.9646455807933</v>
      </c>
      <c r="AW69" s="10">
        <f>IF(Y69&gt;AI69,INDEX($O$6:$O$19,AD69),求节点($G$6:$G$19,$O$6:$O$19,Y69))/7*节奏总纲!X68</f>
        <v>1802.4570793943653</v>
      </c>
      <c r="AX69" s="10">
        <f>IF(Z69&gt;AJ69,INDEX($O$6:$O$19,AE69),求节点($G$6:$G$19,$O$6:$O$19,Z69))/7*节奏总纲!Y68</f>
        <v>1521.333932669188</v>
      </c>
      <c r="AY69" s="10">
        <f>IF(AA69&gt;AK69,INDEX($O$6:$O$19,AF69),求节点($G$6:$G$19,$O$6:$O$19,AA69))/7*节奏总纲!Z68</f>
        <v>917.49899516881328</v>
      </c>
      <c r="AZ69" s="10">
        <f>IF(AB69&gt;AL69,INDEX($O$6:$O$19,AG69),求节点($G$6:$G$19,$O$6:$O$19,AB69))/7*节奏总纲!AA68</f>
        <v>471.90808577268228</v>
      </c>
      <c r="BA69" s="10">
        <f>IF(X69&gt;AH69,INDEX($P$6:$P$19,AC69),求节点($G$6:$G$19,$P$6:$P$19,X69))/7*节奏总纲!W68</f>
        <v>30181665.09709518</v>
      </c>
      <c r="BB69" s="10">
        <f>IF(Y69&gt;AI69,INDEX($P$6:$P$19,AD69),求节点($G$6:$G$19,$P$6:$P$19,Y69))/7*节奏总纲!X68</f>
        <v>31926036.387686394</v>
      </c>
      <c r="BC69" s="10">
        <f>IF(Z69&gt;AJ69,INDEX($P$6:$P$19,AE69),求节点($G$6:$G$19,$P$6:$P$19,Z69))/7*节奏总纲!Y68</f>
        <v>26876899.477155656</v>
      </c>
      <c r="BD69" s="10">
        <f>IF(AA69&gt;AK69,INDEX($P$6:$P$19,AF69),求节点($G$6:$G$19,$P$6:$P$19,AA69))/7*节奏总纲!Z68</f>
        <v>11193487.741059523</v>
      </c>
      <c r="BE69" s="10">
        <f>IF(AB69&gt;AL69,INDEX($P$6:$P$19,AG69),求节点($G$6:$G$19,$P$6:$P$19,AB69))/7*节奏总纲!AA68</f>
        <v>5757278.6464267243</v>
      </c>
      <c r="BF69" s="47">
        <f>IF(X69&gt;AH69,INDEX($Q$6:$Q$19,AC69),求节点($G$6:$G$19,$Q$6:$Q$19,X69))/7*节奏总纲!W68</f>
        <v>244498.17133721075</v>
      </c>
      <c r="BG69" s="47">
        <f>IF(Y69&gt;AI69,INDEX($Q$6:$Q$19,AD69),求节点($G$6:$G$19,$Q$6:$Q$19,Y69))/7*节奏总纲!X68</f>
        <v>340037.04994897684</v>
      </c>
      <c r="BH69" s="47">
        <f>IF(Z69&gt;AJ69,INDEX($Q$6:$Q$19,AE69),求节点($G$6:$G$19,$Q$6:$Q$19,Z69))/7*节奏总纲!Y68</f>
        <v>285250.11237547273</v>
      </c>
      <c r="BI69" s="47">
        <f>IF(AA69&gt;AK69,INDEX($Q$6:$Q$19,AF69),求节点($G$6:$G$19,$Q$6:$Q$19,AA69))/7*节奏总纲!Z68</f>
        <v>45874.949758440664</v>
      </c>
      <c r="BJ69" s="47">
        <f>IF(AB69&gt;AL69,INDEX($Q$6:$Q$19,AG69),求节点($G$6:$G$19,$Q$6:$Q$19,AB69))/7*节奏总纲!AA68</f>
        <v>23595.404288634116</v>
      </c>
      <c r="BK69" s="40">
        <f>IF(X69&gt;AH69,INDEX($R$6:$R$19,AC69),求节点($G$6:$G$19,$R$6:$R$19,X69))/7*节奏总纲!W68*$E$27</f>
        <v>483.24116139519833</v>
      </c>
      <c r="BL69" s="40">
        <f>IF(Y69&gt;AI69,INDEX($R$6:$R$19,AD69),求节点($G$6:$G$19,$R$6:$R$19,Y69))/7*节奏总纲!X68*$E$27</f>
        <v>450.61426984859139</v>
      </c>
      <c r="BM69" s="40">
        <f>IF(Z69&gt;AJ69,INDEX($R$6:$R$19,AE69),求节点($G$6:$G$19,$R$6:$R$19,Z69))/7*节奏总纲!Y68*$E$27</f>
        <v>380.333483167297</v>
      </c>
      <c r="BN69" s="40">
        <f>IF(AA69&gt;AK69,INDEX($R$6:$R$19,AF69),求节点($G$6:$G$19,$R$6:$R$19,AA69))/7*节奏总纲!Z68*$E$27</f>
        <v>229.37474879220338</v>
      </c>
      <c r="BO69" s="40">
        <f>IF(AB69&gt;AL69,INDEX($R$6:$R$19,AG69),求节点($G$6:$G$19,$R$6:$R$19,AB69))/7*节奏总纲!AA68*$E$27</f>
        <v>117.9770214431706</v>
      </c>
      <c r="BP69" s="49">
        <f>IF(X69&gt;AH69,INDEX($S$6:$S$19,AC69),求节点($G$6:$G$19,$S$6:$S$19,X69))/7*节奏总纲!W68</f>
        <v>0</v>
      </c>
      <c r="BQ69" s="49">
        <f>IF(Y69&gt;AI69,INDEX($S$6:$S$19,AD69),求节点($G$6:$G$19,$S$6:$S$19,Y69))/7*节奏总纲!X68</f>
        <v>0</v>
      </c>
      <c r="BR69" s="49">
        <f>IF(Z69&gt;AJ69,INDEX($S$6:$S$19,AE69),求节点($G$6:$G$19,$S$6:$S$19,Z69))/7*节奏总纲!Y68</f>
        <v>0</v>
      </c>
      <c r="BS69" s="49">
        <f>IF(AA69&gt;AK69,INDEX($S$6:$S$19,AF69),求节点($G$6:$G$19,$S$6:$S$19,AA69))/7*节奏总纲!Z68</f>
        <v>0</v>
      </c>
      <c r="BT69" s="49">
        <f>IF(AB69&gt;AL69,INDEX($S$6:$S$19,AG69),求节点($G$6:$G$19,$S$6:$S$19,AB69))/7*节奏总纲!AA68</f>
        <v>0</v>
      </c>
      <c r="BU69" s="47"/>
      <c r="BV69" s="10">
        <v>65</v>
      </c>
      <c r="BW69" s="10">
        <f>SUM(AV$5:AV69)</f>
        <v>25658.499712293251</v>
      </c>
      <c r="BX69" s="10">
        <f>SUM(AW$5:AW69)</f>
        <v>22186.200439396205</v>
      </c>
      <c r="BY69" s="10">
        <f>SUM(AX$5:AX69)</f>
        <v>17451.159291497865</v>
      </c>
      <c r="BZ69" s="10">
        <f>SUM(AY$5:AY69)</f>
        <v>12123.568793027227</v>
      </c>
      <c r="CA69" s="10">
        <f>SUM(AZ$5:AZ69)</f>
        <v>6166.4201726279407</v>
      </c>
      <c r="CB69" s="10">
        <f>SUM(BA$5:BA69)</f>
        <v>337772284.92474777</v>
      </c>
      <c r="CC69" s="10">
        <f>SUM(BB$5:BB69)</f>
        <v>293244637.70027286</v>
      </c>
      <c r="CD69" s="10">
        <f>SUM(BC$5:BC69)</f>
        <v>209823006.03449723</v>
      </c>
      <c r="CE69" s="10">
        <f>SUM(BD$5:BD69)</f>
        <v>128687465.20281272</v>
      </c>
      <c r="CF69" s="10">
        <f>SUM(BE$5:BE69)</f>
        <v>56492028.184817426</v>
      </c>
      <c r="CG69" s="47">
        <f>SUM(BF$5:BF69)</f>
        <v>1965078.390955962</v>
      </c>
      <c r="CH69" s="47">
        <f>SUM(BG$5:BG69)</f>
        <v>1854807.9439564457</v>
      </c>
      <c r="CI69" s="47">
        <f>SUM(BH$5:BH69)</f>
        <v>984463.77018393087</v>
      </c>
      <c r="CJ69" s="47">
        <f>SUM(BI$5:BI69)</f>
        <v>337820.72518397344</v>
      </c>
      <c r="CK69" s="47">
        <f>SUM(BJ$5:BJ69)</f>
        <v>47050.563382034481</v>
      </c>
      <c r="CL69" s="10">
        <f>SUM(BK$5:BK69)</f>
        <v>6414.6249280733118</v>
      </c>
      <c r="CM69" s="10">
        <f>SUM(BL$5:BL69)</f>
        <v>5546.5501098490522</v>
      </c>
      <c r="CN69" s="10">
        <f>SUM(BM$5:BM69)</f>
        <v>4362.7898228744671</v>
      </c>
      <c r="CO69" s="10">
        <f>SUM(BN$5:BN69)</f>
        <v>3030.8921982568072</v>
      </c>
      <c r="CP69" s="10">
        <f>SUM(BO$5:BO69)</f>
        <v>1541.6050431569852</v>
      </c>
      <c r="CQ69" s="40">
        <f>BK69/节奏总纲!W68</f>
        <v>79.72748214303985</v>
      </c>
      <c r="CR69" s="49">
        <f>SUM(BP$5:BP69)</f>
        <v>0</v>
      </c>
      <c r="CS69" s="49">
        <f>SUM(BQ$5:BQ69)</f>
        <v>0</v>
      </c>
      <c r="CT69" s="49">
        <f>SUM(BR$5:BR69)</f>
        <v>0</v>
      </c>
      <c r="CU69" s="49">
        <f>SUM(BS$5:BS69)</f>
        <v>0</v>
      </c>
      <c r="CV69" s="49">
        <f>SUM(BT$5:BT69)</f>
        <v>0</v>
      </c>
    </row>
    <row r="70" spans="23:100" x14ac:dyDescent="0.15">
      <c r="W70" s="29">
        <v>66</v>
      </c>
      <c r="X70" s="10">
        <f>功勋产出!C73*7</f>
        <v>136280317.82867602</v>
      </c>
      <c r="Y70" s="10">
        <f>功勋产出!D73*7</f>
        <v>177813950.84402609</v>
      </c>
      <c r="Z70" s="10">
        <f>功勋产出!E73*7</f>
        <v>278663171.26263648</v>
      </c>
      <c r="AA70" s="10">
        <f>功勋产出!F73*7</f>
        <v>304794684.94400787</v>
      </c>
      <c r="AB70" s="10">
        <f>功勋产出!G73*7</f>
        <v>300949015.89109373</v>
      </c>
      <c r="AC70" s="10">
        <f>求节点(功勋需求与产出奖励!$F$6:$F$19,功勋需求与产出奖励!$C$6:$C$19,节奏总纲!P69)</f>
        <v>14</v>
      </c>
      <c r="AD70" s="10">
        <f>求节点(功勋需求与产出奖励!$F$6:$F$19,功勋需求与产出奖励!$C$6:$C$19,节奏总纲!Q69)</f>
        <v>14</v>
      </c>
      <c r="AE70" s="10">
        <f>求节点(功勋需求与产出奖励!$F$6:$F$19,功勋需求与产出奖励!$C$6:$C$19,节奏总纲!R69)</f>
        <v>12.402370597450011</v>
      </c>
      <c r="AF70" s="10">
        <f>求节点(功勋需求与产出奖励!$F$6:$F$19,功勋需求与产出奖励!$C$6:$C$19,节奏总纲!S69)</f>
        <v>10.948496845308519</v>
      </c>
      <c r="AG70" s="10">
        <f>求节点(功勋需求与产出奖励!$F$6:$F$19,功勋需求与产出奖励!$C$6:$C$19,节奏总纲!T69)</f>
        <v>10.148792116862317</v>
      </c>
      <c r="AH70" s="62">
        <f>求节点($F$6:$F$19,$G$6:$G$19,节奏总纲!P69)</f>
        <v>305200000</v>
      </c>
      <c r="AI70" s="62">
        <f>求节点($F$6:$F$19,$G$6:$G$19,节奏总纲!Q69)</f>
        <v>305200000</v>
      </c>
      <c r="AJ70" s="62">
        <f>求节点($F$6:$F$19,$G$6:$G$19,节奏总纲!R69)</f>
        <v>198220339.36904061</v>
      </c>
      <c r="AK70" s="62">
        <f>求节点($F$6:$F$19,$G$6:$G$19,节奏总纲!S69)</f>
        <v>124442880.12172374</v>
      </c>
      <c r="AL70" s="62">
        <f>求节点($F$6:$F$19,$G$6:$G$19,节奏总纲!T69)</f>
        <v>94054100.440768048</v>
      </c>
      <c r="AM70" s="34">
        <f t="shared" ref="AM70:AM103" si="15">X70/AH70</f>
        <v>0.44652790900614686</v>
      </c>
      <c r="AN70" s="34">
        <f t="shared" ref="AN70:AN103" si="16">Y70/AI70</f>
        <v>0.58261451783756912</v>
      </c>
      <c r="AO70" s="34">
        <f t="shared" ref="AO70:AO103" si="17">Z70/AJ70</f>
        <v>1.4058253161590539</v>
      </c>
      <c r="AP70" s="34">
        <f t="shared" ref="AP70:AP103" si="18">AA70/AK70</f>
        <v>2.4492737924891572</v>
      </c>
      <c r="AQ70" s="34">
        <f t="shared" ref="AQ70:AQ103" si="19">AB70/AL70</f>
        <v>3.1997437058113252</v>
      </c>
      <c r="AU70" s="10">
        <v>66</v>
      </c>
      <c r="AV70" s="10">
        <f>IF(X70&gt;AH70,INDEX($O$6:$O$19,AC70),求节点($G$6:$G$19,$O$6:$O$19,X70))/7*节奏总纲!W69</f>
        <v>2079.8654524166809</v>
      </c>
      <c r="AW70" s="10">
        <f>IF(Y70&gt;AI70,INDEX($O$6:$O$19,AD70),求节点($G$6:$G$19,$O$6:$O$19,Y70))/7*节奏总纲!X69</f>
        <v>1964.5906194107181</v>
      </c>
      <c r="AX70" s="10">
        <f>IF(Z70&gt;AJ70,INDEX($O$6:$O$19,AE70),求节点($G$6:$G$19,$O$6:$O$19,Z70))/7*节奏总纲!Y69</f>
        <v>1607.3449242838096</v>
      </c>
      <c r="AY70" s="10">
        <f>IF(AA70&gt;AK70,INDEX($O$6:$O$19,AF70),求节点($G$6:$G$19,$O$6:$O$19,AA70))/7*节奏总纲!Z69</f>
        <v>923.75515884743572</v>
      </c>
      <c r="AZ70" s="10">
        <f>IF(AB70&gt;AL70,INDEX($O$6:$O$19,AG70),求节点($G$6:$G$19,$O$6:$O$19,AB70))/7*节奏总纲!AA69</f>
        <v>530.76927874778846</v>
      </c>
      <c r="BA70" s="10">
        <f>IF(X70&gt;AH70,INDEX($P$6:$P$19,AC70),求节点($G$6:$G$19,$P$6:$P$19,X70))/7*节奏总纲!W69</f>
        <v>32715343.563028887</v>
      </c>
      <c r="BB70" s="10">
        <f>IF(Y70&gt;AI70,INDEX($P$6:$P$19,AD70),求节点($G$6:$G$19,$P$6:$P$19,Y70))/7*节奏总纲!X69</f>
        <v>35011572.511950403</v>
      </c>
      <c r="BC70" s="10">
        <f>IF(Z70&gt;AJ70,INDEX($P$6:$P$19,AE70),求节点($G$6:$G$19,$P$6:$P$19,Z70))/7*节奏总纲!Y69</f>
        <v>28396426.995680638</v>
      </c>
      <c r="BD70" s="10">
        <f>IF(AA70&gt;AK70,INDEX($P$6:$P$19,AF70),求节点($G$6:$G$19,$P$6:$P$19,AA70))/7*节奏总纲!Z69</f>
        <v>11269812.937938716</v>
      </c>
      <c r="BE70" s="10">
        <f>IF(AB70&gt;AL70,INDEX($P$6:$P$19,AG70),求节点($G$6:$G$19,$P$6:$P$19,AB70))/7*节奏总纲!AA69</f>
        <v>6475385.2007230194</v>
      </c>
      <c r="BF70" s="47">
        <f>IF(X70&gt;AH70,INDEX($Q$6:$Q$19,AC70),求节点($G$6:$G$19,$Q$6:$Q$19,X70))/7*节奏总纲!W69</f>
        <v>270211.89294019574</v>
      </c>
      <c r="BG70" s="47">
        <f>IF(Y70&gt;AI70,INDEX($Q$6:$Q$19,AD70),求节点($G$6:$G$19,$Q$6:$Q$19,Y70))/7*节奏总纲!X69</f>
        <v>375995.01381481969</v>
      </c>
      <c r="BH70" s="47">
        <f>IF(Z70&gt;AJ70,INDEX($Q$6:$Q$19,AE70),求节点($G$6:$G$19,$Q$6:$Q$19,Z70))/7*节奏总纲!Y69</f>
        <v>301377.17330321431</v>
      </c>
      <c r="BI70" s="47">
        <f>IF(AA70&gt;AK70,INDEX($Q$6:$Q$19,AF70),求节点($G$6:$G$19,$Q$6:$Q$19,AA70))/7*节奏总纲!Z69</f>
        <v>46187.757942371783</v>
      </c>
      <c r="BJ70" s="47">
        <f>IF(AB70&gt;AL70,INDEX($Q$6:$Q$19,AG70),求节点($G$6:$G$19,$Q$6:$Q$19,AB70))/7*节奏总纲!AA69</f>
        <v>26538.463937389421</v>
      </c>
      <c r="BK70" s="40">
        <f>IF(X70&gt;AH70,INDEX($R$6:$R$19,AC70),求节点($G$6:$G$19,$R$6:$R$19,X70))/7*节奏总纲!W69*$E$27</f>
        <v>519.96636310417023</v>
      </c>
      <c r="BL70" s="40">
        <f>IF(Y70&gt;AI70,INDEX($R$6:$R$19,AD70),求节点($G$6:$G$19,$R$6:$R$19,Y70))/7*节奏总纲!X69*$E$27</f>
        <v>491.14765485267958</v>
      </c>
      <c r="BM70" s="40">
        <f>IF(Z70&gt;AJ70,INDEX($R$6:$R$19,AE70),求节点($G$6:$G$19,$R$6:$R$19,Z70))/7*节奏总纲!Y69*$E$27</f>
        <v>401.83623107095241</v>
      </c>
      <c r="BN70" s="40">
        <f>IF(AA70&gt;AK70,INDEX($R$6:$R$19,AF70),求节点($G$6:$G$19,$R$6:$R$19,AA70))/7*节奏总纲!Z69*$E$27</f>
        <v>230.93878971185893</v>
      </c>
      <c r="BO70" s="40">
        <f>IF(AB70&gt;AL70,INDEX($R$6:$R$19,AG70),求节点($G$6:$G$19,$R$6:$R$19,AB70))/7*节奏总纲!AA69*$E$27</f>
        <v>132.69231968694712</v>
      </c>
      <c r="BP70" s="49">
        <f>IF(X70&gt;AH70,INDEX($S$6:$S$19,AC70),求节点($G$6:$G$19,$S$6:$S$19,X70))/7*节奏总纲!W69</f>
        <v>0</v>
      </c>
      <c r="BQ70" s="49">
        <f>IF(Y70&gt;AI70,INDEX($S$6:$S$19,AD70),求节点($G$6:$G$19,$S$6:$S$19,Y70))/7*节奏总纲!X69</f>
        <v>0</v>
      </c>
      <c r="BR70" s="49">
        <f>IF(Z70&gt;AJ70,INDEX($S$6:$S$19,AE70),求节点($G$6:$G$19,$S$6:$S$19,Z70))/7*节奏总纲!Y69</f>
        <v>0</v>
      </c>
      <c r="BS70" s="49">
        <f>IF(AA70&gt;AK70,INDEX($S$6:$S$19,AF70),求节点($G$6:$G$19,$S$6:$S$19,AA70))/7*节奏总纲!Z69</f>
        <v>0</v>
      </c>
      <c r="BT70" s="49">
        <f>IF(AB70&gt;AL70,INDEX($S$6:$S$19,AG70),求节点($G$6:$G$19,$S$6:$S$19,AB70))/7*节奏总纲!AA69</f>
        <v>0</v>
      </c>
      <c r="BU70" s="47"/>
      <c r="BV70" s="10">
        <v>66</v>
      </c>
      <c r="BW70" s="10">
        <f>SUM(AV$5:AV70)</f>
        <v>27738.365164709932</v>
      </c>
      <c r="BX70" s="10">
        <f>SUM(AW$5:AW70)</f>
        <v>24150.791058806924</v>
      </c>
      <c r="BY70" s="10">
        <f>SUM(AX$5:AX70)</f>
        <v>19058.504215781675</v>
      </c>
      <c r="BZ70" s="10">
        <f>SUM(AY$5:AY70)</f>
        <v>13047.323951874663</v>
      </c>
      <c r="CA70" s="10">
        <f>SUM(AZ$5:AZ70)</f>
        <v>6697.1894513757288</v>
      </c>
      <c r="CB70" s="10">
        <f>SUM(BA$5:BA70)</f>
        <v>370487628.48777664</v>
      </c>
      <c r="CC70" s="10">
        <f>SUM(BB$5:BB70)</f>
        <v>328256210.21222329</v>
      </c>
      <c r="CD70" s="10">
        <f>SUM(BC$5:BC70)</f>
        <v>238219433.03017786</v>
      </c>
      <c r="CE70" s="10">
        <f>SUM(BD$5:BD70)</f>
        <v>139957278.14075142</v>
      </c>
      <c r="CF70" s="10">
        <f>SUM(BE$5:BE70)</f>
        <v>62967413.385540448</v>
      </c>
      <c r="CG70" s="47">
        <f>SUM(BF$5:BF70)</f>
        <v>2235290.2838961575</v>
      </c>
      <c r="CH70" s="47">
        <f>SUM(BG$5:BG70)</f>
        <v>2230802.9577712654</v>
      </c>
      <c r="CI70" s="47">
        <f>SUM(BH$5:BH70)</f>
        <v>1285840.9434871452</v>
      </c>
      <c r="CJ70" s="47">
        <f>SUM(BI$5:BI70)</f>
        <v>384008.48312634521</v>
      </c>
      <c r="CK70" s="47">
        <f>SUM(BJ$5:BJ70)</f>
        <v>73589.027319423898</v>
      </c>
      <c r="CL70" s="10">
        <f>SUM(BK$5:BK70)</f>
        <v>6934.5912911774822</v>
      </c>
      <c r="CM70" s="10">
        <f>SUM(BL$5:BL70)</f>
        <v>6037.697764701732</v>
      </c>
      <c r="CN70" s="10">
        <f>SUM(BM$5:BM70)</f>
        <v>4764.6260539454197</v>
      </c>
      <c r="CO70" s="10">
        <f>SUM(BN$5:BN70)</f>
        <v>3261.8309879686662</v>
      </c>
      <c r="CP70" s="10">
        <f>SUM(BO$5:BO70)</f>
        <v>1674.2973628439322</v>
      </c>
      <c r="CQ70" s="40">
        <f>BK70/节奏总纲!W69</f>
        <v>80.041713962600596</v>
      </c>
      <c r="CR70" s="49">
        <f>SUM(BP$5:BP70)</f>
        <v>0</v>
      </c>
      <c r="CS70" s="49">
        <f>SUM(BQ$5:BQ70)</f>
        <v>0</v>
      </c>
      <c r="CT70" s="49">
        <f>SUM(BR$5:BR70)</f>
        <v>0</v>
      </c>
      <c r="CU70" s="49">
        <f>SUM(BS$5:BS70)</f>
        <v>0</v>
      </c>
      <c r="CV70" s="49">
        <f>SUM(BT$5:BT70)</f>
        <v>0</v>
      </c>
    </row>
    <row r="71" spans="23:100" x14ac:dyDescent="0.15">
      <c r="W71" s="29">
        <v>67</v>
      </c>
      <c r="X71" s="10">
        <f>功勋产出!C74*7</f>
        <v>144482481.85071534</v>
      </c>
      <c r="Y71" s="10">
        <f>功勋产出!D74*7</f>
        <v>186640452.59497145</v>
      </c>
      <c r="Z71" s="10">
        <f>功勋产出!E74*7</f>
        <v>288744960.82171637</v>
      </c>
      <c r="AA71" s="10">
        <f>功勋产出!F74*7</f>
        <v>316733162.62845284</v>
      </c>
      <c r="AB71" s="10">
        <f>功勋产出!G74*7</f>
        <v>314445079.50115967</v>
      </c>
      <c r="AC71" s="10">
        <f>求节点(功勋需求与产出奖励!$F$6:$F$19,功勋需求与产出奖励!$C$6:$C$19,节奏总纲!P70)</f>
        <v>14</v>
      </c>
      <c r="AD71" s="10">
        <f>求节点(功勋需求与产出奖励!$F$6:$F$19,功勋需求与产出奖励!$C$6:$C$19,节奏总纲!Q70)</f>
        <v>14</v>
      </c>
      <c r="AE71" s="10">
        <f>求节点(功勋需求与产出奖励!$F$6:$F$19,功勋需求与产出奖励!$C$6:$C$19,节奏总纲!R70)</f>
        <v>12.774638816509702</v>
      </c>
      <c r="AF71" s="10">
        <f>求节点(功勋需求与产出奖励!$F$6:$F$19,功勋需求与产出奖励!$C$6:$C$19,节奏总纲!S70)</f>
        <v>11.173153345885291</v>
      </c>
      <c r="AG71" s="10">
        <f>求节点(功勋需求与产出奖励!$F$6:$F$19,功勋需求与产出奖励!$C$6:$C$19,节奏总纲!T70)</f>
        <v>10.218603153000117</v>
      </c>
      <c r="AH71" s="62">
        <f>求节点($F$6:$F$19,$G$6:$G$19,节奏总纲!P70)</f>
        <v>305200000</v>
      </c>
      <c r="AI71" s="62">
        <f>求节点($F$6:$F$19,$G$6:$G$19,节奏总纲!Q70)</f>
        <v>305200000</v>
      </c>
      <c r="AJ71" s="62">
        <f>求节点($F$6:$F$19,$G$6:$G$19,节奏总纲!R70)</f>
        <v>220258617.93737429</v>
      </c>
      <c r="AK71" s="62">
        <f>求节点($F$6:$F$19,$G$6:$G$19,节奏总纲!S70)</f>
        <v>134711360.60249397</v>
      </c>
      <c r="AL71" s="62">
        <f>求节点($F$6:$F$19,$G$6:$G$19,节奏总纲!T70)</f>
        <v>96706919.814004481</v>
      </c>
      <c r="AM71" s="34">
        <f t="shared" si="15"/>
        <v>0.47340262729592181</v>
      </c>
      <c r="AN71" s="34">
        <f t="shared" si="16"/>
        <v>0.61153490365324847</v>
      </c>
      <c r="AO71" s="34">
        <f t="shared" si="17"/>
        <v>1.3109360420295322</v>
      </c>
      <c r="AP71" s="34">
        <f t="shared" si="18"/>
        <v>2.3511986013048185</v>
      </c>
      <c r="AQ71" s="34">
        <f t="shared" si="19"/>
        <v>3.251526158685738</v>
      </c>
      <c r="AU71" s="10">
        <v>67</v>
      </c>
      <c r="AV71" s="10">
        <f>IF(X71&gt;AH71,INDEX($O$6:$O$19,AC71),求节点($G$6:$G$19,$O$6:$O$19,X71))/7*节奏总纲!W70</f>
        <v>2263.1369356405721</v>
      </c>
      <c r="AW71" s="10">
        <f>IF(Y71&gt;AI71,INDEX($O$6:$O$19,AD71),求节点($G$6:$G$19,$O$6:$O$19,Y71))/7*节奏总纲!X70</f>
        <v>2133.3496546959459</v>
      </c>
      <c r="AX71" s="10">
        <f>IF(Z71&gt;AJ71,INDEX($O$6:$O$19,AE71),求节点($G$6:$G$19,$O$6:$O$19,Z71))/7*节奏总纲!Y70</f>
        <v>1646.4891517268613</v>
      </c>
      <c r="AY71" s="10">
        <f>IF(AA71&gt;AK71,INDEX($O$6:$O$19,AF71),求节点($G$6:$G$19,$O$6:$O$19,AA71))/7*节奏总纲!Z70</f>
        <v>1088.3186797214946</v>
      </c>
      <c r="AZ71" s="10">
        <f>IF(AB71&gt;AL71,INDEX($O$6:$O$19,AG71),求节点($G$6:$G$19,$O$6:$O$19,AB71))/7*节奏总纲!AA70</f>
        <v>556.49368806989844</v>
      </c>
      <c r="BA71" s="10">
        <f>IF(X71&gt;AH71,INDEX($P$6:$P$19,AC71),求节点($G$6:$G$19,$P$6:$P$19,X71))/7*节奏总纲!W70</f>
        <v>36593092.262856729</v>
      </c>
      <c r="BB71" s="10">
        <f>IF(Y71&gt;AI71,INDEX($P$6:$P$19,AD71),求节点($G$6:$G$19,$P$6:$P$19,Y71))/7*节奏总纲!X70</f>
        <v>38857566.956433102</v>
      </c>
      <c r="BC71" s="10">
        <f>IF(Z71&gt;AJ71,INDEX($P$6:$P$19,AE71),求节点($G$6:$G$19,$P$6:$P$19,Z71))/7*节奏总纲!Y70</f>
        <v>29087975.013841219</v>
      </c>
      <c r="BD71" s="10">
        <f>IF(AA71&gt;AK71,INDEX($P$6:$P$19,AF71),求节点($G$6:$G$19,$P$6:$P$19,AA71))/7*节奏总纲!Z70</f>
        <v>16522656.319408149</v>
      </c>
      <c r="BE71" s="10">
        <f>IF(AB71&gt;AL71,INDEX($P$6:$P$19,AG71),求节点($G$6:$G$19,$P$6:$P$19,AB71))/7*节奏总纲!AA70</f>
        <v>6789222.9944527606</v>
      </c>
      <c r="BF71" s="47">
        <f>IF(X71&gt;AH71,INDEX($Q$6:$Q$19,AC71),求节点($G$6:$G$19,$Q$6:$Q$19,X71))/7*节奏总纲!W70</f>
        <v>323598.27420932864</v>
      </c>
      <c r="BG71" s="47">
        <f>IF(Y71&gt;AI71,INDEX($Q$6:$Q$19,AD71),求节点($G$6:$G$19,$Q$6:$Q$19,Y71))/7*节奏总纲!X70</f>
        <v>429363.36902828887</v>
      </c>
      <c r="BH71" s="47">
        <f>IF(Z71&gt;AJ71,INDEX($Q$6:$Q$19,AE71),求节点($G$6:$G$19,$Q$6:$Q$19,Z71))/7*节奏总纲!Y70</f>
        <v>308716.71594878647</v>
      </c>
      <c r="BI71" s="47">
        <f>IF(AA71&gt;AK71,INDEX($Q$6:$Q$19,AF71),求节点($G$6:$G$19,$Q$6:$Q$19,AA71))/7*节奏总纲!Z70</f>
        <v>123672.57724107895</v>
      </c>
      <c r="BJ71" s="47">
        <f>IF(AB71&gt;AL71,INDEX($Q$6:$Q$19,AG71),求节点($G$6:$G$19,$Q$6:$Q$19,AB71))/7*节奏总纲!AA70</f>
        <v>27824.684403494921</v>
      </c>
      <c r="BK71" s="40">
        <f>IF(X71&gt;AH71,INDEX($R$6:$R$19,AC71),求节点($G$6:$G$19,$R$6:$R$19,X71))/7*节奏总纲!W70*$E$27</f>
        <v>565.78423391014303</v>
      </c>
      <c r="BL71" s="40">
        <f>IF(Y71&gt;AI71,INDEX($R$6:$R$19,AD71),求节点($G$6:$G$19,$R$6:$R$19,Y71))/7*节奏总纲!X70*$E$27</f>
        <v>533.33741367398659</v>
      </c>
      <c r="BM71" s="40">
        <f>IF(Z71&gt;AJ71,INDEX($R$6:$R$19,AE71),求节点($G$6:$G$19,$R$6:$R$19,Z71))/7*节奏总纲!Y70*$E$27</f>
        <v>411.62228793171539</v>
      </c>
      <c r="BN71" s="40">
        <f>IF(AA71&gt;AK71,INDEX($R$6:$R$19,AF71),求节点($G$6:$G$19,$R$6:$R$19,AA71))/7*节奏总纲!Z70*$E$27</f>
        <v>272.07966993037365</v>
      </c>
      <c r="BO71" s="40">
        <f>IF(AB71&gt;AL71,INDEX($R$6:$R$19,AG71),求节点($G$6:$G$19,$R$6:$R$19,AB71))/7*节奏总纲!AA70*$E$27</f>
        <v>139.12342201747461</v>
      </c>
      <c r="BP71" s="49">
        <f>IF(X71&gt;AH71,INDEX($S$6:$S$19,AC71),求节点($G$6:$G$19,$S$6:$S$19,X71))/7*节奏总纲!W70</f>
        <v>0</v>
      </c>
      <c r="BQ71" s="49">
        <f>IF(Y71&gt;AI71,INDEX($S$6:$S$19,AD71),求节点($G$6:$G$19,$S$6:$S$19,Y71))/7*节奏总纲!X70</f>
        <v>0</v>
      </c>
      <c r="BR71" s="49">
        <f>IF(Z71&gt;AJ71,INDEX($S$6:$S$19,AE71),求节点($G$6:$G$19,$S$6:$S$19,Z71))/7*节奏总纲!Y70</f>
        <v>0</v>
      </c>
      <c r="BS71" s="49">
        <f>IF(AA71&gt;AK71,INDEX($S$6:$S$19,AF71),求节点($G$6:$G$19,$S$6:$S$19,AA71))/7*节奏总纲!Z70</f>
        <v>0</v>
      </c>
      <c r="BT71" s="49">
        <f>IF(AB71&gt;AL71,INDEX($S$6:$S$19,AG71),求节点($G$6:$G$19,$S$6:$S$19,AB71))/7*节奏总纲!AA70</f>
        <v>0</v>
      </c>
      <c r="BU71" s="47"/>
      <c r="BV71" s="10">
        <v>67</v>
      </c>
      <c r="BW71" s="10">
        <f>SUM(AV$5:AV71)</f>
        <v>30001.502100350503</v>
      </c>
      <c r="BX71" s="10">
        <f>SUM(AW$5:AW71)</f>
        <v>26284.140713502871</v>
      </c>
      <c r="BY71" s="10">
        <f>SUM(AX$5:AX71)</f>
        <v>20704.993367508538</v>
      </c>
      <c r="BZ71" s="10">
        <f>SUM(AY$5:AY71)</f>
        <v>14135.642631596158</v>
      </c>
      <c r="CA71" s="10">
        <f>SUM(AZ$5:AZ71)</f>
        <v>7253.6831394456276</v>
      </c>
      <c r="CB71" s="10">
        <f>SUM(BA$5:BA71)</f>
        <v>407080720.75063336</v>
      </c>
      <c r="CC71" s="10">
        <f>SUM(BB$5:BB71)</f>
        <v>367113777.16865641</v>
      </c>
      <c r="CD71" s="10">
        <f>SUM(BC$5:BC71)</f>
        <v>267307408.04401907</v>
      </c>
      <c r="CE71" s="10">
        <f>SUM(BD$5:BD71)</f>
        <v>156479934.46015957</v>
      </c>
      <c r="CF71" s="10">
        <f>SUM(BE$5:BE71)</f>
        <v>69756636.379993215</v>
      </c>
      <c r="CG71" s="47">
        <f>SUM(BF$5:BF71)</f>
        <v>2558888.558105486</v>
      </c>
      <c r="CH71" s="47">
        <f>SUM(BG$5:BG71)</f>
        <v>2660166.3267995543</v>
      </c>
      <c r="CI71" s="47">
        <f>SUM(BH$5:BH71)</f>
        <v>1594557.6594359316</v>
      </c>
      <c r="CJ71" s="47">
        <f>SUM(BI$5:BI71)</f>
        <v>507681.06036742416</v>
      </c>
      <c r="CK71" s="47">
        <f>SUM(BJ$5:BJ71)</f>
        <v>101413.71172291882</v>
      </c>
      <c r="CL71" s="10">
        <f>SUM(BK$5:BK71)</f>
        <v>7500.3755250876256</v>
      </c>
      <c r="CM71" s="10">
        <f>SUM(BL$5:BL71)</f>
        <v>6571.0351783757187</v>
      </c>
      <c r="CN71" s="10">
        <f>SUM(BM$5:BM71)</f>
        <v>5176.2483418771353</v>
      </c>
      <c r="CO71" s="10">
        <f>SUM(BN$5:BN71)</f>
        <v>3533.91065789904</v>
      </c>
      <c r="CP71" s="10">
        <f>SUM(BO$5:BO71)</f>
        <v>1813.4207848614069</v>
      </c>
      <c r="CQ71" s="40">
        <f>BK71/节奏总纲!W70</f>
        <v>81.262274084927881</v>
      </c>
      <c r="CR71" s="49">
        <f>SUM(BP$5:BP71)</f>
        <v>0</v>
      </c>
      <c r="CS71" s="49">
        <f>SUM(BQ$5:BQ71)</f>
        <v>0</v>
      </c>
      <c r="CT71" s="49">
        <f>SUM(BR$5:BR71)</f>
        <v>0</v>
      </c>
      <c r="CU71" s="49">
        <f>SUM(BS$5:BS71)</f>
        <v>0</v>
      </c>
      <c r="CV71" s="49">
        <f>SUM(BT$5:BT71)</f>
        <v>0</v>
      </c>
    </row>
    <row r="72" spans="23:100" x14ac:dyDescent="0.15">
      <c r="W72" s="29">
        <v>68</v>
      </c>
      <c r="X72" s="10">
        <f>功勋产出!C75*7</f>
        <v>146685142.63617793</v>
      </c>
      <c r="Y72" s="10">
        <f>功勋产出!D75*7</f>
        <v>189164288.91591185</v>
      </c>
      <c r="Z72" s="10">
        <f>功勋产出!E75*7</f>
        <v>291571461.77850002</v>
      </c>
      <c r="AA72" s="10">
        <f>功勋产出!F75*7</f>
        <v>322690142.76730585</v>
      </c>
      <c r="AB72" s="10">
        <f>功勋产出!G75*7</f>
        <v>320002044.59404671</v>
      </c>
      <c r="AC72" s="10">
        <f>求节点(功勋需求与产出奖励!$F$6:$F$19,功勋需求与产出奖励!$C$6:$C$19,节奏总纲!P71)</f>
        <v>14</v>
      </c>
      <c r="AD72" s="10">
        <f>求节点(功勋需求与产出奖励!$F$6:$F$19,功勋需求与产出奖励!$C$6:$C$19,节奏总纲!Q71)</f>
        <v>14</v>
      </c>
      <c r="AE72" s="10">
        <f>求节点(功勋需求与产出奖励!$F$6:$F$19,功勋需求与产出奖励!$C$6:$C$19,节奏总纲!R71)</f>
        <v>13.297251091508564</v>
      </c>
      <c r="AF72" s="10">
        <f>求节点(功勋需求与产出奖励!$F$6:$F$19,功勋需求与产出奖励!$C$6:$C$19,节奏总纲!S71)</f>
        <v>11.496820721861523</v>
      </c>
      <c r="AG72" s="10">
        <f>求节点(功勋需求与产出奖励!$F$6:$F$19,功勋需求与产出奖励!$C$6:$C$19,节奏总纲!T71)</f>
        <v>10.29244412908241</v>
      </c>
      <c r="AH72" s="62">
        <f>求节点($F$6:$F$19,$G$6:$G$19,节奏总纲!P71)</f>
        <v>305200000</v>
      </c>
      <c r="AI72" s="62">
        <f>求节点($F$6:$F$19,$G$6:$G$19,节奏总纲!Q71)</f>
        <v>305200000</v>
      </c>
      <c r="AJ72" s="62">
        <f>求节点($F$6:$F$19,$G$6:$G$19,节奏总纲!R71)</f>
        <v>254883178.15201318</v>
      </c>
      <c r="AK72" s="62">
        <f>求节点($F$6:$F$19,$G$6:$G$19,节奏总纲!S71)</f>
        <v>150247394.64935312</v>
      </c>
      <c r="AL72" s="62">
        <f>求节点($F$6:$F$19,$G$6:$G$19,节奏总纲!T71)</f>
        <v>99512876.905131608</v>
      </c>
      <c r="AM72" s="34">
        <f t="shared" si="15"/>
        <v>0.48061973340818454</v>
      </c>
      <c r="AN72" s="34">
        <f t="shared" si="16"/>
        <v>0.61980435424610703</v>
      </c>
      <c r="AO72" s="34">
        <f t="shared" si="17"/>
        <v>1.1439415652789995</v>
      </c>
      <c r="AP72" s="34">
        <f t="shared" si="18"/>
        <v>2.1477253800000931</v>
      </c>
      <c r="AQ72" s="34">
        <f t="shared" si="19"/>
        <v>3.2156847892068638</v>
      </c>
      <c r="AU72" s="10">
        <v>68</v>
      </c>
      <c r="AV72" s="10">
        <f>IF(X72&gt;AH72,INDEX($O$6:$O$19,AC72),求节点($G$6:$G$19,$O$6:$O$19,X72))/7*节奏总纲!W71</f>
        <v>2435.3538115096812</v>
      </c>
      <c r="AW72" s="10">
        <f>IF(Y72&gt;AI72,INDEX($O$6:$O$19,AD72),求节点($G$6:$G$19,$O$6:$O$19,Y72))/7*节奏总纲!X71</f>
        <v>2226.7310327212736</v>
      </c>
      <c r="AX72" s="10">
        <f>IF(Z72&gt;AJ72,INDEX($O$6:$O$19,AE72),求节点($G$6:$G$19,$O$6:$O$19,Z72))/7*节奏总纲!Y71</f>
        <v>1841.6140965611794</v>
      </c>
      <c r="AY72" s="10">
        <f>IF(AA72&gt;AK72,INDEX($O$6:$O$19,AF72),求节点($G$6:$G$19,$O$6:$O$19,AA72))/7*节奏总纲!Z71</f>
        <v>1190.1711796611733</v>
      </c>
      <c r="AZ72" s="10">
        <f>IF(AB72&gt;AL72,INDEX($O$6:$O$19,AG72),求节点($G$6:$G$19,$O$6:$O$19,AB72))/7*节奏总纲!AA71</f>
        <v>588.61806648456297</v>
      </c>
      <c r="BA72" s="10">
        <f>IF(X72&gt;AH72,INDEX($P$6:$P$19,AC72),求节点($G$6:$G$19,$P$6:$P$19,X72))/7*节奏总纲!W71</f>
        <v>39659771.780670352</v>
      </c>
      <c r="BB72" s="10">
        <f>IF(Y72&gt;AI72,INDEX($P$6:$P$19,AD72),求节点($G$6:$G$19,$P$6:$P$19,Y72))/7*节奏总纲!X71</f>
        <v>40804781.234549262</v>
      </c>
      <c r="BC72" s="10">
        <f>IF(Z72&gt;AJ72,INDEX($P$6:$P$19,AE72),求节点($G$6:$G$19,$P$6:$P$19,Z72))/7*节奏总纲!Y71</f>
        <v>37115607.176848382</v>
      </c>
      <c r="BD72" s="10">
        <f>IF(AA72&gt;AK72,INDEX($P$6:$P$19,AF72),求节点($G$6:$G$19,$P$6:$P$19,AA72))/7*节奏总纲!Z71</f>
        <v>18068962.454855997</v>
      </c>
      <c r="BE72" s="10">
        <f>IF(AB72&gt;AL72,INDEX($P$6:$P$19,AG72),求节点($G$6:$G$19,$P$6:$P$19,AB72))/7*节奏总纲!AA71</f>
        <v>7181140.4111116678</v>
      </c>
      <c r="BF72" s="47">
        <f>IF(X72&gt;AH72,INDEX($Q$6:$Q$19,AC72),求节点($G$6:$G$19,$Q$6:$Q$19,X72))/7*节奏总纲!W71</f>
        <v>356607.74462450843</v>
      </c>
      <c r="BG72" s="47">
        <f>IF(Y72&gt;AI72,INDEX($Q$6:$Q$19,AD72),求节点($G$6:$G$19,$Q$6:$Q$19,Y72))/7*节奏总纲!X71</f>
        <v>454347.6270131148</v>
      </c>
      <c r="BH72" s="47">
        <f>IF(Z72&gt;AJ72,INDEX($Q$6:$Q$19,AE72),求节点($G$6:$G$19,$Q$6:$Q$19,Z72))/7*节奏总纲!Y71</f>
        <v>460403.52414029482</v>
      </c>
      <c r="BI72" s="47">
        <f>IF(AA72&gt;AK72,INDEX($Q$6:$Q$19,AF72),求节点($G$6:$G$19,$Q$6:$Q$19,AA72))/7*节奏总纲!Z71</f>
        <v>135246.72496149698</v>
      </c>
      <c r="BJ72" s="47">
        <f>IF(AB72&gt;AL72,INDEX($Q$6:$Q$19,AG72),求节点($G$6:$G$19,$Q$6:$Q$19,AB72))/7*节奏总纲!AA71</f>
        <v>29430.903324228148</v>
      </c>
      <c r="BK72" s="40">
        <f>IF(X72&gt;AH72,INDEX($R$6:$R$19,AC72),求节点($G$6:$G$19,$R$6:$R$19,X72))/7*节奏总纲!W71*$E$27</f>
        <v>608.83845287742031</v>
      </c>
      <c r="BL72" s="40">
        <f>IF(Y72&gt;AI72,INDEX($R$6:$R$19,AD72),求节点($G$6:$G$19,$R$6:$R$19,Y72))/7*节奏总纲!X71*$E$27</f>
        <v>556.6827581803185</v>
      </c>
      <c r="BM72" s="40">
        <f>IF(Z72&gt;AJ72,INDEX($R$6:$R$19,AE72),求节点($G$6:$G$19,$R$6:$R$19,Z72))/7*节奏总纲!Y71*$E$27</f>
        <v>460.40352414029479</v>
      </c>
      <c r="BN72" s="40">
        <f>IF(AA72&gt;AK72,INDEX($R$6:$R$19,AF72),求节点($G$6:$G$19,$R$6:$R$19,AA72))/7*节奏总纲!Z71*$E$27</f>
        <v>297.54279491529331</v>
      </c>
      <c r="BO72" s="40">
        <f>IF(AB72&gt;AL72,INDEX($R$6:$R$19,AG72),求节点($G$6:$G$19,$R$6:$R$19,AB72))/7*节奏总纲!AA71*$E$27</f>
        <v>147.15451662114074</v>
      </c>
      <c r="BP72" s="49">
        <f>IF(X72&gt;AH72,INDEX($S$6:$S$19,AC72),求节点($G$6:$G$19,$S$6:$S$19,X72))/7*节奏总纲!W71</f>
        <v>0</v>
      </c>
      <c r="BQ72" s="49">
        <f>IF(Y72&gt;AI72,INDEX($S$6:$S$19,AD72),求节点($G$6:$G$19,$S$6:$S$19,Y72))/7*节奏总纲!X71</f>
        <v>0</v>
      </c>
      <c r="BR72" s="49">
        <f>IF(Z72&gt;AJ72,INDEX($S$6:$S$19,AE72),求节点($G$6:$G$19,$S$6:$S$19,Z72))/7*节奏总纲!Y71</f>
        <v>0</v>
      </c>
      <c r="BS72" s="49">
        <f>IF(AA72&gt;AK72,INDEX($S$6:$S$19,AF72),求节点($G$6:$G$19,$S$6:$S$19,AA72))/7*节奏总纲!Z71</f>
        <v>0</v>
      </c>
      <c r="BT72" s="49">
        <f>IF(AB72&gt;AL72,INDEX($S$6:$S$19,AG72),求节点($G$6:$G$19,$S$6:$S$19,AB72))/7*节奏总纲!AA71</f>
        <v>0</v>
      </c>
      <c r="BU72" s="47"/>
      <c r="BV72" s="10">
        <v>68</v>
      </c>
      <c r="BW72" s="10">
        <f>SUM(AV$5:AV72)</f>
        <v>32436.855911860184</v>
      </c>
      <c r="BX72" s="10">
        <f>SUM(AW$5:AW72)</f>
        <v>28510.871746224144</v>
      </c>
      <c r="BY72" s="10">
        <f>SUM(AX$5:AX72)</f>
        <v>22546.607464069719</v>
      </c>
      <c r="BZ72" s="10">
        <f>SUM(AY$5:AY72)</f>
        <v>15325.813811257331</v>
      </c>
      <c r="CA72" s="10">
        <f>SUM(AZ$5:AZ72)</f>
        <v>7842.3012059301909</v>
      </c>
      <c r="CB72" s="10">
        <f>SUM(BA$5:BA72)</f>
        <v>446740492.5313037</v>
      </c>
      <c r="CC72" s="10">
        <f>SUM(BB$5:BB72)</f>
        <v>407918558.40320569</v>
      </c>
      <c r="CD72" s="10">
        <f>SUM(BC$5:BC72)</f>
        <v>304423015.22086746</v>
      </c>
      <c r="CE72" s="10">
        <f>SUM(BD$5:BD72)</f>
        <v>174548896.91501558</v>
      </c>
      <c r="CF72" s="10">
        <f>SUM(BE$5:BE72)</f>
        <v>76937776.791104883</v>
      </c>
      <c r="CG72" s="47">
        <f>SUM(BF$5:BF72)</f>
        <v>2915496.3027299945</v>
      </c>
      <c r="CH72" s="47">
        <f>SUM(BG$5:BG72)</f>
        <v>3114513.953812669</v>
      </c>
      <c r="CI72" s="47">
        <f>SUM(BH$5:BH72)</f>
        <v>2054961.1835762265</v>
      </c>
      <c r="CJ72" s="47">
        <f>SUM(BI$5:BI72)</f>
        <v>642927.78532892116</v>
      </c>
      <c r="CK72" s="47">
        <f>SUM(BJ$5:BJ72)</f>
        <v>130844.61504714696</v>
      </c>
      <c r="CL72" s="10">
        <f>SUM(BK$5:BK72)</f>
        <v>8109.2139779650461</v>
      </c>
      <c r="CM72" s="10">
        <f>SUM(BL$5:BL72)</f>
        <v>7127.7179365560369</v>
      </c>
      <c r="CN72" s="10">
        <f>SUM(BM$5:BM72)</f>
        <v>5636.6518660174297</v>
      </c>
      <c r="CO72" s="10">
        <f>SUM(BN$5:BN72)</f>
        <v>3831.4534528143331</v>
      </c>
      <c r="CP72" s="10">
        <f>SUM(BO$5:BO72)</f>
        <v>1960.5753014825477</v>
      </c>
      <c r="CQ72" s="40">
        <f>BK72/节奏总纲!W71</f>
        <v>81.590050987526482</v>
      </c>
      <c r="CR72" s="49">
        <f>SUM(BP$5:BP72)</f>
        <v>0</v>
      </c>
      <c r="CS72" s="49">
        <f>SUM(BQ$5:BQ72)</f>
        <v>0</v>
      </c>
      <c r="CT72" s="49">
        <f>SUM(BR$5:BR72)</f>
        <v>0</v>
      </c>
      <c r="CU72" s="49">
        <f>SUM(BS$5:BS72)</f>
        <v>0</v>
      </c>
      <c r="CV72" s="49">
        <f>SUM(BT$5:BT72)</f>
        <v>0</v>
      </c>
    </row>
    <row r="73" spans="23:100" x14ac:dyDescent="0.15">
      <c r="W73" s="29">
        <v>69</v>
      </c>
      <c r="X73" s="10">
        <f>功勋产出!C76*7</f>
        <v>148845770.76031655</v>
      </c>
      <c r="Y73" s="10">
        <f>功勋产出!D76*7</f>
        <v>191634623.00337893</v>
      </c>
      <c r="Z73" s="10">
        <f>功勋产出!E76*7</f>
        <v>294619656.95232987</v>
      </c>
      <c r="AA73" s="10">
        <f>功勋产出!F76*7</f>
        <v>328489919.28641403</v>
      </c>
      <c r="AB73" s="10">
        <f>功勋产出!G76*7</f>
        <v>326337432.60990179</v>
      </c>
      <c r="AC73" s="10">
        <f>求节点(功勋需求与产出奖励!$F$6:$F$19,功勋需求与产出奖励!$C$6:$C$19,节奏总纲!P72)</f>
        <v>14</v>
      </c>
      <c r="AD73" s="10">
        <f>求节点(功勋需求与产出奖励!$F$6:$F$19,功勋需求与产出奖励!$C$6:$C$19,节奏总纲!Q72)</f>
        <v>14</v>
      </c>
      <c r="AE73" s="10">
        <f>求节点(功勋需求与产出奖励!$F$6:$F$19,功勋需求与产出奖励!$C$6:$C$19,节奏总纲!R72)</f>
        <v>14</v>
      </c>
      <c r="AF73" s="10">
        <f>求节点(功勋需求与产出奖励!$F$6:$F$19,功勋需求与产出奖励!$C$6:$C$19,节奏总纲!S72)</f>
        <v>11.849171335685744</v>
      </c>
      <c r="AG73" s="10">
        <f>求节点(功勋需求与产出奖励!$F$6:$F$19,功勋需求与产出奖励!$C$6:$C$19,节奏总纲!T72)</f>
        <v>10.371324620460436</v>
      </c>
      <c r="AH73" s="62">
        <f>求节点($F$6:$F$19,$G$6:$G$19,节奏总纲!P72)</f>
        <v>305200000</v>
      </c>
      <c r="AI73" s="62">
        <f>求节点($F$6:$F$19,$G$6:$G$19,节奏总纲!Q72)</f>
        <v>305200000</v>
      </c>
      <c r="AJ73" s="62">
        <f>求节点($F$6:$F$19,$G$6:$G$19,节奏总纲!R72)</f>
        <v>305200000</v>
      </c>
      <c r="AK73" s="62">
        <f>求节点($F$6:$F$19,$G$6:$G$19,节奏总纲!S72)</f>
        <v>167160224.11291569</v>
      </c>
      <c r="AL73" s="62">
        <f>求节点($F$6:$F$19,$G$6:$G$19,节奏总纲!T72)</f>
        <v>102510335.57749659</v>
      </c>
      <c r="AM73" s="34">
        <f t="shared" si="15"/>
        <v>0.48769911782541464</v>
      </c>
      <c r="AN73" s="34">
        <f t="shared" si="16"/>
        <v>0.62789850263230318</v>
      </c>
      <c r="AO73" s="34">
        <f t="shared" si="17"/>
        <v>0.96533308306792232</v>
      </c>
      <c r="AP73" s="34">
        <f t="shared" si="18"/>
        <v>1.9651201177172455</v>
      </c>
      <c r="AQ73" s="34">
        <f t="shared" si="19"/>
        <v>3.1834588265804142</v>
      </c>
      <c r="AU73" s="10">
        <v>69</v>
      </c>
      <c r="AV73" s="10">
        <f>IF(X73&gt;AH73,INDEX($O$6:$O$19,AC73),求节点($G$6:$G$19,$O$6:$O$19,X73))/7*节奏总纲!W72</f>
        <v>2620.4333997652629</v>
      </c>
      <c r="AW73" s="10">
        <f>IF(Y73&gt;AI73,INDEX($O$6:$O$19,AD73),求节点($G$6:$G$19,$O$6:$O$19,Y73))/7*节奏总纲!X72</f>
        <v>2345.8160871243749</v>
      </c>
      <c r="AX73" s="10">
        <f>IF(Z73&gt;AJ73,INDEX($O$6:$O$19,AE73),求节点($G$6:$G$19,$O$6:$O$19,Z73))/7*节奏总纲!Y72</f>
        <v>2233.5812643357622</v>
      </c>
      <c r="AY73" s="10">
        <f>IF(AA73&gt;AK73,INDEX($O$6:$O$19,AF73),求节点($G$6:$G$19,$O$6:$O$19,AA73))/7*节奏总纲!Z72</f>
        <v>1295.6435428336331</v>
      </c>
      <c r="AZ73" s="10">
        <f>IF(AB73&gt;AL73,INDEX($O$6:$O$19,AG73),求节点($G$6:$G$19,$O$6:$O$19,AB73))/7*节奏总纲!AA72</f>
        <v>628.7902026991178</v>
      </c>
      <c r="BA73" s="10">
        <f>IF(X73&gt;AH73,INDEX($P$6:$P$19,AC73),求节点($G$6:$G$19,$P$6:$P$19,X73))/7*节奏总纲!W72</f>
        <v>42969152.496384069</v>
      </c>
      <c r="BB73" s="10">
        <f>IF(Y73&gt;AI73,INDEX($P$6:$P$19,AD73),求节点($G$6:$G$19,$P$6:$P$19,Y73))/7*节奏总纲!X72</f>
        <v>43239274.245670632</v>
      </c>
      <c r="BC73" s="10">
        <f>IF(Z73&gt;AJ73,INDEX($P$6:$P$19,AE73),求节点($G$6:$G$19,$P$6:$P$19,Z73))/7*节奏总纲!Y72</f>
        <v>49116606.470439002</v>
      </c>
      <c r="BD73" s="10">
        <f>IF(AA73&gt;AK73,INDEX($P$6:$P$19,AF73),求节点($G$6:$G$19,$P$6:$P$19,AA73))/7*节奏总纲!Z72</f>
        <v>19670224.695746981</v>
      </c>
      <c r="BE73" s="10">
        <f>IF(AB73&gt;AL73,INDEX($P$6:$P$19,AG73),求节点($G$6:$G$19,$P$6:$P$19,AB73))/7*节奏总纲!AA72</f>
        <v>7671240.4729292383</v>
      </c>
      <c r="BF73" s="47">
        <f>IF(X73&gt;AH73,INDEX($Q$6:$Q$19,AC73),求节点($G$6:$G$19,$Q$6:$Q$19,X73))/7*节奏总纲!W72</f>
        <v>392488.52992604207</v>
      </c>
      <c r="BG73" s="47">
        <f>IF(Y73&gt;AI73,INDEX($Q$6:$Q$19,AD73),求节点($G$6:$G$19,$Q$6:$Q$19,Y73))/7*节奏总纲!X72</f>
        <v>484985.11140828178</v>
      </c>
      <c r="BH73" s="47">
        <f>IF(Z73&gt;AJ73,INDEX($Q$6:$Q$19,AE73),求节点($G$6:$G$19,$Q$6:$Q$19,Z73))/7*节奏总纲!Y72</f>
        <v>661457.67341590708</v>
      </c>
      <c r="BI73" s="47">
        <f>IF(AA73&gt;AK73,INDEX($Q$6:$Q$19,AF73),求节点($G$6:$G$19,$Q$6:$Q$19,AA73))/7*节奏总纲!Z72</f>
        <v>147232.22077654925</v>
      </c>
      <c r="BJ73" s="47">
        <f>IF(AB73&gt;AL73,INDEX($Q$6:$Q$19,AG73),求节点($G$6:$G$19,$Q$6:$Q$19,AB73))/7*节奏总纲!AA72</f>
        <v>31439.510134955894</v>
      </c>
      <c r="BK73" s="40">
        <f>IF(X73&gt;AH73,INDEX($R$6:$R$19,AC73),求节点($G$6:$G$19,$R$6:$R$19,X73))/7*节奏总纲!W72*$E$27</f>
        <v>655.10834994131585</v>
      </c>
      <c r="BL73" s="40">
        <f>IF(Y73&gt;AI73,INDEX($R$6:$R$19,AD73),求节点($G$6:$G$19,$R$6:$R$19,Y73))/7*节奏总纲!X72*$E$27</f>
        <v>586.45402178109384</v>
      </c>
      <c r="BM73" s="40">
        <f>IF(Z73&gt;AJ73,INDEX($R$6:$R$19,AE73),求节点($G$6:$G$19,$R$6:$R$19,Z73))/7*节奏总纲!Y72*$E$27</f>
        <v>558.39531608394043</v>
      </c>
      <c r="BN73" s="40">
        <f>IF(AA73&gt;AK73,INDEX($R$6:$R$19,AF73),求节点($G$6:$G$19,$R$6:$R$19,AA73))/7*节奏总纲!Z72*$E$27</f>
        <v>323.91088570840833</v>
      </c>
      <c r="BO73" s="40">
        <f>IF(AB73&gt;AL73,INDEX($R$6:$R$19,AG73),求节点($G$6:$G$19,$R$6:$R$19,AB73))/7*节奏总纲!AA72*$E$27</f>
        <v>157.19755067477948</v>
      </c>
      <c r="BP73" s="49">
        <f>IF(X73&gt;AH73,INDEX($S$6:$S$19,AC73),求节点($G$6:$G$19,$S$6:$S$19,X73))/7*节奏总纲!W72</f>
        <v>0</v>
      </c>
      <c r="BQ73" s="49">
        <f>IF(Y73&gt;AI73,INDEX($S$6:$S$19,AD73),求节点($G$6:$G$19,$S$6:$S$19,Y73))/7*节奏总纲!X72</f>
        <v>0</v>
      </c>
      <c r="BR73" s="49">
        <f>IF(Z73&gt;AJ73,INDEX($S$6:$S$19,AE73),求节点($G$6:$G$19,$S$6:$S$19,Z73))/7*节奏总纲!Y72</f>
        <v>0</v>
      </c>
      <c r="BS73" s="49">
        <f>IF(AA73&gt;AK73,INDEX($S$6:$S$19,AF73),求节点($G$6:$G$19,$S$6:$S$19,AA73))/7*节奏总纲!Z72</f>
        <v>0</v>
      </c>
      <c r="BT73" s="49">
        <f>IF(AB73&gt;AL73,INDEX($S$6:$S$19,AG73),求节点($G$6:$G$19,$S$6:$S$19,AB73))/7*节奏总纲!AA72</f>
        <v>0</v>
      </c>
      <c r="BU73" s="47"/>
      <c r="BV73" s="10">
        <v>69</v>
      </c>
      <c r="BW73" s="10">
        <f>SUM(AV$5:AV73)</f>
        <v>35057.289311625449</v>
      </c>
      <c r="BX73" s="10">
        <f>SUM(AW$5:AW73)</f>
        <v>30856.687833348518</v>
      </c>
      <c r="BY73" s="10">
        <f>SUM(AX$5:AX73)</f>
        <v>24780.188728405483</v>
      </c>
      <c r="BZ73" s="10">
        <f>SUM(AY$5:AY73)</f>
        <v>16621.457354090962</v>
      </c>
      <c r="CA73" s="10">
        <f>SUM(AZ$5:AZ73)</f>
        <v>8471.0914086293087</v>
      </c>
      <c r="CB73" s="10">
        <f>SUM(BA$5:BA73)</f>
        <v>489709645.02768779</v>
      </c>
      <c r="CC73" s="10">
        <f>SUM(BB$5:BB73)</f>
        <v>451157832.64887631</v>
      </c>
      <c r="CD73" s="10">
        <f>SUM(BC$5:BC73)</f>
        <v>353539621.69130647</v>
      </c>
      <c r="CE73" s="10">
        <f>SUM(BD$5:BD73)</f>
        <v>194219121.61076257</v>
      </c>
      <c r="CF73" s="10">
        <f>SUM(BE$5:BE73)</f>
        <v>84609017.264034122</v>
      </c>
      <c r="CG73" s="47">
        <f>SUM(BF$5:BF73)</f>
        <v>3307984.8326560366</v>
      </c>
      <c r="CH73" s="47">
        <f>SUM(BG$5:BG73)</f>
        <v>3599499.0652209506</v>
      </c>
      <c r="CI73" s="47">
        <f>SUM(BH$5:BH73)</f>
        <v>2716418.8569921334</v>
      </c>
      <c r="CJ73" s="47">
        <f>SUM(BI$5:BI73)</f>
        <v>790160.00610547047</v>
      </c>
      <c r="CK73" s="47">
        <f>SUM(BJ$5:BJ73)</f>
        <v>162284.12518210284</v>
      </c>
      <c r="CL73" s="10">
        <f>SUM(BK$5:BK73)</f>
        <v>8764.3223279063623</v>
      </c>
      <c r="CM73" s="10">
        <f>SUM(BL$5:BL73)</f>
        <v>7714.1719583371305</v>
      </c>
      <c r="CN73" s="10">
        <f>SUM(BM$5:BM73)</f>
        <v>6195.0471821013698</v>
      </c>
      <c r="CO73" s="10">
        <f>SUM(BN$5:BN73)</f>
        <v>4155.3643385227415</v>
      </c>
      <c r="CP73" s="10">
        <f>SUM(BO$5:BO73)</f>
        <v>2117.7728521573272</v>
      </c>
      <c r="CQ73" s="40">
        <f>BK73/节奏总纲!W72</f>
        <v>81.91157302980902</v>
      </c>
      <c r="CR73" s="49">
        <f>SUM(BP$5:BP73)</f>
        <v>0</v>
      </c>
      <c r="CS73" s="49">
        <f>SUM(BQ$5:BQ73)</f>
        <v>0</v>
      </c>
      <c r="CT73" s="49">
        <f>SUM(BR$5:BR73)</f>
        <v>0</v>
      </c>
      <c r="CU73" s="49">
        <f>SUM(BS$5:BS73)</f>
        <v>0</v>
      </c>
      <c r="CV73" s="49">
        <f>SUM(BT$5:BT73)</f>
        <v>0</v>
      </c>
    </row>
    <row r="74" spans="23:100" x14ac:dyDescent="0.15">
      <c r="W74" s="29">
        <v>70</v>
      </c>
      <c r="X74" s="10">
        <f>功勋产出!C77*7</f>
        <v>151117181.89819783</v>
      </c>
      <c r="Y74" s="10">
        <f>功勋产出!D77*7</f>
        <v>194091296.02022088</v>
      </c>
      <c r="Z74" s="10">
        <f>功勋产出!E77*7</f>
        <v>297367827.08582634</v>
      </c>
      <c r="AA74" s="10">
        <f>功勋产出!F77*7</f>
        <v>333184529.22137475</v>
      </c>
      <c r="AB74" s="10">
        <f>功勋产出!G77*7</f>
        <v>334085573.456626</v>
      </c>
      <c r="AC74" s="10">
        <f>求节点(功勋需求与产出奖励!$F$6:$F$19,功勋需求与产出奖励!$C$6:$C$19,节奏总纲!P73)</f>
        <v>14</v>
      </c>
      <c r="AD74" s="10">
        <f>求节点(功勋需求与产出奖励!$F$6:$F$19,功勋需求与产出奖励!$C$6:$C$19,节奏总纲!Q73)</f>
        <v>14</v>
      </c>
      <c r="AE74" s="10">
        <f>求节点(功勋需求与产出奖励!$F$6:$F$19,功勋需求与产出奖励!$C$6:$C$19,节奏总纲!R73)</f>
        <v>14</v>
      </c>
      <c r="AF74" s="10">
        <f>求节点(功勋需求与产出奖励!$F$6:$F$19,功勋需求与产出奖励!$C$6:$C$19,节奏总纲!S73)</f>
        <v>12.203542635658916</v>
      </c>
      <c r="AG74" s="10">
        <f>求节点(功勋需求与产出奖励!$F$6:$F$19,功勋需求与产出奖励!$C$6:$C$19,节奏总纲!T73)</f>
        <v>10.458774193548388</v>
      </c>
      <c r="AH74" s="62">
        <f>求节点($F$6:$F$19,$G$6:$G$19,节奏总纲!P73)</f>
        <v>305200000</v>
      </c>
      <c r="AI74" s="62">
        <f>求节点($F$6:$F$19,$G$6:$G$19,节奏总纲!Q73)</f>
        <v>305200000</v>
      </c>
      <c r="AJ74" s="62">
        <f>求节点($F$6:$F$19,$G$6:$G$19,节奏总纲!R73)</f>
        <v>305200000</v>
      </c>
      <c r="AK74" s="62">
        <f>求节点($F$6:$F$19,$G$6:$G$19,节奏总纲!S73)</f>
        <v>186449724.0310078</v>
      </c>
      <c r="AL74" s="62">
        <f>求节点($F$6:$F$19,$G$6:$G$19,节奏总纲!T73)</f>
        <v>105833419.35483871</v>
      </c>
      <c r="AM74" s="34">
        <f t="shared" si="15"/>
        <v>0.4951414872155892</v>
      </c>
      <c r="AN74" s="34">
        <f t="shared" si="16"/>
        <v>0.63594788997451135</v>
      </c>
      <c r="AO74" s="34">
        <f t="shared" si="17"/>
        <v>0.97433757236509289</v>
      </c>
      <c r="AP74" s="34">
        <f t="shared" si="18"/>
        <v>1.7869939521388833</v>
      </c>
      <c r="AQ74" s="34">
        <f t="shared" si="19"/>
        <v>3.1567115141248774</v>
      </c>
      <c r="AU74" s="10">
        <v>70</v>
      </c>
      <c r="AV74" s="10">
        <f>IF(X74&gt;AH74,INDEX($O$6:$O$19,AC74),求节点($G$6:$G$19,$O$6:$O$19,X74))/7*节奏总纲!W73</f>
        <v>2820.1002817469484</v>
      </c>
      <c r="AW74" s="10">
        <f>IF(Y74&gt;AI74,INDEX($O$6:$O$19,AD74),求节点($G$6:$G$19,$O$6:$O$19,Y74))/7*节奏总纲!X73</f>
        <v>2627.8460172904497</v>
      </c>
      <c r="AX74" s="10">
        <f>IF(Z74&gt;AJ74,INDEX($O$6:$O$19,AE74),求节点($G$6:$G$19,$O$6:$O$19,Z74))/7*节奏总纲!Y73</f>
        <v>2465.3641325556096</v>
      </c>
      <c r="AY74" s="10">
        <f>IF(AA74&gt;AK74,INDEX($O$6:$O$19,AF74),求节点($G$6:$G$19,$O$6:$O$19,AA74))/7*节奏总纲!Z73</f>
        <v>1505.2784134206206</v>
      </c>
      <c r="AZ74" s="10">
        <f>IF(AB74&gt;AL74,INDEX($O$6:$O$19,AG74),求节点($G$6:$G$19,$O$6:$O$19,AB74))/7*节奏总纲!AA73</f>
        <v>697.09802547252161</v>
      </c>
      <c r="BA74" s="10">
        <f>IF(X74&gt;AH74,INDEX($P$6:$P$19,AC74),求节点($G$6:$G$19,$P$6:$P$19,X74))/7*节奏总纲!W73</f>
        <v>46574716.012364462</v>
      </c>
      <c r="BB74" s="10">
        <f>IF(Y74&gt;AI74,INDEX($P$6:$P$19,AD74),求节点($G$6:$G$19,$P$6:$P$19,Y74))/7*节奏总纲!X73</f>
        <v>48716925.595998608</v>
      </c>
      <c r="BC74" s="10">
        <f>IF(Z74&gt;AJ74,INDEX($P$6:$P$19,AE74),求节点($G$6:$G$19,$P$6:$P$19,Z74))/7*节奏总纲!Y73</f>
        <v>54404338.293750249</v>
      </c>
      <c r="BD74" s="10">
        <f>IF(AA74&gt;AK74,INDEX($P$6:$P$19,AF74),求节点($G$6:$G$19,$P$6:$P$19,AA74))/7*节奏总纲!Z73</f>
        <v>26593251.970430966</v>
      </c>
      <c r="BE74" s="10">
        <f>IF(AB74&gt;AL74,INDEX($P$6:$P$19,AG74),求节点($G$6:$G$19,$P$6:$P$19,AB74))/7*节奏总纲!AA73</f>
        <v>8504595.9107647631</v>
      </c>
      <c r="BF74" s="47">
        <f>IF(X74&gt;AH74,INDEX($Q$6:$Q$19,AC74),求节点($G$6:$G$19,$Q$6:$Q$19,X74))/7*节奏总纲!W73</f>
        <v>432248.09425938735</v>
      </c>
      <c r="BG74" s="47">
        <f>IF(Y74&gt;AI74,INDEX($Q$6:$Q$19,AD74),求节点($G$6:$G$19,$Q$6:$Q$19,Y74))/7*节奏总纲!X73</f>
        <v>550307.59237264609</v>
      </c>
      <c r="BH74" s="47">
        <f>IF(Z74&gt;AJ74,INDEX($Q$6:$Q$19,AE74),求节点($G$6:$G$19,$Q$6:$Q$19,Z74))/7*节奏总纲!Y73</f>
        <v>734893.21436799446</v>
      </c>
      <c r="BI74" s="47">
        <f>IF(AA74&gt;AK74,INDEX($Q$6:$Q$19,AF74),求节点($G$6:$G$19,$Q$6:$Q$19,AA74))/7*节奏总纲!Z73</f>
        <v>282239.70251636638</v>
      </c>
      <c r="BJ74" s="47">
        <f>IF(AB74&gt;AL74,INDEX($Q$6:$Q$19,AG74),求节点($G$6:$G$19,$Q$6:$Q$19,AB74))/7*节奏总纲!AA73</f>
        <v>34854.901273626077</v>
      </c>
      <c r="BK74" s="40">
        <f>IF(X74&gt;AH74,INDEX($R$6:$R$19,AC74),求节点($G$6:$G$19,$R$6:$R$19,X74))/7*节奏总纲!W73*$E$27</f>
        <v>705.02507043673711</v>
      </c>
      <c r="BL74" s="40">
        <f>IF(Y74&gt;AI74,INDEX($R$6:$R$19,AD74),求节点($G$6:$G$19,$R$6:$R$19,Y74))/7*节奏总纲!X73*$E$27</f>
        <v>656.96150432261254</v>
      </c>
      <c r="BM74" s="40">
        <f>IF(Z74&gt;AJ74,INDEX($R$6:$R$19,AE74),求节点($G$6:$G$19,$R$6:$R$19,Z74))/7*节奏总纲!Y73*$E$27</f>
        <v>616.34103313890228</v>
      </c>
      <c r="BN74" s="40">
        <f>IF(AA74&gt;AK74,INDEX($R$6:$R$19,AF74),求节点($G$6:$G$19,$R$6:$R$19,AA74))/7*节奏总纲!Z73*$E$27</f>
        <v>376.31960335515515</v>
      </c>
      <c r="BO74" s="40">
        <f>IF(AB74&gt;AL74,INDEX($R$6:$R$19,AG74),求节点($G$6:$G$19,$R$6:$R$19,AB74))/7*节奏总纲!AA73*$E$27</f>
        <v>174.2745063681304</v>
      </c>
      <c r="BP74" s="49">
        <f>IF(X74&gt;AH74,INDEX($S$6:$S$19,AC74),求节点($G$6:$G$19,$S$6:$S$19,X74))/7*节奏总纲!W73</f>
        <v>0</v>
      </c>
      <c r="BQ74" s="49">
        <f>IF(Y74&gt;AI74,INDEX($S$6:$S$19,AD74),求节点($G$6:$G$19,$S$6:$S$19,Y74))/7*节奏总纲!X73</f>
        <v>0</v>
      </c>
      <c r="BR74" s="49">
        <f>IF(Z74&gt;AJ74,INDEX($S$6:$S$19,AE74),求节点($G$6:$G$19,$S$6:$S$19,Z74))/7*节奏总纲!Y73</f>
        <v>0</v>
      </c>
      <c r="BS74" s="49">
        <f>IF(AA74&gt;AK74,INDEX($S$6:$S$19,AF74),求节点($G$6:$G$19,$S$6:$S$19,AA74))/7*节奏总纲!Z73</f>
        <v>0</v>
      </c>
      <c r="BT74" s="49">
        <f>IF(AB74&gt;AL74,INDEX($S$6:$S$19,AG74),求节点($G$6:$G$19,$S$6:$S$19,AB74))/7*节奏总纲!AA73</f>
        <v>0</v>
      </c>
      <c r="BU74" s="47"/>
      <c r="BV74" s="10">
        <v>70</v>
      </c>
      <c r="BW74" s="10">
        <f>SUM(AV$5:AV74)</f>
        <v>37877.389593372398</v>
      </c>
      <c r="BX74" s="10">
        <f>SUM(AW$5:AW74)</f>
        <v>33484.533850638967</v>
      </c>
      <c r="BY74" s="10">
        <f>SUM(AX$5:AX74)</f>
        <v>27245.552860961092</v>
      </c>
      <c r="BZ74" s="10">
        <f>SUM(AY$5:AY74)</f>
        <v>18126.735767511582</v>
      </c>
      <c r="CA74" s="10">
        <f>SUM(AZ$5:AZ74)</f>
        <v>9168.1894341018306</v>
      </c>
      <c r="CB74" s="10">
        <f>SUM(BA$5:BA74)</f>
        <v>536284361.04005224</v>
      </c>
      <c r="CC74" s="10">
        <f>SUM(BB$5:BB74)</f>
        <v>499874758.24487489</v>
      </c>
      <c r="CD74" s="10">
        <f>SUM(BC$5:BC74)</f>
        <v>407943959.9850567</v>
      </c>
      <c r="CE74" s="10">
        <f>SUM(BD$5:BD74)</f>
        <v>220812373.58119354</v>
      </c>
      <c r="CF74" s="10">
        <f>SUM(BE$5:BE74)</f>
        <v>93113613.174798891</v>
      </c>
      <c r="CG74" s="47">
        <f>SUM(BF$5:BF74)</f>
        <v>3740232.9269154239</v>
      </c>
      <c r="CH74" s="47">
        <f>SUM(BG$5:BG74)</f>
        <v>4149806.6575935967</v>
      </c>
      <c r="CI74" s="47">
        <f>SUM(BH$5:BH74)</f>
        <v>3451312.071360128</v>
      </c>
      <c r="CJ74" s="47">
        <f>SUM(BI$5:BI74)</f>
        <v>1072399.7086218367</v>
      </c>
      <c r="CK74" s="47">
        <f>SUM(BJ$5:BJ74)</f>
        <v>197139.02645572892</v>
      </c>
      <c r="CL74" s="10">
        <f>SUM(BK$5:BK74)</f>
        <v>9469.3473983430995</v>
      </c>
      <c r="CM74" s="10">
        <f>SUM(BL$5:BL74)</f>
        <v>8371.1334626597436</v>
      </c>
      <c r="CN74" s="10">
        <f>SUM(BM$5:BM74)</f>
        <v>6811.3882152402721</v>
      </c>
      <c r="CO74" s="10">
        <f>SUM(BN$5:BN74)</f>
        <v>4531.6839418778964</v>
      </c>
      <c r="CP74" s="10">
        <f>SUM(BO$5:BO74)</f>
        <v>2292.0473585254576</v>
      </c>
      <c r="CQ74" s="40">
        <f>BK74/节奏总纲!W73</f>
        <v>82.249580639612773</v>
      </c>
      <c r="CR74" s="49">
        <f>SUM(BP$5:BP74)</f>
        <v>0</v>
      </c>
      <c r="CS74" s="49">
        <f>SUM(BQ$5:BQ74)</f>
        <v>0</v>
      </c>
      <c r="CT74" s="49">
        <f>SUM(BR$5:BR74)</f>
        <v>0</v>
      </c>
      <c r="CU74" s="49">
        <f>SUM(BS$5:BS74)</f>
        <v>0</v>
      </c>
      <c r="CV74" s="49">
        <f>SUM(BT$5:BT74)</f>
        <v>0</v>
      </c>
    </row>
    <row r="75" spans="23:100" x14ac:dyDescent="0.15">
      <c r="W75" s="29">
        <v>71</v>
      </c>
      <c r="X75" s="10">
        <f>功勋产出!C78*7</f>
        <v>153581386.10558558</v>
      </c>
      <c r="Y75" s="10">
        <f>功勋产出!D78*7</f>
        <v>196742863.47834891</v>
      </c>
      <c r="Z75" s="10">
        <f>功勋产出!E78*7</f>
        <v>300117390.14883232</v>
      </c>
      <c r="AA75" s="10">
        <f>功勋产出!F78*7</f>
        <v>337948914.32136434</v>
      </c>
      <c r="AB75" s="10">
        <f>功勋产出!G78*7</f>
        <v>340719317.80196685</v>
      </c>
      <c r="AC75" s="10">
        <f>求节点(功勋需求与产出奖励!$F$6:$F$19,功勋需求与产出奖励!$C$6:$C$19,节奏总纲!P74)</f>
        <v>14</v>
      </c>
      <c r="AD75" s="10">
        <f>求节点(功勋需求与产出奖励!$F$6:$F$19,功勋需求与产出奖励!$C$6:$C$19,节奏总纲!Q74)</f>
        <v>14</v>
      </c>
      <c r="AE75" s="10">
        <f>求节点(功勋需求与产出奖励!$F$6:$F$19,功勋需求与产出奖励!$C$6:$C$19,节奏总纲!R74)</f>
        <v>14</v>
      </c>
      <c r="AF75" s="10">
        <f>求节点(功勋需求与产出奖励!$F$6:$F$19,功勋需求与产出奖励!$C$6:$C$19,节奏总纲!S74)</f>
        <v>12.566896214078193</v>
      </c>
      <c r="AG75" s="10">
        <f>求节点(功勋需求与产出奖励!$F$6:$F$19,功勋需求与产出奖励!$C$6:$C$19,节奏总纲!T74)</f>
        <v>10.55292207959479</v>
      </c>
      <c r="AH75" s="62">
        <f>求节点($F$6:$F$19,$G$6:$G$19,节奏总纲!P74)</f>
        <v>305200000</v>
      </c>
      <c r="AI75" s="62">
        <f>求节点($F$6:$F$19,$G$6:$G$19,节奏总纲!Q74)</f>
        <v>305200000</v>
      </c>
      <c r="AJ75" s="62">
        <f>求节点($F$6:$F$19,$G$6:$G$19,节奏总纲!R74)</f>
        <v>305200000</v>
      </c>
      <c r="AK75" s="62">
        <f>求节点($F$6:$F$19,$G$6:$G$19,节奏总纲!S74)</f>
        <v>207960255.873429</v>
      </c>
      <c r="AL75" s="62">
        <f>求节点($F$6:$F$19,$G$6:$G$19,节奏总纲!T74)</f>
        <v>109411039.02460203</v>
      </c>
      <c r="AM75" s="34">
        <f t="shared" si="15"/>
        <v>0.50321555080467095</v>
      </c>
      <c r="AN75" s="34">
        <f t="shared" si="16"/>
        <v>0.64463585674426249</v>
      </c>
      <c r="AO75" s="34">
        <f t="shared" si="17"/>
        <v>0.98334662565148201</v>
      </c>
      <c r="AP75" s="34">
        <f t="shared" si="18"/>
        <v>1.6250649091673095</v>
      </c>
      <c r="AQ75" s="34">
        <f t="shared" si="19"/>
        <v>3.1141219463728258</v>
      </c>
      <c r="AU75" s="10">
        <v>71</v>
      </c>
      <c r="AV75" s="10">
        <f>IF(X75&gt;AH75,INDEX($O$6:$O$19,AC75),求节点($G$6:$G$19,$O$6:$O$19,X75))/7*节奏总纲!W74</f>
        <v>3035.98403173306</v>
      </c>
      <c r="AW75" s="10">
        <f>IF(Y75&gt;AI75,INDEX($O$6:$O$19,AD75),求节点($G$6:$G$19,$O$6:$O$19,Y75))/7*节奏总纲!X74</f>
        <v>2851.7474077829997</v>
      </c>
      <c r="AX75" s="10">
        <f>IF(Z75&gt;AJ75,INDEX($O$6:$O$19,AE75),求节点($G$6:$G$19,$O$6:$O$19,Z75))/7*节奏总纲!Y74</f>
        <v>2577.791916649448</v>
      </c>
      <c r="AY75" s="10">
        <f>IF(AA75&gt;AK75,INDEX($O$6:$O$19,AF75),求节点($G$6:$G$19,$O$6:$O$19,AA75))/7*节奏总纲!Z74</f>
        <v>1607.0609696944025</v>
      </c>
      <c r="AZ75" s="10">
        <f>IF(AB75&gt;AL75,INDEX($O$6:$O$19,AG75),求节点($G$6:$G$19,$O$6:$O$19,AB75))/7*节奏总纲!AA74</f>
        <v>750.49314876989934</v>
      </c>
      <c r="BA75" s="10">
        <f>IF(X75&gt;AH75,INDEX($P$6:$P$19,AC75),求节点($G$6:$G$19,$P$6:$P$19,X75))/7*节奏总纲!W74</f>
        <v>50523937.110167094</v>
      </c>
      <c r="BB75" s="10">
        <f>IF(Y75&gt;AI75,INDEX($P$6:$P$19,AD75),求节点($G$6:$G$19,$P$6:$P$19,Y75))/7*节奏总纲!X74</f>
        <v>53192440.021809891</v>
      </c>
      <c r="BC75" s="10">
        <f>IF(Z75&gt;AJ75,INDEX($P$6:$P$19,AE75),求节点($G$6:$G$19,$P$6:$P$19,Z75))/7*节奏总纲!Y74</f>
        <v>57083847.346157558</v>
      </c>
      <c r="BD75" s="10">
        <f>IF(AA75&gt;AK75,INDEX($P$6:$P$19,AF75),求节点($G$6:$G$19,$P$6:$P$19,AA75))/7*节奏总纲!Z74</f>
        <v>28391410.464601114</v>
      </c>
      <c r="BE75" s="10">
        <f>IF(AB75&gt;AL75,INDEX($P$6:$P$19,AG75),求节点($G$6:$G$19,$P$6:$P$19,AB75))/7*节奏总纲!AA74</f>
        <v>9156016.414992772</v>
      </c>
      <c r="BF75" s="47">
        <f>IF(X75&gt;AH75,INDEX($Q$6:$Q$19,AC75),求节点($G$6:$G$19,$Q$6:$Q$19,X75))/7*节奏总纲!W74</f>
        <v>476747.4247246731</v>
      </c>
      <c r="BG75" s="47">
        <f>IF(Y75&gt;AI75,INDEX($Q$6:$Q$19,AD75),求节点($G$6:$G$19,$Q$6:$Q$19,Y75))/7*节奏总纲!X74</f>
        <v>605354.18334597419</v>
      </c>
      <c r="BH75" s="47">
        <f>IF(Z75&gt;AJ75,INDEX($Q$6:$Q$19,AE75),求节点($G$6:$G$19,$Q$6:$Q$19,Z75))/7*节奏总纲!Y74</f>
        <v>773394.88638767053</v>
      </c>
      <c r="BI75" s="47">
        <f>IF(AA75&gt;AK75,INDEX($Q$6:$Q$19,AF75),求节点($G$6:$G$19,$Q$6:$Q$19,AA75))/7*节奏总纲!Z74</f>
        <v>301323.9318177005</v>
      </c>
      <c r="BJ75" s="47">
        <f>IF(AB75&gt;AL75,INDEX($Q$6:$Q$19,AG75),求节点($G$6:$G$19,$Q$6:$Q$19,AB75))/7*节奏总纲!AA74</f>
        <v>37524.657438494964</v>
      </c>
      <c r="BK75" s="40">
        <f>IF(X75&gt;AH75,INDEX($R$6:$R$19,AC75),求节点($G$6:$G$19,$R$6:$R$19,X75))/7*节奏总纲!W74*$E$27</f>
        <v>758.9960079332651</v>
      </c>
      <c r="BL75" s="40">
        <f>IF(Y75&gt;AI75,INDEX($R$6:$R$19,AD75),求节点($G$6:$G$19,$R$6:$R$19,Y75))/7*节奏总纲!X74*$E$27</f>
        <v>712.93685194574994</v>
      </c>
      <c r="BM75" s="40">
        <f>IF(Z75&gt;AJ75,INDEX($R$6:$R$19,AE75),求节点($G$6:$G$19,$R$6:$R$19,Z75))/7*节奏总纲!Y74*$E$27</f>
        <v>644.44797916236212</v>
      </c>
      <c r="BN75" s="40">
        <f>IF(AA75&gt;AK75,INDEX($R$6:$R$19,AF75),求节点($G$6:$G$19,$R$6:$R$19,AA75))/7*节奏总纲!Z74*$E$27</f>
        <v>401.76524242360068</v>
      </c>
      <c r="BO75" s="40">
        <f>IF(AB75&gt;AL75,INDEX($R$6:$R$19,AG75),求节点($G$6:$G$19,$R$6:$R$19,AB75))/7*节奏总纲!AA74*$E$27</f>
        <v>187.62328719247483</v>
      </c>
      <c r="BP75" s="49">
        <f>IF(X75&gt;AH75,INDEX($S$6:$S$19,AC75),求节点($G$6:$G$19,$S$6:$S$19,X75))/7*节奏总纲!W74</f>
        <v>0</v>
      </c>
      <c r="BQ75" s="49">
        <f>IF(Y75&gt;AI75,INDEX($S$6:$S$19,AD75),求节点($G$6:$G$19,$S$6:$S$19,Y75))/7*节奏总纲!X74</f>
        <v>0</v>
      </c>
      <c r="BR75" s="49">
        <f>IF(Z75&gt;AJ75,INDEX($S$6:$S$19,AE75),求节点($G$6:$G$19,$S$6:$S$19,Z75))/7*节奏总纲!Y74</f>
        <v>0</v>
      </c>
      <c r="BS75" s="49">
        <f>IF(AA75&gt;AK75,INDEX($S$6:$S$19,AF75),求节点($G$6:$G$19,$S$6:$S$19,AA75))/7*节奏总纲!Z74</f>
        <v>0</v>
      </c>
      <c r="BT75" s="49">
        <f>IF(AB75&gt;AL75,INDEX($S$6:$S$19,AG75),求节点($G$6:$G$19,$S$6:$S$19,AB75))/7*节奏总纲!AA74</f>
        <v>0</v>
      </c>
      <c r="BU75" s="47"/>
      <c r="BV75" s="10">
        <v>71</v>
      </c>
      <c r="BW75" s="10">
        <f>SUM(AV$5:AV75)</f>
        <v>40913.373625105458</v>
      </c>
      <c r="BX75" s="10">
        <f>SUM(AW$5:AW75)</f>
        <v>36336.281258421965</v>
      </c>
      <c r="BY75" s="10">
        <f>SUM(AX$5:AX75)</f>
        <v>29823.344777610539</v>
      </c>
      <c r="BZ75" s="10">
        <f>SUM(AY$5:AY75)</f>
        <v>19733.796737205983</v>
      </c>
      <c r="CA75" s="10">
        <f>SUM(AZ$5:AZ75)</f>
        <v>9918.6825828717301</v>
      </c>
      <c r="CB75" s="10">
        <f>SUM(BA$5:BA75)</f>
        <v>586808298.15021932</v>
      </c>
      <c r="CC75" s="10">
        <f>SUM(BB$5:BB75)</f>
        <v>553067198.26668477</v>
      </c>
      <c r="CD75" s="10">
        <f>SUM(BC$5:BC75)</f>
        <v>465027807.33121425</v>
      </c>
      <c r="CE75" s="10">
        <f>SUM(BD$5:BD75)</f>
        <v>249203784.04579467</v>
      </c>
      <c r="CF75" s="10">
        <f>SUM(BE$5:BE75)</f>
        <v>102269629.58979166</v>
      </c>
      <c r="CG75" s="47">
        <f>SUM(BF$5:BF75)</f>
        <v>4216980.3516400969</v>
      </c>
      <c r="CH75" s="47">
        <f>SUM(BG$5:BG75)</f>
        <v>4755160.8409395711</v>
      </c>
      <c r="CI75" s="47">
        <f>SUM(BH$5:BH75)</f>
        <v>4224706.9577477984</v>
      </c>
      <c r="CJ75" s="47">
        <f>SUM(BI$5:BI75)</f>
        <v>1373723.6404395374</v>
      </c>
      <c r="CK75" s="47">
        <f>SUM(BJ$5:BJ75)</f>
        <v>234663.68389422388</v>
      </c>
      <c r="CL75" s="10">
        <f>SUM(BK$5:BK75)</f>
        <v>10228.343406276364</v>
      </c>
      <c r="CM75" s="10">
        <f>SUM(BL$5:BL75)</f>
        <v>9084.070314605493</v>
      </c>
      <c r="CN75" s="10">
        <f>SUM(BM$5:BM75)</f>
        <v>7455.8361944026346</v>
      </c>
      <c r="CO75" s="10">
        <f>SUM(BN$5:BN75)</f>
        <v>4933.4491843014966</v>
      </c>
      <c r="CP75" s="10">
        <f>SUM(BO$5:BO75)</f>
        <v>2479.6706457179325</v>
      </c>
      <c r="CQ75" s="40">
        <f>BK75/节奏总纲!W74</f>
        <v>82.616277694283568</v>
      </c>
      <c r="CR75" s="49">
        <f>SUM(BP$5:BP75)</f>
        <v>0</v>
      </c>
      <c r="CS75" s="49">
        <f>SUM(BQ$5:BQ75)</f>
        <v>0</v>
      </c>
      <c r="CT75" s="49">
        <f>SUM(BR$5:BR75)</f>
        <v>0</v>
      </c>
      <c r="CU75" s="49">
        <f>SUM(BS$5:BS75)</f>
        <v>0</v>
      </c>
      <c r="CV75" s="49">
        <f>SUM(BT$5:BT75)</f>
        <v>0</v>
      </c>
    </row>
    <row r="76" spans="23:100" x14ac:dyDescent="0.15">
      <c r="W76" s="29">
        <v>72</v>
      </c>
      <c r="X76" s="10">
        <f>功勋产出!C79*7</f>
        <v>156230441.32016394</v>
      </c>
      <c r="Y76" s="10">
        <f>功勋产出!D79*7</f>
        <v>199393813.86498988</v>
      </c>
      <c r="Z76" s="10">
        <f>功勋产出!E79*7</f>
        <v>302904183.3307969</v>
      </c>
      <c r="AA76" s="10">
        <f>功勋产出!F79*7</f>
        <v>342921105.36932659</v>
      </c>
      <c r="AB76" s="10">
        <f>功勋产出!G79*7</f>
        <v>348365666.92334092</v>
      </c>
      <c r="AC76" s="10">
        <f>求节点(功勋需求与产出奖励!$F$6:$F$19,功勋需求与产出奖励!$C$6:$C$19,节奏总纲!P75)</f>
        <v>14</v>
      </c>
      <c r="AD76" s="10">
        <f>求节点(功勋需求与产出奖励!$F$6:$F$19,功勋需求与产出奖励!$C$6:$C$19,节奏总纲!Q75)</f>
        <v>14</v>
      </c>
      <c r="AE76" s="10">
        <f>求节点(功勋需求与产出奖励!$F$6:$F$19,功勋需求与产出奖励!$C$6:$C$19,节奏总纲!R75)</f>
        <v>14</v>
      </c>
      <c r="AF76" s="10">
        <f>求节点(功勋需求与产出奖励!$F$6:$F$19,功勋需求与产出奖励!$C$6:$C$19,节奏总纲!S75)</f>
        <v>12.952471501856399</v>
      </c>
      <c r="AG76" s="10">
        <f>求节点(功勋需求与产出奖励!$F$6:$F$19,功勋需求与产出奖励!$C$6:$C$19,节奏总纲!T75)</f>
        <v>10.652221484954376</v>
      </c>
      <c r="AH76" s="62">
        <f>求节点($F$6:$F$19,$G$6:$G$19,节奏总纲!P75)</f>
        <v>305200000</v>
      </c>
      <c r="AI76" s="62">
        <f>求节点($F$6:$F$19,$G$6:$G$19,节奏总纲!Q75)</f>
        <v>305200000</v>
      </c>
      <c r="AJ76" s="62">
        <f>求节点($F$6:$F$19,$G$6:$G$19,节奏总纲!R75)</f>
        <v>305200000</v>
      </c>
      <c r="AK76" s="62">
        <f>求节点($F$6:$F$19,$G$6:$G$19,节奏总纲!S75)</f>
        <v>230786312.90989879</v>
      </c>
      <c r="AL76" s="62">
        <f>求节点($F$6:$F$19,$G$6:$G$19,节奏总纲!T75)</f>
        <v>113184416.4282663</v>
      </c>
      <c r="AM76" s="34">
        <f t="shared" si="15"/>
        <v>0.51189528610800761</v>
      </c>
      <c r="AN76" s="34">
        <f t="shared" si="16"/>
        <v>0.65332180165461951</v>
      </c>
      <c r="AO76" s="34">
        <f t="shared" si="17"/>
        <v>0.99247766491086797</v>
      </c>
      <c r="AP76" s="34">
        <f t="shared" si="18"/>
        <v>1.4858814677766714</v>
      </c>
      <c r="AQ76" s="34">
        <f t="shared" si="19"/>
        <v>3.0778589307312205</v>
      </c>
      <c r="AU76" s="10">
        <v>72</v>
      </c>
      <c r="AV76" s="10">
        <f>IF(X76&gt;AH76,INDEX($O$6:$O$19,AC76),求节点($G$6:$G$19,$O$6:$O$19,X76))/7*节奏总纲!W75</f>
        <v>3269.4130826576543</v>
      </c>
      <c r="AW76" s="10">
        <f>IF(Y76&gt;AI76,INDEX($O$6:$O$19,AD76),求节点($G$6:$G$19,$O$6:$O$19,Y76))/7*节奏总纲!X75</f>
        <v>3034.0198971112623</v>
      </c>
      <c r="AX76" s="10">
        <f>IF(Z76&gt;AJ76,INDEX($O$6:$O$19,AE76),求节点($G$6:$G$19,$O$6:$O$19,Z76))/7*节奏总纲!Y75</f>
        <v>2687.7502034039094</v>
      </c>
      <c r="AY76" s="10">
        <f>IF(AA76&gt;AK76,INDEX($O$6:$O$19,AF76),求节点($G$6:$G$19,$O$6:$O$19,AA76))/7*节奏总纲!Z75</f>
        <v>1705.3444156590347</v>
      </c>
      <c r="AZ76" s="10">
        <f>IF(AB76&gt;AL76,INDEX($O$6:$O$19,AG76),求节点($G$6:$G$19,$O$6:$O$19,AB76))/7*节奏总纲!AA75</f>
        <v>791.55811700927154</v>
      </c>
      <c r="BA76" s="10">
        <f>IF(X76&gt;AH76,INDEX($P$6:$P$19,AC76),求节点($G$6:$G$19,$P$6:$P$19,X76))/7*节奏总纲!W75</f>
        <v>54848883.431829274</v>
      </c>
      <c r="BB76" s="10">
        <f>IF(Y76&gt;AI76,INDEX($P$6:$P$19,AD76),求节点($G$6:$G$19,$P$6:$P$19,Y76))/7*节奏总纲!X75</f>
        <v>56935139.996902026</v>
      </c>
      <c r="BC76" s="10">
        <f>IF(Z76&gt;AJ76,INDEX($P$6:$P$19,AE76),求节点($G$6:$G$19,$P$6:$P$19,Z76))/7*节奏总纲!Y75</f>
        <v>59727437.654504374</v>
      </c>
      <c r="BD76" s="10">
        <f>IF(AA76&gt;AK76,INDEX($P$6:$P$19,AF76),求节点($G$6:$G$19,$P$6:$P$19,AA76))/7*节奏总纲!Z75</f>
        <v>30127751.343309615</v>
      </c>
      <c r="BE76" s="10">
        <f>IF(AB76&gt;AL76,INDEX($P$6:$P$19,AG76),求节点($G$6:$G$19,$P$6:$P$19,AB76))/7*节奏总纲!AA75</f>
        <v>9657009.0275131129</v>
      </c>
      <c r="BF76" s="47">
        <f>IF(X76&gt;AH76,INDEX($Q$6:$Q$19,AC76),求节点($G$6:$G$19,$Q$6:$Q$19,X76))/7*节奏总纲!W75</f>
        <v>526491.20291463484</v>
      </c>
      <c r="BG76" s="47">
        <f>IF(Y76&gt;AI76,INDEX($Q$6:$Q$19,AD76),求节点($G$6:$G$19,$Q$6:$Q$19,Y76))/7*节奏总纲!X75</f>
        <v>652661.43094645417</v>
      </c>
      <c r="BH76" s="47">
        <f>IF(Z76&gt;AJ76,INDEX($Q$6:$Q$19,AE76),求节点($G$6:$G$19,$Q$6:$Q$19,Z76))/7*节奏总纲!Y75</f>
        <v>811627.24714620772</v>
      </c>
      <c r="BI76" s="47">
        <f>IF(AA76&gt;AK76,INDEX($Q$6:$Q$19,AF76),求节点($G$6:$G$19,$Q$6:$Q$19,AA76))/7*节奏总纲!Z75</f>
        <v>319752.07793606899</v>
      </c>
      <c r="BJ76" s="47">
        <f>IF(AB76&gt;AL76,INDEX($Q$6:$Q$19,AG76),求节点($G$6:$G$19,$Q$6:$Q$19,AB76))/7*节奏总纲!AA75</f>
        <v>39577.905850463576</v>
      </c>
      <c r="BK76" s="40">
        <f>IF(X76&gt;AH76,INDEX($R$6:$R$19,AC76),求节点($G$6:$G$19,$R$6:$R$19,X76))/7*节奏总纲!W75*$E$27</f>
        <v>817.3532706644138</v>
      </c>
      <c r="BL76" s="40">
        <f>IF(Y76&gt;AI76,INDEX($R$6:$R$19,AD76),求节点($G$6:$G$19,$R$6:$R$19,Y76))/7*节奏总纲!X75*$E$27</f>
        <v>758.50497427781556</v>
      </c>
      <c r="BM76" s="40">
        <f>IF(Z76&gt;AJ76,INDEX($R$6:$R$19,AE76),求节点($G$6:$G$19,$R$6:$R$19,Z76))/7*节奏总纲!Y75*$E$27</f>
        <v>671.93755085097735</v>
      </c>
      <c r="BN76" s="40">
        <f>IF(AA76&gt;AK76,INDEX($R$6:$R$19,AF76),求节点($G$6:$G$19,$R$6:$R$19,AA76))/7*节奏总纲!Z75*$E$27</f>
        <v>426.33610391475872</v>
      </c>
      <c r="BO76" s="40">
        <f>IF(AB76&gt;AL76,INDEX($R$6:$R$19,AG76),求节点($G$6:$G$19,$R$6:$R$19,AB76))/7*节奏总纲!AA75*$E$27</f>
        <v>197.88952925231791</v>
      </c>
      <c r="BP76" s="49">
        <f>IF(X76&gt;AH76,INDEX($S$6:$S$19,AC76),求节点($G$6:$G$19,$S$6:$S$19,X76))/7*节奏总纲!W75</f>
        <v>0</v>
      </c>
      <c r="BQ76" s="49">
        <f>IF(Y76&gt;AI76,INDEX($S$6:$S$19,AD76),求节点($G$6:$G$19,$S$6:$S$19,Y76))/7*节奏总纲!X75</f>
        <v>0</v>
      </c>
      <c r="BR76" s="49">
        <f>IF(Z76&gt;AJ76,INDEX($S$6:$S$19,AE76),求节点($G$6:$G$19,$S$6:$S$19,Z76))/7*节奏总纲!Y75</f>
        <v>0</v>
      </c>
      <c r="BS76" s="49">
        <f>IF(AA76&gt;AK76,INDEX($S$6:$S$19,AF76),求节点($G$6:$G$19,$S$6:$S$19,AA76))/7*节奏总纲!Z75</f>
        <v>0</v>
      </c>
      <c r="BT76" s="49">
        <f>IF(AB76&gt;AL76,INDEX($S$6:$S$19,AG76),求节点($G$6:$G$19,$S$6:$S$19,AB76))/7*节奏总纲!AA75</f>
        <v>0</v>
      </c>
      <c r="BU76" s="47"/>
      <c r="BV76" s="10">
        <v>72</v>
      </c>
      <c r="BW76" s="10">
        <f>SUM(AV$5:AV76)</f>
        <v>44182.786707763109</v>
      </c>
      <c r="BX76" s="10">
        <f>SUM(AW$5:AW76)</f>
        <v>39370.301155533227</v>
      </c>
      <c r="BY76" s="10">
        <f>SUM(AX$5:AX76)</f>
        <v>32511.094981014448</v>
      </c>
      <c r="BZ76" s="10">
        <f>SUM(AY$5:AY76)</f>
        <v>21439.141152865017</v>
      </c>
      <c r="CA76" s="10">
        <f>SUM(AZ$5:AZ76)</f>
        <v>10710.240699881002</v>
      </c>
      <c r="CB76" s="10">
        <f>SUM(BA$5:BA76)</f>
        <v>641657181.58204865</v>
      </c>
      <c r="CC76" s="10">
        <f>SUM(BB$5:BB76)</f>
        <v>610002338.26358676</v>
      </c>
      <c r="CD76" s="10">
        <f>SUM(BC$5:BC76)</f>
        <v>524755244.98571861</v>
      </c>
      <c r="CE76" s="10">
        <f>SUM(BD$5:BD76)</f>
        <v>279331535.38910431</v>
      </c>
      <c r="CF76" s="10">
        <f>SUM(BE$5:BE76)</f>
        <v>111926638.61730477</v>
      </c>
      <c r="CG76" s="47">
        <f>SUM(BF$5:BF76)</f>
        <v>4743471.5545547316</v>
      </c>
      <c r="CH76" s="47">
        <f>SUM(BG$5:BG76)</f>
        <v>5407822.2718860256</v>
      </c>
      <c r="CI76" s="47">
        <f>SUM(BH$5:BH76)</f>
        <v>5036334.2048940063</v>
      </c>
      <c r="CJ76" s="47">
        <f>SUM(BI$5:BI76)</f>
        <v>1693475.7183756065</v>
      </c>
      <c r="CK76" s="47">
        <f>SUM(BJ$5:BJ76)</f>
        <v>274241.58974468743</v>
      </c>
      <c r="CL76" s="10">
        <f>SUM(BK$5:BK76)</f>
        <v>11045.696676940779</v>
      </c>
      <c r="CM76" s="10">
        <f>SUM(BL$5:BL76)</f>
        <v>9842.5752888833085</v>
      </c>
      <c r="CN76" s="10">
        <f>SUM(BM$5:BM76)</f>
        <v>8127.7737452536121</v>
      </c>
      <c r="CO76" s="10">
        <f>SUM(BN$5:BN76)</f>
        <v>5359.7852882162551</v>
      </c>
      <c r="CP76" s="10">
        <f>SUM(BO$5:BO76)</f>
        <v>2677.5601749702505</v>
      </c>
      <c r="CQ76" s="40">
        <f>BK76/节奏总纲!W75</f>
        <v>83.010482339310116</v>
      </c>
      <c r="CR76" s="49">
        <f>SUM(BP$5:BP76)</f>
        <v>0</v>
      </c>
      <c r="CS76" s="49">
        <f>SUM(BQ$5:BQ76)</f>
        <v>0</v>
      </c>
      <c r="CT76" s="49">
        <f>SUM(BR$5:BR76)</f>
        <v>0</v>
      </c>
      <c r="CU76" s="49">
        <f>SUM(BS$5:BS76)</f>
        <v>0</v>
      </c>
      <c r="CV76" s="49">
        <f>SUM(BT$5:BT76)</f>
        <v>0</v>
      </c>
    </row>
    <row r="77" spans="23:100" x14ac:dyDescent="0.15">
      <c r="W77" s="29">
        <v>73</v>
      </c>
      <c r="X77" s="10">
        <f>功勋产出!C80*7</f>
        <v>158827922.64875969</v>
      </c>
      <c r="Y77" s="10">
        <f>功勋产出!D80*7</f>
        <v>202289312.88029906</v>
      </c>
      <c r="Z77" s="10">
        <f>功勋产出!E80*7</f>
        <v>306664694.00266135</v>
      </c>
      <c r="AA77" s="10">
        <f>功勋产出!F80*7</f>
        <v>347945521.64641231</v>
      </c>
      <c r="AB77" s="10">
        <f>功勋产出!G80*7</f>
        <v>356460458.12601471</v>
      </c>
      <c r="AC77" s="10">
        <f>求节点(功勋需求与产出奖励!$F$6:$F$19,功勋需求与产出奖励!$C$6:$C$19,节奏总纲!P76)</f>
        <v>14</v>
      </c>
      <c r="AD77" s="10">
        <f>求节点(功勋需求与产出奖励!$F$6:$F$19,功勋需求与产出奖励!$C$6:$C$19,节奏总纲!Q76)</f>
        <v>14</v>
      </c>
      <c r="AE77" s="10">
        <f>求节点(功勋需求与产出奖励!$F$6:$F$19,功勋需求与产出奖励!$C$6:$C$19,节奏总纲!R76)</f>
        <v>14</v>
      </c>
      <c r="AF77" s="10">
        <f>求节点(功勋需求与产出奖励!$F$6:$F$19,功勋需求与产出奖励!$C$6:$C$19,节奏总纲!S76)</f>
        <v>13.689161260509158</v>
      </c>
      <c r="AG77" s="10">
        <f>求节点(功勋需求与产出奖励!$F$6:$F$19,功勋需求与产出奖励!$C$6:$C$19,节奏总纲!T76)</f>
        <v>10.759056866475827</v>
      </c>
      <c r="AH77" s="62">
        <f>求节点($F$6:$F$19,$G$6:$G$19,节奏总纲!P76)</f>
        <v>305200000</v>
      </c>
      <c r="AI77" s="62">
        <f>求节点($F$6:$F$19,$G$6:$G$19,节奏总纲!Q76)</f>
        <v>305200000</v>
      </c>
      <c r="AJ77" s="62">
        <f>求节点($F$6:$F$19,$G$6:$G$19,节奏总纲!R76)</f>
        <v>305200000</v>
      </c>
      <c r="AK77" s="62">
        <f>求节点($F$6:$F$19,$G$6:$G$19,节奏总纲!S76)</f>
        <v>282943946.25245565</v>
      </c>
      <c r="AL77" s="62">
        <f>求节点($F$6:$F$19,$G$6:$G$19,节奏总纲!T76)</f>
        <v>117244160.92608143</v>
      </c>
      <c r="AM77" s="34">
        <f t="shared" si="15"/>
        <v>0.52040603751231873</v>
      </c>
      <c r="AN77" s="34">
        <f t="shared" si="16"/>
        <v>0.66280901992234298</v>
      </c>
      <c r="AO77" s="34">
        <f t="shared" si="17"/>
        <v>1.0047991284490869</v>
      </c>
      <c r="AP77" s="34">
        <f t="shared" si="18"/>
        <v>1.2297330487359472</v>
      </c>
      <c r="AQ77" s="34">
        <f t="shared" si="19"/>
        <v>3.0403258918007117</v>
      </c>
      <c r="AU77" s="10">
        <v>73</v>
      </c>
      <c r="AV77" s="10">
        <f>IF(X77&gt;AH77,INDEX($O$6:$O$19,AC77),求节点($G$6:$G$19,$O$6:$O$19,X77))/7*节奏总纲!W76</f>
        <v>3520.3865303224097</v>
      </c>
      <c r="AW77" s="10">
        <f>IF(Y77&gt;AI77,INDEX($O$6:$O$19,AD77),求节点($G$6:$G$19,$O$6:$O$19,Y77))/7*节奏总纲!X76</f>
        <v>3147.7956066149791</v>
      </c>
      <c r="AX77" s="10">
        <f>IF(Z77&gt;AJ77,INDEX($O$6:$O$19,AE77),求节点($G$6:$G$19,$O$6:$O$19,Z77))/7*节奏总纲!Y76</f>
        <v>2905.1010454414209</v>
      </c>
      <c r="AY77" s="10">
        <f>IF(AA77&gt;AK77,INDEX($O$6:$O$19,AF77),求节点($G$6:$G$19,$O$6:$O$19,AA77))/7*节奏总纲!Z76</f>
        <v>1993.9512630386678</v>
      </c>
      <c r="AZ77" s="10">
        <f>IF(AB77&gt;AL77,INDEX($O$6:$O$19,AG77),求节点($G$6:$G$19,$O$6:$O$19,AB77))/7*节奏总纲!AA76</f>
        <v>851.63061269956586</v>
      </c>
      <c r="BA77" s="10">
        <f>IF(X77&gt;AH77,INDEX($P$6:$P$19,AC77),求节点($G$6:$G$19,$P$6:$P$19,X77))/7*节奏总纲!W76</f>
        <v>59519813.473724015</v>
      </c>
      <c r="BB77" s="10">
        <f>IF(Y77&gt;AI77,INDEX($P$6:$P$19,AD77),求节点($G$6:$G$19,$P$6:$P$19,Y77))/7*节奏总纲!X76</f>
        <v>59455806.881202064</v>
      </c>
      <c r="BC77" s="10">
        <f>IF(Z77&gt;AJ77,INDEX($P$6:$P$19,AE77),求节点($G$6:$G$19,$P$6:$P$19,Z77))/7*节奏总纲!Y76</f>
        <v>64742251.869837388</v>
      </c>
      <c r="BD77" s="10">
        <f>IF(AA77&gt;AK77,INDEX($P$6:$P$19,AF77),求节点($G$6:$G$19,$P$6:$P$19,AA77))/7*节奏总纲!Z76</f>
        <v>40185786.993548535</v>
      </c>
      <c r="BE77" s="10">
        <f>IF(AB77&gt;AL77,INDEX($P$6:$P$19,AG77),求节点($G$6:$G$19,$P$6:$P$19,AB77))/7*节奏总纲!AA76</f>
        <v>10389893.474934705</v>
      </c>
      <c r="BF77" s="47">
        <f>IF(X77&gt;AH77,INDEX($Q$6:$Q$19,AC77),求节点($G$6:$G$19,$Q$6:$Q$19,X77))/7*节奏总纲!W76</f>
        <v>580595.64980366582</v>
      </c>
      <c r="BG77" s="47">
        <f>IF(Y77&gt;AI77,INDEX($Q$6:$Q$19,AD77),求节点($G$6:$G$19,$Q$6:$Q$19,Y77))/7*节奏总纲!X76</f>
        <v>686825.91297301464</v>
      </c>
      <c r="BH77" s="47">
        <f>IF(Z77&gt;AJ77,INDEX($Q$6:$Q$19,AE77),求节点($G$6:$G$19,$Q$6:$Q$19,Z77))/7*节奏总纲!Y76</f>
        <v>881905.67450900283</v>
      </c>
      <c r="BI77" s="47">
        <f>IF(AA77&gt;AK77,INDEX($Q$6:$Q$19,AF77),求节点($G$6:$G$19,$Q$6:$Q$19,AA77))/7*节奏总纲!Z76</f>
        <v>498487.8157596669</v>
      </c>
      <c r="BJ77" s="47">
        <f>IF(AB77&gt;AL77,INDEX($Q$6:$Q$19,AG77),求节点($G$6:$G$19,$Q$6:$Q$19,AB77))/7*节奏总纲!AA76</f>
        <v>42581.530634978291</v>
      </c>
      <c r="BK77" s="40">
        <f>IF(X77&gt;AH77,INDEX($R$6:$R$19,AC77),求节点($G$6:$G$19,$R$6:$R$19,X77))/7*节奏总纲!W76*$E$27</f>
        <v>880.09663258060255</v>
      </c>
      <c r="BL77" s="40">
        <f>IF(Y77&gt;AI77,INDEX($R$6:$R$19,AD77),求节点($G$6:$G$19,$R$6:$R$19,Y77))/7*节奏总纲!X76*$E$27</f>
        <v>786.94890165374488</v>
      </c>
      <c r="BM77" s="40">
        <f>IF(Z77&gt;AJ77,INDEX($R$6:$R$19,AE77),求节点($G$6:$G$19,$R$6:$R$19,Z77))/7*节奏总纲!Y76*$E$27</f>
        <v>726.27526136035533</v>
      </c>
      <c r="BN77" s="40">
        <f>IF(AA77&gt;AK77,INDEX($R$6:$R$19,AF77),求节点($G$6:$G$19,$R$6:$R$19,AA77))/7*节奏总纲!Z76*$E$27</f>
        <v>498.487815759667</v>
      </c>
      <c r="BO77" s="40">
        <f>IF(AB77&gt;AL77,INDEX($R$6:$R$19,AG77),求节点($G$6:$G$19,$R$6:$R$19,AB77))/7*节奏总纲!AA76*$E$27</f>
        <v>212.90765317489149</v>
      </c>
      <c r="BP77" s="49">
        <f>IF(X77&gt;AH77,INDEX($S$6:$S$19,AC77),求节点($G$6:$G$19,$S$6:$S$19,X77))/7*节奏总纲!W76</f>
        <v>0</v>
      </c>
      <c r="BQ77" s="49">
        <f>IF(Y77&gt;AI77,INDEX($S$6:$S$19,AD77),求节点($G$6:$G$19,$S$6:$S$19,Y77))/7*节奏总纲!X76</f>
        <v>0</v>
      </c>
      <c r="BR77" s="49">
        <f>IF(Z77&gt;AJ77,INDEX($S$6:$S$19,AE77),求节点($G$6:$G$19,$S$6:$S$19,Z77))/7*节奏总纲!Y76</f>
        <v>0</v>
      </c>
      <c r="BS77" s="49">
        <f>IF(AA77&gt;AK77,INDEX($S$6:$S$19,AF77),求节点($G$6:$G$19,$S$6:$S$19,AA77))/7*节奏总纲!Z76</f>
        <v>0</v>
      </c>
      <c r="BT77" s="49">
        <f>IF(AB77&gt;AL77,INDEX($S$6:$S$19,AG77),求节点($G$6:$G$19,$S$6:$S$19,AB77))/7*节奏总纲!AA76</f>
        <v>0</v>
      </c>
      <c r="BU77" s="47"/>
      <c r="BV77" s="10">
        <v>73</v>
      </c>
      <c r="BW77" s="10">
        <f>SUM(AV$5:AV77)</f>
        <v>47703.173238085517</v>
      </c>
      <c r="BX77" s="10">
        <f>SUM(AW$5:AW77)</f>
        <v>42518.096762148205</v>
      </c>
      <c r="BY77" s="10">
        <f>SUM(AX$5:AX77)</f>
        <v>35416.196026455873</v>
      </c>
      <c r="BZ77" s="10">
        <f>SUM(AY$5:AY77)</f>
        <v>23433.092415903684</v>
      </c>
      <c r="CA77" s="10">
        <f>SUM(AZ$5:AZ77)</f>
        <v>11561.871312580568</v>
      </c>
      <c r="CB77" s="10">
        <f>SUM(BA$5:BA77)</f>
        <v>701176995.05577266</v>
      </c>
      <c r="CC77" s="10">
        <f>SUM(BB$5:BB77)</f>
        <v>669458145.14478886</v>
      </c>
      <c r="CD77" s="10">
        <f>SUM(BC$5:BC77)</f>
        <v>589497496.85555601</v>
      </c>
      <c r="CE77" s="10">
        <f>SUM(BD$5:BD77)</f>
        <v>319517322.38265282</v>
      </c>
      <c r="CF77" s="10">
        <f>SUM(BE$5:BE77)</f>
        <v>122316532.09223947</v>
      </c>
      <c r="CG77" s="47">
        <f>SUM(BF$5:BF77)</f>
        <v>5324067.2043583971</v>
      </c>
      <c r="CH77" s="47">
        <f>SUM(BG$5:BG77)</f>
        <v>6094648.1848590402</v>
      </c>
      <c r="CI77" s="47">
        <f>SUM(BH$5:BH77)</f>
        <v>5918239.8794030091</v>
      </c>
      <c r="CJ77" s="47">
        <f>SUM(BI$5:BI77)</f>
        <v>2191963.5341352732</v>
      </c>
      <c r="CK77" s="47">
        <f>SUM(BJ$5:BJ77)</f>
        <v>316823.12037966575</v>
      </c>
      <c r="CL77" s="10">
        <f>SUM(BK$5:BK77)</f>
        <v>11925.793309521381</v>
      </c>
      <c r="CM77" s="10">
        <f>SUM(BL$5:BL77)</f>
        <v>10629.524190537053</v>
      </c>
      <c r="CN77" s="10">
        <f>SUM(BM$5:BM77)</f>
        <v>8854.0490066139682</v>
      </c>
      <c r="CO77" s="10">
        <f>SUM(BN$5:BN77)</f>
        <v>5858.2731039759219</v>
      </c>
      <c r="CP77" s="10">
        <f>SUM(BO$5:BO77)</f>
        <v>2890.467828145142</v>
      </c>
      <c r="CQ77" s="40">
        <f>BK77/节奏总纲!W76</f>
        <v>83.39701229892259</v>
      </c>
      <c r="CR77" s="49">
        <f>SUM(BP$5:BP77)</f>
        <v>0</v>
      </c>
      <c r="CS77" s="49">
        <f>SUM(BQ$5:BQ77)</f>
        <v>0</v>
      </c>
      <c r="CT77" s="49">
        <f>SUM(BR$5:BR77)</f>
        <v>0</v>
      </c>
      <c r="CU77" s="49">
        <f>SUM(BS$5:BS77)</f>
        <v>0</v>
      </c>
      <c r="CV77" s="49">
        <f>SUM(BT$5:BT77)</f>
        <v>0</v>
      </c>
    </row>
    <row r="78" spans="23:100" x14ac:dyDescent="0.15">
      <c r="W78" s="29">
        <v>74</v>
      </c>
      <c r="X78" s="10">
        <f>功勋产出!C81*7</f>
        <v>161400779.27312848</v>
      </c>
      <c r="Y78" s="10">
        <f>功勋产出!D81*7</f>
        <v>205304411.34872681</v>
      </c>
      <c r="Z78" s="10">
        <f>功勋产出!E81*7</f>
        <v>310501252.18119359</v>
      </c>
      <c r="AA78" s="10">
        <f>功勋产出!F81*7</f>
        <v>352391580.05086875</v>
      </c>
      <c r="AB78" s="10">
        <f>功勋产出!G81*7</f>
        <v>364215111.43464673</v>
      </c>
      <c r="AC78" s="10">
        <f>求节点(功勋需求与产出奖励!$F$6:$F$19,功勋需求与产出奖励!$C$6:$C$19,节奏总纲!P77)</f>
        <v>14</v>
      </c>
      <c r="AD78" s="10">
        <f>求节点(功勋需求与产出奖励!$F$6:$F$19,功勋需求与产出奖励!$C$6:$C$19,节奏总纲!Q77)</f>
        <v>14</v>
      </c>
      <c r="AE78" s="10">
        <f>求节点(功勋需求与产出奖励!$F$6:$F$19,功勋需求与产出奖励!$C$6:$C$19,节奏总纲!R77)</f>
        <v>14</v>
      </c>
      <c r="AF78" s="10">
        <f>求节点(功勋需求与产出奖励!$F$6:$F$19,功勋需求与产出奖励!$C$6:$C$19,节奏总纲!S77)</f>
        <v>14</v>
      </c>
      <c r="AG78" s="10">
        <f>求节点(功勋需求与产出奖励!$F$6:$F$19,功勋需求与产出奖励!$C$6:$C$19,节奏总纲!T77)</f>
        <v>10.877048491358249</v>
      </c>
      <c r="AH78" s="62">
        <f>求节点($F$6:$F$19,$G$6:$G$19,节奏总纲!P77)</f>
        <v>305200000</v>
      </c>
      <c r="AI78" s="62">
        <f>求节点($F$6:$F$19,$G$6:$G$19,节奏总纲!Q77)</f>
        <v>305200000</v>
      </c>
      <c r="AJ78" s="62">
        <f>求节点($F$6:$F$19,$G$6:$G$19,节奏总纲!R77)</f>
        <v>305200000</v>
      </c>
      <c r="AK78" s="62">
        <f>求节点($F$6:$F$19,$G$6:$G$19,节奏总纲!S77)</f>
        <v>305200000</v>
      </c>
      <c r="AL78" s="62">
        <f>求节点($F$6:$F$19,$G$6:$G$19,节奏总纲!T77)</f>
        <v>121727842.67161345</v>
      </c>
      <c r="AM78" s="34">
        <f t="shared" si="15"/>
        <v>0.52883610508888756</v>
      </c>
      <c r="AN78" s="34">
        <f t="shared" si="16"/>
        <v>0.67268811057905242</v>
      </c>
      <c r="AO78" s="34">
        <f t="shared" si="17"/>
        <v>1.0173697646828099</v>
      </c>
      <c r="AP78" s="34">
        <f t="shared" si="18"/>
        <v>1.1546250984628728</v>
      </c>
      <c r="AQ78" s="34">
        <f t="shared" si="19"/>
        <v>2.9920444118704532</v>
      </c>
      <c r="AU78" s="10">
        <v>74</v>
      </c>
      <c r="AV78" s="10">
        <f>IF(X78&gt;AH78,INDEX($O$6:$O$19,AC78),求节点($G$6:$G$19,$O$6:$O$19,X78))/7*节奏总纲!W77</f>
        <v>3790.3785075238579</v>
      </c>
      <c r="AW78" s="10">
        <f>IF(Y78&gt;AI78,INDEX($O$6:$O$19,AD78),求节点($G$6:$G$19,$O$6:$O$19,Y78))/7*节奏总纲!X77</f>
        <v>3487.4812458039605</v>
      </c>
      <c r="AX78" s="10">
        <f>IF(Z78&gt;AJ78,INDEX($O$6:$O$19,AE78),求节点($G$6:$G$19,$O$6:$O$19,Z78))/7*节奏总纲!Y77</f>
        <v>3248.7249004675164</v>
      </c>
      <c r="AY78" s="10">
        <f>IF(AA78&gt;AK78,INDEX($O$6:$O$19,AF78),求节点($G$6:$G$19,$O$6:$O$19,AA78))/7*节奏总纲!Z77</f>
        <v>2365.8806443301673</v>
      </c>
      <c r="AZ78" s="10">
        <f>IF(AB78&gt;AL78,INDEX($O$6:$O$19,AG78),求节点($G$6:$G$19,$O$6:$O$19,AB78))/7*节奏总纲!AA77</f>
        <v>940.56180977701695</v>
      </c>
      <c r="BA78" s="10">
        <f>IF(X78&gt;AH78,INDEX($P$6:$P$19,AC78),求节点($G$6:$G$19,$P$6:$P$19,X78))/7*节奏总纲!W77</f>
        <v>64571230.666681498</v>
      </c>
      <c r="BB78" s="10">
        <f>IF(Y78&gt;AI78,INDEX($P$6:$P$19,AD78),求节点($G$6:$G$19,$P$6:$P$19,Y78))/7*节奏总纲!X77</f>
        <v>66313125.383220814</v>
      </c>
      <c r="BC78" s="10">
        <f>IF(Z78&gt;AJ78,INDEX($P$6:$P$19,AE78),求节点($G$6:$G$19,$P$6:$P$19,Z78))/7*节奏总纲!Y77</f>
        <v>72400154.924704656</v>
      </c>
      <c r="BD78" s="10">
        <f>IF(AA78&gt;AK78,INDEX($P$6:$P$19,AF78),求节点($G$6:$G$19,$P$6:$P$19,AA78))/7*节奏总纲!Z77</f>
        <v>52725340.073643729</v>
      </c>
      <c r="BE78" s="10">
        <f>IF(AB78&gt;AL78,INDEX($P$6:$P$19,AG78),求节点($G$6:$G$19,$P$6:$P$19,AB78))/7*节奏总纲!AA77</f>
        <v>11474854.079279607</v>
      </c>
      <c r="BF78" s="47">
        <f>IF(X78&gt;AH78,INDEX($Q$6:$Q$19,AC78),求节点($G$6:$G$19,$Q$6:$Q$19,X78))/7*节奏总纲!W77</f>
        <v>639588.6563776749</v>
      </c>
      <c r="BG78" s="47">
        <f>IF(Y78&gt;AI78,INDEX($Q$6:$Q$19,AD78),求节点($G$6:$G$19,$Q$6:$Q$19,Y78))/7*节奏总纲!X77</f>
        <v>772032.44466213614</v>
      </c>
      <c r="BH78" s="47">
        <f>IF(Z78&gt;AJ78,INDEX($Q$6:$Q$19,AE78),求节点($G$6:$G$19,$Q$6:$Q$19,Z78))/7*节奏总纲!Y77</f>
        <v>986220.05907049612</v>
      </c>
      <c r="BI78" s="47">
        <f>IF(AA78&gt;AK78,INDEX($Q$6:$Q$19,AF78),求节点($G$6:$G$19,$Q$6:$Q$19,AA78))/7*节奏总纲!Z77</f>
        <v>718213.76702880079</v>
      </c>
      <c r="BJ78" s="47">
        <f>IF(AB78&gt;AL78,INDEX($Q$6:$Q$19,AG78),求节点($G$6:$G$19,$Q$6:$Q$19,AB78))/7*节奏总纲!AA77</f>
        <v>47028.090488850845</v>
      </c>
      <c r="BK78" s="40">
        <f>IF(X78&gt;AH78,INDEX($R$6:$R$19,AC78),求节点($G$6:$G$19,$R$6:$R$19,X78))/7*节奏总纲!W77*$E$27</f>
        <v>947.59462688096448</v>
      </c>
      <c r="BL78" s="40">
        <f>IF(Y78&gt;AI78,INDEX($R$6:$R$19,AD78),求节点($G$6:$G$19,$R$6:$R$19,Y78))/7*节奏总纲!X77*$E$27</f>
        <v>871.87031145099036</v>
      </c>
      <c r="BM78" s="40">
        <f>IF(Z78&gt;AJ78,INDEX($R$6:$R$19,AE78),求节点($G$6:$G$19,$R$6:$R$19,Z78))/7*节奏总纲!Y77*$E$27</f>
        <v>812.18122511687909</v>
      </c>
      <c r="BN78" s="40">
        <f>IF(AA78&gt;AK78,INDEX($R$6:$R$19,AF78),求节点($G$6:$G$19,$R$6:$R$19,AA78))/7*节奏总纲!Z77*$E$27</f>
        <v>591.47016108254172</v>
      </c>
      <c r="BO78" s="40">
        <f>IF(AB78&gt;AL78,INDEX($R$6:$R$19,AG78),求节点($G$6:$G$19,$R$6:$R$19,AB78))/7*节奏总纲!AA77*$E$27</f>
        <v>235.14045244425427</v>
      </c>
      <c r="BP78" s="49">
        <f>IF(X78&gt;AH78,INDEX($S$6:$S$19,AC78),求节点($G$6:$G$19,$S$6:$S$19,X78))/7*节奏总纲!W77</f>
        <v>0</v>
      </c>
      <c r="BQ78" s="49">
        <f>IF(Y78&gt;AI78,INDEX($S$6:$S$19,AD78),求节点($G$6:$G$19,$S$6:$S$19,Y78))/7*节奏总纲!X77</f>
        <v>0</v>
      </c>
      <c r="BR78" s="49">
        <f>IF(Z78&gt;AJ78,INDEX($S$6:$S$19,AE78),求节点($G$6:$G$19,$S$6:$S$19,Z78))/7*节奏总纲!Y77</f>
        <v>0</v>
      </c>
      <c r="BS78" s="49">
        <f>IF(AA78&gt;AK78,INDEX($S$6:$S$19,AF78),求节点($G$6:$G$19,$S$6:$S$19,AA78))/7*节奏总纲!Z77</f>
        <v>0</v>
      </c>
      <c r="BT78" s="49">
        <f>IF(AB78&gt;AL78,INDEX($S$6:$S$19,AG78),求节点($G$6:$G$19,$S$6:$S$19,AB78))/7*节奏总纲!AA77</f>
        <v>0</v>
      </c>
      <c r="BU78" s="47"/>
      <c r="BV78" s="10">
        <v>74</v>
      </c>
      <c r="BW78" s="10">
        <f>SUM(AV$5:AV78)</f>
        <v>51493.551745609373</v>
      </c>
      <c r="BX78" s="10">
        <f>SUM(AW$5:AW78)</f>
        <v>46005.578007952165</v>
      </c>
      <c r="BY78" s="10">
        <f>SUM(AX$5:AX78)</f>
        <v>38664.920926923391</v>
      </c>
      <c r="BZ78" s="10">
        <f>SUM(AY$5:AY78)</f>
        <v>25798.973060233853</v>
      </c>
      <c r="CA78" s="10">
        <f>SUM(AZ$5:AZ78)</f>
        <v>12502.433122357585</v>
      </c>
      <c r="CB78" s="10">
        <f>SUM(BA$5:BA78)</f>
        <v>765748225.72245419</v>
      </c>
      <c r="CC78" s="10">
        <f>SUM(BB$5:BB78)</f>
        <v>735771270.52800965</v>
      </c>
      <c r="CD78" s="10">
        <f>SUM(BC$5:BC78)</f>
        <v>661897651.78026068</v>
      </c>
      <c r="CE78" s="10">
        <f>SUM(BD$5:BD78)</f>
        <v>372242662.45629656</v>
      </c>
      <c r="CF78" s="10">
        <f>SUM(BE$5:BE78)</f>
        <v>133791386.17151907</v>
      </c>
      <c r="CG78" s="47">
        <f>SUM(BF$5:BF78)</f>
        <v>5963655.8607360721</v>
      </c>
      <c r="CH78" s="47">
        <f>SUM(BG$5:BG78)</f>
        <v>6866680.6295211762</v>
      </c>
      <c r="CI78" s="47">
        <f>SUM(BH$5:BH78)</f>
        <v>6904459.938473505</v>
      </c>
      <c r="CJ78" s="47">
        <f>SUM(BI$5:BI78)</f>
        <v>2910177.3011640739</v>
      </c>
      <c r="CK78" s="47">
        <f>SUM(BJ$5:BJ78)</f>
        <v>363851.21086851659</v>
      </c>
      <c r="CL78" s="10">
        <f>SUM(BK$5:BK78)</f>
        <v>12873.387936402345</v>
      </c>
      <c r="CM78" s="10">
        <f>SUM(BL$5:BL78)</f>
        <v>11501.394501988043</v>
      </c>
      <c r="CN78" s="10">
        <f>SUM(BM$5:BM78)</f>
        <v>9666.2302317308477</v>
      </c>
      <c r="CO78" s="10">
        <f>SUM(BN$5:BN78)</f>
        <v>6449.7432650584633</v>
      </c>
      <c r="CP78" s="10">
        <f>SUM(BO$5:BO78)</f>
        <v>3125.6082805893961</v>
      </c>
      <c r="CQ78" s="40">
        <f>BK78/节奏总纲!W77</f>
        <v>83.779877868025068</v>
      </c>
      <c r="CR78" s="49">
        <f>SUM(BP$5:BP78)</f>
        <v>0</v>
      </c>
      <c r="CS78" s="49">
        <f>SUM(BQ$5:BQ78)</f>
        <v>0</v>
      </c>
      <c r="CT78" s="49">
        <f>SUM(BR$5:BR78)</f>
        <v>0</v>
      </c>
      <c r="CU78" s="49">
        <f>SUM(BS$5:BS78)</f>
        <v>0</v>
      </c>
      <c r="CV78" s="49">
        <f>SUM(BT$5:BT78)</f>
        <v>0</v>
      </c>
    </row>
    <row r="79" spans="23:100" x14ac:dyDescent="0.15">
      <c r="W79" s="29">
        <v>75</v>
      </c>
      <c r="X79" s="10">
        <f>功勋产出!C82*7</f>
        <v>163990821.07460436</v>
      </c>
      <c r="Y79" s="10">
        <f>功勋产出!D82*7</f>
        <v>208645351.1583845</v>
      </c>
      <c r="Z79" s="10">
        <f>功勋产出!E82*7</f>
        <v>314116038.69219613</v>
      </c>
      <c r="AA79" s="10">
        <f>功勋产出!F82*7</f>
        <v>355956574.16891766</v>
      </c>
      <c r="AB79" s="10">
        <f>功勋产出!G82*7</f>
        <v>370966397.42315233</v>
      </c>
      <c r="AC79" s="10">
        <f>求节点(功勋需求与产出奖励!$F$6:$F$19,功勋需求与产出奖励!$C$6:$C$19,节奏总纲!P78)</f>
        <v>14</v>
      </c>
      <c r="AD79" s="10">
        <f>求节点(功勋需求与产出奖励!$F$6:$F$19,功勋需求与产出奖励!$C$6:$C$19,节奏总纲!Q78)</f>
        <v>14</v>
      </c>
      <c r="AE79" s="10">
        <f>求节点(功勋需求与产出奖励!$F$6:$F$19,功勋需求与产出奖励!$C$6:$C$19,节奏总纲!R78)</f>
        <v>14</v>
      </c>
      <c r="AF79" s="10">
        <f>求节点(功勋需求与产出奖励!$F$6:$F$19,功勋需求与产出奖励!$C$6:$C$19,节奏总纲!S78)</f>
        <v>14</v>
      </c>
      <c r="AG79" s="10">
        <f>求节点(功勋需求与产出奖励!$F$6:$F$19,功勋需求与产出奖励!$C$6:$C$19,节奏总纲!T78)</f>
        <v>11.013295649173495</v>
      </c>
      <c r="AH79" s="62">
        <f>求节点($F$6:$F$19,$G$6:$G$19,节奏总纲!P78)</f>
        <v>305200000</v>
      </c>
      <c r="AI79" s="62">
        <f>求节点($F$6:$F$19,$G$6:$G$19,节奏总纲!Q78)</f>
        <v>305200000</v>
      </c>
      <c r="AJ79" s="62">
        <f>求节点($F$6:$F$19,$G$6:$G$19,节奏总纲!R78)</f>
        <v>305200000</v>
      </c>
      <c r="AK79" s="62">
        <f>求节点($F$6:$F$19,$G$6:$G$19,节奏总纲!S78)</f>
        <v>305200000</v>
      </c>
      <c r="AL79" s="62">
        <f>求节点($F$6:$F$19,$G$6:$G$19,节奏总纲!T78)</f>
        <v>127038191.16032773</v>
      </c>
      <c r="AM79" s="34">
        <f t="shared" si="15"/>
        <v>0.53732248058520438</v>
      </c>
      <c r="AN79" s="34">
        <f t="shared" si="16"/>
        <v>0.68363483341541453</v>
      </c>
      <c r="AO79" s="34">
        <f t="shared" si="17"/>
        <v>1.0292137571828182</v>
      </c>
      <c r="AP79" s="34">
        <f t="shared" si="18"/>
        <v>1.1663059441969779</v>
      </c>
      <c r="AQ79" s="34">
        <f t="shared" si="19"/>
        <v>2.920117124109368</v>
      </c>
      <c r="AU79" s="10">
        <v>75</v>
      </c>
      <c r="AV79" s="10">
        <f>IF(X79&gt;AH79,INDEX($O$6:$O$19,AC79),求节点($G$6:$G$19,$O$6:$O$19,X79))/7*节奏总纲!W78</f>
        <v>4081.1159808733673</v>
      </c>
      <c r="AW79" s="10">
        <f>IF(Y79&gt;AI79,INDEX($O$6:$O$19,AD79),求节点($G$6:$G$19,$O$6:$O$19,Y79))/7*节奏总纲!X78</f>
        <v>3805.5159672602044</v>
      </c>
      <c r="AX79" s="10">
        <f>IF(Z79&gt;AJ79,INDEX($O$6:$O$19,AE79),求节点($G$6:$G$19,$O$6:$O$19,Z79))/7*节奏总纲!Y78</f>
        <v>3471.39769952081</v>
      </c>
      <c r="AY79" s="10">
        <f>IF(AA79&gt;AK79,INDEX($O$6:$O$19,AF79),求节点($G$6:$G$19,$O$6:$O$19,AA79))/7*节奏总纲!Z78</f>
        <v>2537.6391456201363</v>
      </c>
      <c r="AZ79" s="10">
        <f>IF(AB79&gt;AL79,INDEX($O$6:$O$19,AG79),求节点($G$6:$G$19,$O$6:$O$19,AB79))/7*节奏总纲!AA78</f>
        <v>1126.9990871652044</v>
      </c>
      <c r="BA79" s="10">
        <f>IF(X79&gt;AH79,INDEX($P$6:$P$19,AC79),求节点($G$6:$G$19,$P$6:$P$19,X79))/7*节奏总纲!W78</f>
        <v>70046731.231220737</v>
      </c>
      <c r="BB79" s="10">
        <f>IF(Y79&gt;AI79,INDEX($P$6:$P$19,AD79),求节点($G$6:$G$19,$P$6:$P$19,Y79))/7*节奏总纲!X78</f>
        <v>72889475.564376622</v>
      </c>
      <c r="BC79" s="10">
        <f>IF(Z79&gt;AJ79,INDEX($P$6:$P$19,AE79),求节点($G$6:$G$19,$P$6:$P$19,Z79))/7*节奏总纲!Y78</f>
        <v>77362577.303606629</v>
      </c>
      <c r="BD79" s="10">
        <f>IF(AA79&gt;AK79,INDEX($P$6:$P$19,AF79),求节点($G$6:$G$19,$P$6:$P$19,AA79))/7*节奏总纲!Z78</f>
        <v>56553100.959534466</v>
      </c>
      <c r="BE79" s="10">
        <f>IF(AB79&gt;AL79,INDEX($P$6:$P$19,AG79),求节点($G$6:$G$19,$P$6:$P$19,AB79))/7*节奏总纲!AA78</f>
        <v>17109895.232417196</v>
      </c>
      <c r="BF79" s="47">
        <f>IF(X79&gt;AH79,INDEX($Q$6:$Q$19,AC79),求节点($G$6:$G$19,$Q$6:$Q$19,X79))/7*节奏总纲!W78</f>
        <v>704183.03238621005</v>
      </c>
      <c r="BG79" s="47">
        <f>IF(Y79&gt;AI79,INDEX($Q$6:$Q$19,AD79),求节点($G$6:$G$19,$Q$6:$Q$19,Y79))/7*节奏总纲!X78</f>
        <v>855730.79384093231</v>
      </c>
      <c r="BH79" s="47">
        <f>IF(Z79&gt;AJ79,INDEX($Q$6:$Q$19,AE79),求节点($G$6:$G$19,$Q$6:$Q$19,Z79))/7*节奏总纲!Y78</f>
        <v>1053817.1587831031</v>
      </c>
      <c r="BI79" s="47">
        <f>IF(AA79&gt;AK79,INDEX($Q$6:$Q$19,AF79),求节点($G$6:$G$19,$Q$6:$Q$19,AA79))/7*节奏总纲!Z78</f>
        <v>770354.74063468422</v>
      </c>
      <c r="BJ79" s="47">
        <f>IF(AB79&gt;AL79,INDEX($Q$6:$Q$19,AG79),求节点($G$6:$G$19,$Q$6:$Q$19,AB79))/7*节奏总纲!AA78</f>
        <v>128068.07808695505</v>
      </c>
      <c r="BK79" s="40">
        <f>IF(X79&gt;AH79,INDEX($R$6:$R$19,AC79),求节点($G$6:$G$19,$R$6:$R$19,X79))/7*节奏总纲!W78*$E$27</f>
        <v>1020.2789952183419</v>
      </c>
      <c r="BL79" s="40">
        <f>IF(Y79&gt;AI79,INDEX($R$6:$R$19,AD79),求节点($G$6:$G$19,$R$6:$R$19,Y79))/7*节奏总纲!X78*$E$27</f>
        <v>951.37899181505134</v>
      </c>
      <c r="BM79" s="40">
        <f>IF(Z79&gt;AJ79,INDEX($R$6:$R$19,AE79),求节点($G$6:$G$19,$R$6:$R$19,Z79))/7*节奏总纲!Y78*$E$27</f>
        <v>867.84942488020249</v>
      </c>
      <c r="BN79" s="40">
        <f>IF(AA79&gt;AK79,INDEX($R$6:$R$19,AF79),求节点($G$6:$G$19,$R$6:$R$19,AA79))/7*节奏总纲!Z78*$E$27</f>
        <v>634.40978640503408</v>
      </c>
      <c r="BO79" s="40">
        <f>IF(AB79&gt;AL79,INDEX($R$6:$R$19,AG79),求节点($G$6:$G$19,$R$6:$R$19,AB79))/7*节奏总纲!AA78*$E$27</f>
        <v>281.74977179130104</v>
      </c>
      <c r="BP79" s="49">
        <f>IF(X79&gt;AH79,INDEX($S$6:$S$19,AC79),求节点($G$6:$G$19,$S$6:$S$19,X79))/7*节奏总纲!W78</f>
        <v>0</v>
      </c>
      <c r="BQ79" s="49">
        <f>IF(Y79&gt;AI79,INDEX($S$6:$S$19,AD79),求节点($G$6:$G$19,$S$6:$S$19,Y79))/7*节奏总纲!X78</f>
        <v>0</v>
      </c>
      <c r="BR79" s="49">
        <f>IF(Z79&gt;AJ79,INDEX($S$6:$S$19,AE79),求节点($G$6:$G$19,$S$6:$S$19,Z79))/7*节奏总纲!Y78</f>
        <v>0</v>
      </c>
      <c r="BS79" s="49">
        <f>IF(AA79&gt;AK79,INDEX($S$6:$S$19,AF79),求节点($G$6:$G$19,$S$6:$S$19,AA79))/7*节奏总纲!Z78</f>
        <v>0</v>
      </c>
      <c r="BT79" s="49">
        <f>IF(AB79&gt;AL79,INDEX($S$6:$S$19,AG79),求节点($G$6:$G$19,$S$6:$S$19,AB79))/7*节奏总纲!AA78</f>
        <v>0</v>
      </c>
      <c r="BU79" s="47"/>
      <c r="BV79" s="10">
        <v>75</v>
      </c>
      <c r="BW79" s="10">
        <f>SUM(AV$5:AV79)</f>
        <v>55574.667726482738</v>
      </c>
      <c r="BX79" s="10">
        <f>SUM(AW$5:AW79)</f>
        <v>49811.093975212367</v>
      </c>
      <c r="BY79" s="10">
        <f>SUM(AX$5:AX79)</f>
        <v>42136.318626444197</v>
      </c>
      <c r="BZ79" s="10">
        <f>SUM(AY$5:AY79)</f>
        <v>28336.612205853991</v>
      </c>
      <c r="CA79" s="10">
        <f>SUM(AZ$5:AZ79)</f>
        <v>13629.432209522789</v>
      </c>
      <c r="CB79" s="10">
        <f>SUM(BA$5:BA79)</f>
        <v>835794956.95367491</v>
      </c>
      <c r="CC79" s="10">
        <f>SUM(BB$5:BB79)</f>
        <v>808660746.09238625</v>
      </c>
      <c r="CD79" s="10">
        <f>SUM(BC$5:BC79)</f>
        <v>739260229.08386731</v>
      </c>
      <c r="CE79" s="10">
        <f>SUM(BD$5:BD79)</f>
        <v>428795763.41583103</v>
      </c>
      <c r="CF79" s="10">
        <f>SUM(BE$5:BE79)</f>
        <v>150901281.40393627</v>
      </c>
      <c r="CG79" s="47">
        <f>SUM(BF$5:BF79)</f>
        <v>6667838.8931222819</v>
      </c>
      <c r="CH79" s="47">
        <f>SUM(BG$5:BG79)</f>
        <v>7722411.4233621089</v>
      </c>
      <c r="CI79" s="47">
        <f>SUM(BH$5:BH79)</f>
        <v>7958277.0972566083</v>
      </c>
      <c r="CJ79" s="47">
        <f>SUM(BI$5:BI79)</f>
        <v>3680532.0417987583</v>
      </c>
      <c r="CK79" s="47">
        <f>SUM(BJ$5:BJ79)</f>
        <v>491919.28895547165</v>
      </c>
      <c r="CL79" s="10">
        <f>SUM(BK$5:BK79)</f>
        <v>13893.666931620686</v>
      </c>
      <c r="CM79" s="10">
        <f>SUM(BL$5:BL79)</f>
        <v>12452.773493803094</v>
      </c>
      <c r="CN79" s="10">
        <f>SUM(BM$5:BM79)</f>
        <v>10534.079656611049</v>
      </c>
      <c r="CO79" s="10">
        <f>SUM(BN$5:BN79)</f>
        <v>7084.1530514634978</v>
      </c>
      <c r="CP79" s="10">
        <f>SUM(BO$5:BO79)</f>
        <v>3407.3580523806972</v>
      </c>
      <c r="CQ79" s="40">
        <f>BK79/节奏总纲!W78</f>
        <v>84.165300755149474</v>
      </c>
      <c r="CR79" s="49">
        <f>SUM(BP$5:BP79)</f>
        <v>0</v>
      </c>
      <c r="CS79" s="49">
        <f>SUM(BQ$5:BQ79)</f>
        <v>0</v>
      </c>
      <c r="CT79" s="49">
        <f>SUM(BR$5:BR79)</f>
        <v>0</v>
      </c>
      <c r="CU79" s="49">
        <f>SUM(BS$5:BS79)</f>
        <v>0</v>
      </c>
      <c r="CV79" s="49">
        <f>SUM(BT$5:BT79)</f>
        <v>0</v>
      </c>
    </row>
    <row r="80" spans="23:100" x14ac:dyDescent="0.15">
      <c r="W80" s="29">
        <v>76</v>
      </c>
      <c r="X80" s="10">
        <f>功勋产出!C83*7</f>
        <v>167620945.12547198</v>
      </c>
      <c r="Y80" s="10">
        <f>功勋产出!D83*7</f>
        <v>212279248.94634786</v>
      </c>
      <c r="Z80" s="10">
        <f>功勋产出!E83*7</f>
        <v>317610526.06483924</v>
      </c>
      <c r="AA80" s="10">
        <f>功勋产出!F83*7</f>
        <v>359580944.49966931</v>
      </c>
      <c r="AB80" s="10">
        <f>功勋产出!G83*7</f>
        <v>377619802.04282433</v>
      </c>
      <c r="AC80" s="10">
        <f>求节点(功勋需求与产出奖励!$F$6:$F$19,功勋需求与产出奖励!$C$6:$C$19,节奏总纲!P79)</f>
        <v>14</v>
      </c>
      <c r="AD80" s="10">
        <f>求节点(功勋需求与产出奖励!$F$6:$F$19,功勋需求与产出奖励!$C$6:$C$19,节奏总纲!Q79)</f>
        <v>14</v>
      </c>
      <c r="AE80" s="10">
        <f>求节点(功勋需求与产出奖励!$F$6:$F$19,功勋需求与产出奖励!$C$6:$C$19,节奏总纲!R79)</f>
        <v>14</v>
      </c>
      <c r="AF80" s="10">
        <f>求节点(功勋需求与产出奖励!$F$6:$F$19,功勋需求与产出奖励!$C$6:$C$19,节奏总纲!S79)</f>
        <v>14</v>
      </c>
      <c r="AG80" s="10">
        <f>求节点(功勋需求与产出奖励!$F$6:$F$19,功勋需求与产出奖励!$C$6:$C$19,节奏总纲!T79)</f>
        <v>11.347400016755952</v>
      </c>
      <c r="AH80" s="62">
        <f>求节点($F$6:$F$19,$G$6:$G$19,节奏总纲!P79)</f>
        <v>305200000</v>
      </c>
      <c r="AI80" s="62">
        <f>求节点($F$6:$F$19,$G$6:$G$19,节奏总纲!Q79)</f>
        <v>305200000</v>
      </c>
      <c r="AJ80" s="62">
        <f>求节点($F$6:$F$19,$G$6:$G$19,节奏总纲!R79)</f>
        <v>305200000</v>
      </c>
      <c r="AK80" s="62">
        <f>求节点($F$6:$F$19,$G$6:$G$19,节奏总纲!S79)</f>
        <v>305200000</v>
      </c>
      <c r="AL80" s="62">
        <f>求节点($F$6:$F$19,$G$6:$G$19,节奏总纲!T79)</f>
        <v>143075200.80428568</v>
      </c>
      <c r="AM80" s="34">
        <f t="shared" si="15"/>
        <v>0.54921672714768011</v>
      </c>
      <c r="AN80" s="34">
        <f t="shared" si="16"/>
        <v>0.69554144477833502</v>
      </c>
      <c r="AO80" s="34">
        <f t="shared" si="17"/>
        <v>1.0406635847471797</v>
      </c>
      <c r="AP80" s="34">
        <f t="shared" si="18"/>
        <v>1.1781813384654958</v>
      </c>
      <c r="AQ80" s="34">
        <f t="shared" si="19"/>
        <v>2.6393099567225149</v>
      </c>
      <c r="AU80" s="10">
        <v>76</v>
      </c>
      <c r="AV80" s="10">
        <f>IF(X80&gt;AH80,INDEX($O$6:$O$19,AC80),求节点($G$6:$G$19,$O$6:$O$19,X80))/7*节奏总纲!W79</f>
        <v>4402.1055960465028</v>
      </c>
      <c r="AW80" s="10">
        <f>IF(Y80&gt;AI80,INDEX($O$6:$O$19,AD80),求节点($G$6:$G$19,$O$6:$O$19,Y80))/7*节奏总纲!X79</f>
        <v>4052.5929889135691</v>
      </c>
      <c r="AX80" s="10">
        <f>IF(Z80&gt;AJ80,INDEX($O$6:$O$19,AE80),求节点($G$6:$G$19,$O$6:$O$19,Z80))/7*节奏总纲!Y79</f>
        <v>3654.2031107892512</v>
      </c>
      <c r="AY80" s="10">
        <f>IF(AA80&gt;AK80,INDEX($O$6:$O$19,AF80),求节点($G$6:$G$19,$O$6:$O$19,AA80))/7*节奏总纲!Z79</f>
        <v>2729.5850278681883</v>
      </c>
      <c r="AZ80" s="10">
        <f>IF(AB80&gt;AL80,INDEX($O$6:$O$19,AG80),求节点($G$6:$G$19,$O$6:$O$19,AB80))/7*节奏总纲!AA79</f>
        <v>1228.5494887960651</v>
      </c>
      <c r="BA80" s="10">
        <f>IF(X80&gt;AH80,INDEX($P$6:$P$19,AC80),求节点($G$6:$G$19,$P$6:$P$19,X80))/7*节奏总纲!W79</f>
        <v>76337548.230648831</v>
      </c>
      <c r="BB80" s="10">
        <f>IF(Y80&gt;AI80,INDEX($P$6:$P$19,AD80),求节点($G$6:$G$19,$P$6:$P$19,Y80))/7*节奏总纲!X79</f>
        <v>78228979.442836404</v>
      </c>
      <c r="BC80" s="10">
        <f>IF(Z80&gt;AJ80,INDEX($P$6:$P$19,AE80),求节点($G$6:$G$19,$P$6:$P$19,Z80))/7*节奏总纲!Y79</f>
        <v>81436526.469017595</v>
      </c>
      <c r="BD80" s="10">
        <f>IF(AA80&gt;AK80,INDEX($P$6:$P$19,AF80),求节点($G$6:$G$19,$P$6:$P$19,AA80))/7*节奏总纲!Z79</f>
        <v>60830752.049633913</v>
      </c>
      <c r="BE80" s="10">
        <f>IF(AB80&gt;AL80,INDEX($P$6:$P$19,AG80),求节点($G$6:$G$19,$P$6:$P$19,AB80))/7*节奏总纲!AA79</f>
        <v>18651614.966267537</v>
      </c>
      <c r="BF80" s="47">
        <f>IF(X80&gt;AH80,INDEX($Q$6:$Q$19,AC80),求节点($G$6:$G$19,$Q$6:$Q$19,X80))/7*节奏总纲!W79</f>
        <v>782798.47709352453</v>
      </c>
      <c r="BG80" s="47">
        <f>IF(Y80&gt;AI80,INDEX($Q$6:$Q$19,AD80),求节点($G$6:$G$19,$Q$6:$Q$19,Y80))/7*节奏总纲!X79</f>
        <v>926545.22466689383</v>
      </c>
      <c r="BH80" s="47">
        <f>IF(Z80&gt;AJ80,INDEX($Q$6:$Q$19,AE80),求节点($G$6:$G$19,$Q$6:$Q$19,Z80))/7*节奏总纲!Y79</f>
        <v>1109311.6586324514</v>
      </c>
      <c r="BI80" s="47">
        <f>IF(AA80&gt;AK80,INDEX($Q$6:$Q$19,AF80),求节点($G$6:$G$19,$Q$6:$Q$19,AA80))/7*节奏总纲!Z79</f>
        <v>828624.02631712868</v>
      </c>
      <c r="BJ80" s="47">
        <f>IF(AB80&gt;AL80,INDEX($Q$6:$Q$19,AG80),求节点($G$6:$G$19,$Q$6:$Q$19,AB80))/7*节奏总纲!AA79</f>
        <v>139607.89645409834</v>
      </c>
      <c r="BK80" s="40">
        <f>IF(X80&gt;AH80,INDEX($R$6:$R$19,AC80),求节点($G$6:$G$19,$R$6:$R$19,X80))/7*节奏总纲!W79*$E$27</f>
        <v>1100.5263990116255</v>
      </c>
      <c r="BL80" s="40">
        <f>IF(Y80&gt;AI80,INDEX($R$6:$R$19,AD80),求节点($G$6:$G$19,$R$6:$R$19,Y80))/7*节奏总纲!X79*$E$27</f>
        <v>1013.1482472283923</v>
      </c>
      <c r="BM80" s="40">
        <f>IF(Z80&gt;AJ80,INDEX($R$6:$R$19,AE80),求节点($G$6:$G$19,$R$6:$R$19,Z80))/7*节奏总纲!Y79*$E$27</f>
        <v>913.55077769731292</v>
      </c>
      <c r="BN80" s="40">
        <f>IF(AA80&gt;AK80,INDEX($R$6:$R$19,AF80),求节点($G$6:$G$19,$R$6:$R$19,AA80))/7*节奏总纲!Z79*$E$27</f>
        <v>682.39625696704707</v>
      </c>
      <c r="BO80" s="40">
        <f>IF(AB80&gt;AL80,INDEX($R$6:$R$19,AG80),求节点($G$6:$G$19,$R$6:$R$19,AB80))/7*节奏总纲!AA79*$E$27</f>
        <v>307.13737219901628</v>
      </c>
      <c r="BP80" s="49">
        <f>IF(X80&gt;AH80,INDEX($S$6:$S$19,AC80),求节点($G$6:$G$19,$S$6:$S$19,X80))/7*节奏总纲!W79</f>
        <v>0</v>
      </c>
      <c r="BQ80" s="49">
        <f>IF(Y80&gt;AI80,INDEX($S$6:$S$19,AD80),求节点($G$6:$G$19,$S$6:$S$19,Y80))/7*节奏总纲!X79</f>
        <v>0</v>
      </c>
      <c r="BR80" s="49">
        <f>IF(Z80&gt;AJ80,INDEX($S$6:$S$19,AE80),求节点($G$6:$G$19,$S$6:$S$19,Z80))/7*节奏总纲!Y79</f>
        <v>0</v>
      </c>
      <c r="BS80" s="49">
        <f>IF(AA80&gt;AK80,INDEX($S$6:$S$19,AF80),求节点($G$6:$G$19,$S$6:$S$19,AA80))/7*节奏总纲!Z79</f>
        <v>0</v>
      </c>
      <c r="BT80" s="49">
        <f>IF(AB80&gt;AL80,INDEX($S$6:$S$19,AG80),求节点($G$6:$G$19,$S$6:$S$19,AB80))/7*节奏总纲!AA79</f>
        <v>0</v>
      </c>
      <c r="BU80" s="47"/>
      <c r="BV80" s="10">
        <v>76</v>
      </c>
      <c r="BW80" s="10">
        <f>SUM(AV$5:AV80)</f>
        <v>59976.77332252924</v>
      </c>
      <c r="BX80" s="10">
        <f>SUM(AW$5:AW80)</f>
        <v>53863.686964125933</v>
      </c>
      <c r="BY80" s="10">
        <f>SUM(AX$5:AX80)</f>
        <v>45790.521737233452</v>
      </c>
      <c r="BZ80" s="10">
        <f>SUM(AY$5:AY80)</f>
        <v>31066.197233722181</v>
      </c>
      <c r="CA80" s="10">
        <f>SUM(AZ$5:AZ80)</f>
        <v>14857.981698318854</v>
      </c>
      <c r="CB80" s="10">
        <f>SUM(BA$5:BA80)</f>
        <v>912132505.18432379</v>
      </c>
      <c r="CC80" s="10">
        <f>SUM(BB$5:BB80)</f>
        <v>886889725.53522265</v>
      </c>
      <c r="CD80" s="10">
        <f>SUM(BC$5:BC80)</f>
        <v>820696755.55288494</v>
      </c>
      <c r="CE80" s="10">
        <f>SUM(BD$5:BD80)</f>
        <v>489626515.46546495</v>
      </c>
      <c r="CF80" s="10">
        <f>SUM(BE$5:BE80)</f>
        <v>169552896.37020379</v>
      </c>
      <c r="CG80" s="47">
        <f>SUM(BF$5:BF80)</f>
        <v>7450637.3702158062</v>
      </c>
      <c r="CH80" s="47">
        <f>SUM(BG$5:BG80)</f>
        <v>8648956.6480290033</v>
      </c>
      <c r="CI80" s="47">
        <f>SUM(BH$5:BH80)</f>
        <v>9067588.75588906</v>
      </c>
      <c r="CJ80" s="47">
        <f>SUM(BI$5:BI80)</f>
        <v>4509156.0681158872</v>
      </c>
      <c r="CK80" s="47">
        <f>SUM(BJ$5:BJ80)</f>
        <v>631527.18540957</v>
      </c>
      <c r="CL80" s="10">
        <f>SUM(BK$5:BK80)</f>
        <v>14994.193330632312</v>
      </c>
      <c r="CM80" s="10">
        <f>SUM(BL$5:BL80)</f>
        <v>13465.921741031485</v>
      </c>
      <c r="CN80" s="10">
        <f>SUM(BM$5:BM80)</f>
        <v>11447.630434308363</v>
      </c>
      <c r="CO80" s="10">
        <f>SUM(BN$5:BN80)</f>
        <v>7766.5493084305454</v>
      </c>
      <c r="CP80" s="10">
        <f>SUM(BO$5:BO80)</f>
        <v>3714.4954245797135</v>
      </c>
      <c r="CQ80" s="40">
        <f>BK80/节奏总纲!W79</f>
        <v>84.705497786528554</v>
      </c>
      <c r="CR80" s="49">
        <f>SUM(BP$5:BP80)</f>
        <v>0</v>
      </c>
      <c r="CS80" s="49">
        <f>SUM(BQ$5:BQ80)</f>
        <v>0</v>
      </c>
      <c r="CT80" s="49">
        <f>SUM(BR$5:BR80)</f>
        <v>0</v>
      </c>
      <c r="CU80" s="49">
        <f>SUM(BS$5:BS80)</f>
        <v>0</v>
      </c>
      <c r="CV80" s="49">
        <f>SUM(BT$5:BT80)</f>
        <v>0</v>
      </c>
    </row>
    <row r="81" spans="23:100" x14ac:dyDescent="0.15">
      <c r="W81" s="29">
        <v>77</v>
      </c>
      <c r="X81" s="10">
        <f>功勋产出!C84*7</f>
        <v>171290965.29192874</v>
      </c>
      <c r="Y81" s="10">
        <f>功勋产出!D84*7</f>
        <v>215950765.98630366</v>
      </c>
      <c r="Z81" s="10">
        <f>功勋产出!E84*7</f>
        <v>321165045.3537944</v>
      </c>
      <c r="AA81" s="10">
        <f>功勋产出!F84*7</f>
        <v>363228922.22314078</v>
      </c>
      <c r="AB81" s="10">
        <f>功勋产出!G84*7</f>
        <v>384282971.83969384</v>
      </c>
      <c r="AC81" s="10">
        <f>求节点(功勋需求与产出奖励!$F$6:$F$19,功勋需求与产出奖励!$C$6:$C$19,节奏总纲!P80)</f>
        <v>14</v>
      </c>
      <c r="AD81" s="10">
        <f>求节点(功勋需求与产出奖励!$F$6:$F$19,功勋需求与产出奖励!$C$6:$C$19,节奏总纲!Q80)</f>
        <v>14</v>
      </c>
      <c r="AE81" s="10">
        <f>求节点(功勋需求与产出奖励!$F$6:$F$19,功勋需求与产出奖励!$C$6:$C$19,节奏总纲!R80)</f>
        <v>14</v>
      </c>
      <c r="AF81" s="10">
        <f>求节点(功勋需求与产出奖励!$F$6:$F$19,功勋需求与产出奖励!$C$6:$C$19,节奏总纲!S80)</f>
        <v>14</v>
      </c>
      <c r="AG81" s="10">
        <f>求节点(功勋需求与产出奖励!$F$6:$F$19,功勋需求与产出奖励!$C$6:$C$19,节奏总纲!T80)</f>
        <v>11.678261854231826</v>
      </c>
      <c r="AH81" s="62">
        <f>求节点($F$6:$F$19,$G$6:$G$19,节奏总纲!P80)</f>
        <v>305200000</v>
      </c>
      <c r="AI81" s="62">
        <f>求节点($F$6:$F$19,$G$6:$G$19,节奏总纲!Q80)</f>
        <v>305200000</v>
      </c>
      <c r="AJ81" s="62">
        <f>求节点($F$6:$F$19,$G$6:$G$19,节奏总纲!R80)</f>
        <v>305200000</v>
      </c>
      <c r="AK81" s="62">
        <f>求节点($F$6:$F$19,$G$6:$G$19,节奏总纲!S80)</f>
        <v>305200000</v>
      </c>
      <c r="AL81" s="62">
        <f>求节点($F$6:$F$19,$G$6:$G$19,节奏总纲!T80)</f>
        <v>158956569.00312766</v>
      </c>
      <c r="AM81" s="34">
        <f t="shared" si="15"/>
        <v>0.56124169492768261</v>
      </c>
      <c r="AN81" s="34">
        <f t="shared" si="16"/>
        <v>0.70757131712419286</v>
      </c>
      <c r="AO81" s="34">
        <f t="shared" si="17"/>
        <v>1.0523101092850407</v>
      </c>
      <c r="AP81" s="34">
        <f t="shared" si="18"/>
        <v>1.190134083299937</v>
      </c>
      <c r="AQ81" s="34">
        <f t="shared" si="19"/>
        <v>2.4175343884789853</v>
      </c>
      <c r="AU81" s="10">
        <v>77</v>
      </c>
      <c r="AV81" s="10">
        <f>IF(X81&gt;AH81,INDEX($O$6:$O$19,AC81),求节点($G$6:$G$19,$O$6:$O$19,X81))/7*节奏总纲!W80</f>
        <v>4748.4793844801734</v>
      </c>
      <c r="AW81" s="10">
        <f>IF(Y81&gt;AI81,INDEX($O$6:$O$19,AD81),求节点($G$6:$G$19,$O$6:$O$19,Y81))/7*节奏总纲!X80</f>
        <v>4409.3250478937571</v>
      </c>
      <c r="AX81" s="10">
        <f>IF(Z81&gt;AJ81,INDEX($O$6:$O$19,AE81),求节点($G$6:$G$19,$O$6:$O$19,Z81))/7*节奏总纲!Y80</f>
        <v>4005.8504308170768</v>
      </c>
      <c r="AY81" s="10">
        <f>IF(AA81&gt;AK81,INDEX($O$6:$O$19,AF81),求节点($G$6:$G$19,$O$6:$O$19,AA81))/7*节奏总纲!Z80</f>
        <v>2953.1285235048699</v>
      </c>
      <c r="AZ81" s="10">
        <f>IF(AB81&gt;AL81,INDEX($O$6:$O$19,AG81),求节点($G$6:$G$19,$O$6:$O$19,AB81))/7*节奏总纲!AA80</f>
        <v>1216.6262423755734</v>
      </c>
      <c r="BA81" s="10">
        <f>IF(X81&gt;AH81,INDEX($P$6:$P$19,AC81),求节点($G$6:$G$19,$P$6:$P$19,X81))/7*节奏总纲!W80</f>
        <v>83185432.61966975</v>
      </c>
      <c r="BB81" s="10">
        <f>IF(Y81&gt;AI81,INDEX($P$6:$P$19,AD81),求节点($G$6:$G$19,$P$6:$P$19,Y81))/7*节奏总纲!X80</f>
        <v>85776007.76510103</v>
      </c>
      <c r="BC81" s="10">
        <f>IF(Z81&gt;AJ81,INDEX($P$6:$P$19,AE81),求节点($G$6:$G$19,$P$6:$P$19,Z81))/7*节奏总纲!Y80</f>
        <v>89273238.172494859</v>
      </c>
      <c r="BD81" s="10">
        <f>IF(AA81&gt;AK81,INDEX($P$6:$P$19,AF81),求节点($G$6:$G$19,$P$6:$P$19,AA81))/7*节奏总纲!Z80</f>
        <v>65812578.523822814</v>
      </c>
      <c r="BE81" s="10">
        <f>IF(AB81&gt;AL81,INDEX($P$6:$P$19,AG81),求节点($G$6:$G$19,$P$6:$P$19,AB81))/7*节奏总纲!AA80</f>
        <v>18470598.406974614</v>
      </c>
      <c r="BF81" s="47">
        <f>IF(X81&gt;AH81,INDEX($Q$6:$Q$19,AC81),求节点($G$6:$G$19,$Q$6:$Q$19,X81))/7*节奏总纲!W80</f>
        <v>869402.06161768595</v>
      </c>
      <c r="BG81" s="47">
        <f>IF(Y81&gt;AI81,INDEX($Q$6:$Q$19,AD81),求节点($G$6:$G$19,$Q$6:$Q$19,Y81))/7*节奏总纲!X80</f>
        <v>1024711.9418667683</v>
      </c>
      <c r="BH81" s="47">
        <f>IF(Z81&gt;AJ81,INDEX($Q$6:$Q$19,AE81),求节点($G$6:$G$19,$Q$6:$Q$19,Z81))/7*节奏总纲!Y80</f>
        <v>1216061.7379266126</v>
      </c>
      <c r="BI81" s="47">
        <f>IF(AA81&gt;AK81,INDEX($Q$6:$Q$19,AF81),求节点($G$6:$G$19,$Q$6:$Q$19,AA81))/7*节奏总纲!Z80</f>
        <v>896485.44463540695</v>
      </c>
      <c r="BJ81" s="47">
        <f>IF(AB81&gt;AL81,INDEX($Q$6:$Q$19,AG81),求节点($G$6:$G$19,$Q$6:$Q$19,AB81))/7*节奏总纲!AA80</f>
        <v>138252.98208813334</v>
      </c>
      <c r="BK81" s="40">
        <f>IF(X81&gt;AH81,INDEX($R$6:$R$19,AC81),求节点($G$6:$G$19,$R$6:$R$19,X81))/7*节奏总纲!W80*$E$27</f>
        <v>1187.1198461200436</v>
      </c>
      <c r="BL81" s="40">
        <f>IF(Y81&gt;AI81,INDEX($R$6:$R$19,AD81),求节点($G$6:$G$19,$R$6:$R$19,Y81))/7*节奏总纲!X80*$E$27</f>
        <v>1102.3312619734393</v>
      </c>
      <c r="BM81" s="40">
        <f>IF(Z81&gt;AJ81,INDEX($R$6:$R$19,AE81),求节点($G$6:$G$19,$R$6:$R$19,Z81))/7*节奏总纲!Y80*$E$27</f>
        <v>1001.4626077042693</v>
      </c>
      <c r="BN81" s="40">
        <f>IF(AA81&gt;AK81,INDEX($R$6:$R$19,AF81),求节点($G$6:$G$19,$R$6:$R$19,AA81))/7*节奏总纲!Z80*$E$27</f>
        <v>738.28213087621759</v>
      </c>
      <c r="BO81" s="40">
        <f>IF(AB81&gt;AL81,INDEX($R$6:$R$19,AG81),求节点($G$6:$G$19,$R$6:$R$19,AB81))/7*节奏总纲!AA80*$E$27</f>
        <v>304.15656059389329</v>
      </c>
      <c r="BP81" s="49">
        <f>IF(X81&gt;AH81,INDEX($S$6:$S$19,AC81),求节点($G$6:$G$19,$S$6:$S$19,X81))/7*节奏总纲!W80</f>
        <v>0</v>
      </c>
      <c r="BQ81" s="49">
        <f>IF(Y81&gt;AI81,INDEX($S$6:$S$19,AD81),求节点($G$6:$G$19,$S$6:$S$19,Y81))/7*节奏总纲!X80</f>
        <v>0</v>
      </c>
      <c r="BR81" s="49">
        <f>IF(Z81&gt;AJ81,INDEX($S$6:$S$19,AE81),求节点($G$6:$G$19,$S$6:$S$19,Z81))/7*节奏总纲!Y80</f>
        <v>0</v>
      </c>
      <c r="BS81" s="49">
        <f>IF(AA81&gt;AK81,INDEX($S$6:$S$19,AF81),求节点($G$6:$G$19,$S$6:$S$19,AA81))/7*节奏总纲!Z80</f>
        <v>0</v>
      </c>
      <c r="BT81" s="49">
        <f>IF(AB81&gt;AL81,INDEX($S$6:$S$19,AG81),求节点($G$6:$G$19,$S$6:$S$19,AB81))/7*节奏总纲!AA80</f>
        <v>0</v>
      </c>
      <c r="BU81" s="47"/>
      <c r="BV81" s="10">
        <v>77</v>
      </c>
      <c r="BW81" s="10">
        <f>SUM(AV$5:AV81)</f>
        <v>64725.252707009415</v>
      </c>
      <c r="BX81" s="10">
        <f>SUM(AW$5:AW81)</f>
        <v>58273.012012019688</v>
      </c>
      <c r="BY81" s="10">
        <f>SUM(AX$5:AX81)</f>
        <v>49796.372168050526</v>
      </c>
      <c r="BZ81" s="10">
        <f>SUM(AY$5:AY81)</f>
        <v>34019.325757227052</v>
      </c>
      <c r="CA81" s="10">
        <f>SUM(AZ$5:AZ81)</f>
        <v>16074.607940694426</v>
      </c>
      <c r="CB81" s="10">
        <f>SUM(BA$5:BA81)</f>
        <v>995317937.80399358</v>
      </c>
      <c r="CC81" s="10">
        <f>SUM(BB$5:BB81)</f>
        <v>972665733.30032372</v>
      </c>
      <c r="CD81" s="10">
        <f>SUM(BC$5:BC81)</f>
        <v>909969993.72537982</v>
      </c>
      <c r="CE81" s="10">
        <f>SUM(BD$5:BD81)</f>
        <v>555439093.98928773</v>
      </c>
      <c r="CF81" s="10">
        <f>SUM(BE$5:BE81)</f>
        <v>188023494.77717841</v>
      </c>
      <c r="CG81" s="47">
        <f>SUM(BF$5:BF81)</f>
        <v>8320039.4318334926</v>
      </c>
      <c r="CH81" s="47">
        <f>SUM(BG$5:BG81)</f>
        <v>9673668.5898957718</v>
      </c>
      <c r="CI81" s="47">
        <f>SUM(BH$5:BH81)</f>
        <v>10283650.493815672</v>
      </c>
      <c r="CJ81" s="47">
        <f>SUM(BI$5:BI81)</f>
        <v>5405641.5127512943</v>
      </c>
      <c r="CK81" s="47">
        <f>SUM(BJ$5:BJ81)</f>
        <v>769780.16749770334</v>
      </c>
      <c r="CL81" s="10">
        <f>SUM(BK$5:BK81)</f>
        <v>16181.313176752356</v>
      </c>
      <c r="CM81" s="10">
        <f>SUM(BL$5:BL81)</f>
        <v>14568.253003004924</v>
      </c>
      <c r="CN81" s="10">
        <f>SUM(BM$5:BM81)</f>
        <v>12449.093042012631</v>
      </c>
      <c r="CO81" s="10">
        <f>SUM(BN$5:BN81)</f>
        <v>8504.8314393067631</v>
      </c>
      <c r="CP81" s="10">
        <f>SUM(BO$5:BO81)</f>
        <v>4018.6519851736066</v>
      </c>
      <c r="CQ81" s="40">
        <f>BK81/节奏总纲!W80</f>
        <v>85.251631739870376</v>
      </c>
      <c r="CR81" s="49">
        <f>SUM(BP$5:BP81)</f>
        <v>0</v>
      </c>
      <c r="CS81" s="49">
        <f>SUM(BQ$5:BQ81)</f>
        <v>0</v>
      </c>
      <c r="CT81" s="49">
        <f>SUM(BR$5:BR81)</f>
        <v>0</v>
      </c>
      <c r="CU81" s="49">
        <f>SUM(BS$5:BS81)</f>
        <v>0</v>
      </c>
      <c r="CV81" s="49">
        <f>SUM(BT$5:BT81)</f>
        <v>0</v>
      </c>
    </row>
    <row r="82" spans="23:100" x14ac:dyDescent="0.15">
      <c r="W82" s="29">
        <v>78</v>
      </c>
      <c r="X82" s="10">
        <f>功勋产出!C85*7</f>
        <v>175015439.04307961</v>
      </c>
      <c r="Y82" s="10">
        <f>功勋产出!D85*7</f>
        <v>219517784.28068841</v>
      </c>
      <c r="Z82" s="10">
        <f>功勋产出!E85*7</f>
        <v>324758549.33812708</v>
      </c>
      <c r="AA82" s="10">
        <f>功勋产出!F85*7</f>
        <v>366900383.75513971</v>
      </c>
      <c r="AB82" s="10">
        <f>功勋产出!G85*7</f>
        <v>391033709.73529232</v>
      </c>
      <c r="AC82" s="10">
        <f>求节点(功勋需求与产出奖励!$F$6:$F$19,功勋需求与产出奖励!$C$6:$C$19,节奏总纲!P81)</f>
        <v>14</v>
      </c>
      <c r="AD82" s="10">
        <f>求节点(功勋需求与产出奖励!$F$6:$F$19,功勋需求与产出奖励!$C$6:$C$19,节奏总纲!Q81)</f>
        <v>14</v>
      </c>
      <c r="AE82" s="10">
        <f>求节点(功勋需求与产出奖励!$F$6:$F$19,功勋需求与产出奖励!$C$6:$C$19,节奏总纲!R81)</f>
        <v>14</v>
      </c>
      <c r="AF82" s="10">
        <f>求节点(功勋需求与产出奖励!$F$6:$F$19,功勋需求与产出奖励!$C$6:$C$19,节奏总纲!S81)</f>
        <v>14</v>
      </c>
      <c r="AG82" s="10">
        <f>求节点(功勋需求与产出奖励!$F$6:$F$19,功勋需求与产出奖励!$C$6:$C$19,节奏总纲!T81)</f>
        <v>12.027279448997863</v>
      </c>
      <c r="AH82" s="62">
        <f>求节点($F$6:$F$19,$G$6:$G$19,节奏总纲!P81)</f>
        <v>305200000</v>
      </c>
      <c r="AI82" s="62">
        <f>求节点($F$6:$F$19,$G$6:$G$19,节奏总纲!Q81)</f>
        <v>305200000</v>
      </c>
      <c r="AJ82" s="62">
        <f>求节点($F$6:$F$19,$G$6:$G$19,节奏总纲!R81)</f>
        <v>305200000</v>
      </c>
      <c r="AK82" s="62">
        <f>求节点($F$6:$F$19,$G$6:$G$19,节奏总纲!S81)</f>
        <v>305200000</v>
      </c>
      <c r="AL82" s="62">
        <f>求节点($F$6:$F$19,$G$6:$G$19,节奏总纲!T81)</f>
        <v>176014943.38067353</v>
      </c>
      <c r="AM82" s="34">
        <f t="shared" si="15"/>
        <v>0.57344508205465139</v>
      </c>
      <c r="AN82" s="34">
        <f t="shared" si="16"/>
        <v>0.71925879515297642</v>
      </c>
      <c r="AO82" s="34">
        <f t="shared" si="17"/>
        <v>1.064084368735672</v>
      </c>
      <c r="AP82" s="34">
        <f t="shared" si="18"/>
        <v>1.2021637737717552</v>
      </c>
      <c r="AQ82" s="34">
        <f t="shared" si="19"/>
        <v>2.2215938159840802</v>
      </c>
      <c r="AU82" s="10">
        <v>78</v>
      </c>
      <c r="AV82" s="10">
        <f>IF(X82&gt;AH82,INDEX($O$6:$O$19,AC82),求节点($G$6:$G$19,$O$6:$O$19,X82))/7*节奏总纲!W81</f>
        <v>5121.3463181061534</v>
      </c>
      <c r="AW82" s="10">
        <f>IF(Y82&gt;AI82,INDEX($O$6:$O$19,AD82),求节点($G$6:$G$19,$O$6:$O$19,Y82))/7*节奏总纲!X81</f>
        <v>4710.5004894890535</v>
      </c>
      <c r="AX82" s="10">
        <f>IF(Z82&gt;AJ82,INDEX($O$6:$O$19,AE82),求节点($G$6:$G$19,$O$6:$O$19,Z82))/7*节奏总纲!Y81</f>
        <v>4280.414064446757</v>
      </c>
      <c r="AY82" s="10">
        <f>IF(AA82&gt;AK82,INDEX($O$6:$O$19,AF82),求节点($G$6:$G$19,$O$6:$O$19,AA82))/7*节奏总纲!Z81</f>
        <v>3098.888034150008</v>
      </c>
      <c r="AZ82" s="10">
        <f>IF(AB82&gt;AL82,INDEX($O$6:$O$19,AG82),求节点($G$6:$G$19,$O$6:$O$19,AB82))/7*节奏总纲!AA81</f>
        <v>1411.2826963063103</v>
      </c>
      <c r="BA82" s="10">
        <f>IF(X82&gt;AH82,INDEX($P$6:$P$19,AC82),求节点($G$6:$G$19,$P$6:$P$19,X82))/7*节奏总纲!W81</f>
        <v>90620449.45372881</v>
      </c>
      <c r="BB82" s="10">
        <f>IF(Y82&gt;AI82,INDEX($P$6:$P$19,AD82),求节点($G$6:$G$19,$P$6:$P$19,Y82))/7*节奏总纲!X81</f>
        <v>92314216.873965859</v>
      </c>
      <c r="BC82" s="10">
        <f>IF(Z82&gt;AJ82,INDEX($P$6:$P$19,AE82),求节点($G$6:$G$19,$P$6:$P$19,Z82))/7*节奏总纲!Y81</f>
        <v>95392084.864813432</v>
      </c>
      <c r="BD82" s="10">
        <f>IF(AA82&gt;AK82,INDEX($P$6:$P$19,AF82),求节点($G$6:$G$19,$P$6:$P$19,AA82))/7*节奏总纲!Z81</f>
        <v>69060933.332485884</v>
      </c>
      <c r="BE82" s="10">
        <f>IF(AB82&gt;AL82,INDEX($P$6:$P$19,AG82),求节点($G$6:$G$19,$P$6:$P$19,AB82))/7*节奏总纲!AA81</f>
        <v>24932660.968078151</v>
      </c>
      <c r="BF82" s="47">
        <f>IF(X82&gt;AH82,INDEX($Q$6:$Q$19,AC82),求节点($G$6:$G$19,$Q$6:$Q$19,X82))/7*节奏总纲!W81</f>
        <v>963854.18433580839</v>
      </c>
      <c r="BG82" s="47">
        <f>IF(Y82&gt;AI82,INDEX($Q$6:$Q$19,AD82),求节点($G$6:$G$19,$Q$6:$Q$19,Y82))/7*节奏总纲!X81</f>
        <v>1111775.2984974391</v>
      </c>
      <c r="BH82" s="47">
        <f>IF(Z82&gt;AJ82,INDEX($Q$6:$Q$19,AE82),求节点($G$6:$G$19,$Q$6:$Q$19,Z82))/7*节奏总纲!Y81</f>
        <v>1299411.4124213369</v>
      </c>
      <c r="BI82" s="47">
        <f>IF(AA82&gt;AK82,INDEX($Q$6:$Q$19,AF82),求节点($G$6:$G$19,$Q$6:$Q$19,AA82))/7*节奏总纲!Z81</f>
        <v>940733.86750982387</v>
      </c>
      <c r="BJ82" s="47">
        <f>IF(AB82&gt;AL82,INDEX($Q$6:$Q$19,AG82),求节点($G$6:$G$19,$Q$6:$Q$19,AB82))/7*节奏总纲!AA81</f>
        <v>264615.50555743318</v>
      </c>
      <c r="BK82" s="40">
        <f>IF(X82&gt;AH82,INDEX($R$6:$R$19,AC82),求节点($G$6:$G$19,$R$6:$R$19,X82))/7*节奏总纲!W81*$E$27</f>
        <v>1280.3365795265386</v>
      </c>
      <c r="BL82" s="40">
        <f>IF(Y82&gt;AI82,INDEX($R$6:$R$19,AD82),求节点($G$6:$G$19,$R$6:$R$19,Y82))/7*节奏总纲!X81*$E$27</f>
        <v>1177.6251223722634</v>
      </c>
      <c r="BM82" s="40">
        <f>IF(Z82&gt;AJ82,INDEX($R$6:$R$19,AE82),求节点($G$6:$G$19,$R$6:$R$19,Z82))/7*节奏总纲!Y81*$E$27</f>
        <v>1070.1035161116893</v>
      </c>
      <c r="BN82" s="40">
        <f>IF(AA82&gt;AK82,INDEX($R$6:$R$19,AF82),求节点($G$6:$G$19,$R$6:$R$19,AA82))/7*节奏总纲!Z81*$E$27</f>
        <v>774.72200853750201</v>
      </c>
      <c r="BO82" s="40">
        <f>IF(AB82&gt;AL82,INDEX($R$6:$R$19,AG82),求节点($G$6:$G$19,$R$6:$R$19,AB82))/7*节奏总纲!AA81*$E$27</f>
        <v>352.82067407657763</v>
      </c>
      <c r="BP82" s="49">
        <f>IF(X82&gt;AH82,INDEX($S$6:$S$19,AC82),求节点($G$6:$G$19,$S$6:$S$19,X82))/7*节奏总纲!W81</f>
        <v>0</v>
      </c>
      <c r="BQ82" s="49">
        <f>IF(Y82&gt;AI82,INDEX($S$6:$S$19,AD82),求节点($G$6:$G$19,$S$6:$S$19,Y82))/7*节奏总纲!X81</f>
        <v>0</v>
      </c>
      <c r="BR82" s="49">
        <f>IF(Z82&gt;AJ82,INDEX($S$6:$S$19,AE82),求节点($G$6:$G$19,$S$6:$S$19,Z82))/7*节奏总纲!Y81</f>
        <v>0</v>
      </c>
      <c r="BS82" s="49">
        <f>IF(AA82&gt;AK82,INDEX($S$6:$S$19,AF82),求节点($G$6:$G$19,$S$6:$S$19,AA82))/7*节奏总纲!Z81</f>
        <v>0</v>
      </c>
      <c r="BT82" s="49">
        <f>IF(AB82&gt;AL82,INDEX($S$6:$S$19,AG82),求节点($G$6:$G$19,$S$6:$S$19,AB82))/7*节奏总纲!AA81</f>
        <v>0</v>
      </c>
      <c r="BU82" s="47"/>
      <c r="BV82" s="10">
        <v>78</v>
      </c>
      <c r="BW82" s="10">
        <f>SUM(AV$5:AV82)</f>
        <v>69846.599025115574</v>
      </c>
      <c r="BX82" s="10">
        <f>SUM(AW$5:AW82)</f>
        <v>62983.51250150874</v>
      </c>
      <c r="BY82" s="10">
        <f>SUM(AX$5:AX82)</f>
        <v>54076.786232497281</v>
      </c>
      <c r="BZ82" s="10">
        <f>SUM(AY$5:AY82)</f>
        <v>37118.213791377057</v>
      </c>
      <c r="CA82" s="10">
        <f>SUM(AZ$5:AZ82)</f>
        <v>17485.890637000735</v>
      </c>
      <c r="CB82" s="10">
        <f>SUM(BA$5:BA82)</f>
        <v>1085938387.2577224</v>
      </c>
      <c r="CC82" s="10">
        <f>SUM(BB$5:BB82)</f>
        <v>1064979950.1742896</v>
      </c>
      <c r="CD82" s="10">
        <f>SUM(BC$5:BC82)</f>
        <v>1005362078.5901933</v>
      </c>
      <c r="CE82" s="10">
        <f>SUM(BD$5:BD82)</f>
        <v>624500027.32177365</v>
      </c>
      <c r="CF82" s="10">
        <f>SUM(BE$5:BE82)</f>
        <v>212956155.74525654</v>
      </c>
      <c r="CG82" s="47">
        <f>SUM(BF$5:BF82)</f>
        <v>9283893.6161693018</v>
      </c>
      <c r="CH82" s="47">
        <f>SUM(BG$5:BG82)</f>
        <v>10785443.88839321</v>
      </c>
      <c r="CI82" s="47">
        <f>SUM(BH$5:BH82)</f>
        <v>11583061.906237008</v>
      </c>
      <c r="CJ82" s="47">
        <f>SUM(BI$5:BI82)</f>
        <v>6346375.3802611185</v>
      </c>
      <c r="CK82" s="47">
        <f>SUM(BJ$5:BJ82)</f>
        <v>1034395.6730551366</v>
      </c>
      <c r="CL82" s="10">
        <f>SUM(BK$5:BK82)</f>
        <v>17461.649756278894</v>
      </c>
      <c r="CM82" s="10">
        <f>SUM(BL$5:BL82)</f>
        <v>15745.878125377187</v>
      </c>
      <c r="CN82" s="10">
        <f>SUM(BM$5:BM82)</f>
        <v>13519.19655812432</v>
      </c>
      <c r="CO82" s="10">
        <f>SUM(BN$5:BN82)</f>
        <v>9279.5534478442642</v>
      </c>
      <c r="CP82" s="10">
        <f>SUM(BO$5:BO82)</f>
        <v>4371.4726592501838</v>
      </c>
      <c r="CQ82" s="40">
        <f>BK82/节奏总纲!W81</f>
        <v>85.788542355583942</v>
      </c>
      <c r="CR82" s="49">
        <f>SUM(BP$5:BP82)</f>
        <v>0</v>
      </c>
      <c r="CS82" s="49">
        <f>SUM(BQ$5:BQ82)</f>
        <v>0</v>
      </c>
      <c r="CT82" s="49">
        <f>SUM(BR$5:BR82)</f>
        <v>0</v>
      </c>
      <c r="CU82" s="49">
        <f>SUM(BS$5:BS82)</f>
        <v>0</v>
      </c>
      <c r="CV82" s="49">
        <f>SUM(BT$5:BT82)</f>
        <v>0</v>
      </c>
    </row>
    <row r="83" spans="23:100" x14ac:dyDescent="0.15">
      <c r="W83" s="29">
        <v>79</v>
      </c>
      <c r="X83" s="10">
        <f>功勋产出!C86*7</f>
        <v>178869592.64949492</v>
      </c>
      <c r="Y83" s="10">
        <f>功勋产出!D86*7</f>
        <v>223043181.9573063</v>
      </c>
      <c r="Z83" s="10">
        <f>功勋产出!E86*7</f>
        <v>328349913.13722634</v>
      </c>
      <c r="AA83" s="10">
        <f>功勋产出!F86*7</f>
        <v>371655054.74704713</v>
      </c>
      <c r="AB83" s="10">
        <f>功勋产出!G86*7</f>
        <v>396695468.49056971</v>
      </c>
      <c r="AC83" s="10">
        <f>求节点(功勋需求与产出奖励!$F$6:$F$19,功勋需求与产出奖励!$C$6:$C$19,节奏总纲!P82)</f>
        <v>14</v>
      </c>
      <c r="AD83" s="10">
        <f>求节点(功勋需求与产出奖励!$F$6:$F$19,功勋需求与产出奖励!$C$6:$C$19,节奏总纲!Q82)</f>
        <v>14</v>
      </c>
      <c r="AE83" s="10">
        <f>求节点(功勋需求与产出奖励!$F$6:$F$19,功勋需求与产出奖励!$C$6:$C$19,节奏总纲!R82)</f>
        <v>14</v>
      </c>
      <c r="AF83" s="10">
        <f>求节点(功勋需求与产出奖励!$F$6:$F$19,功勋需求与产出奖励!$C$6:$C$19,节奏总纲!S82)</f>
        <v>14</v>
      </c>
      <c r="AG83" s="10">
        <f>求节点(功勋需求与产出奖励!$F$6:$F$19,功勋需求与产出奖励!$C$6:$C$19,节奏总纲!T82)</f>
        <v>12.373805122999398</v>
      </c>
      <c r="AH83" s="62">
        <f>求节点($F$6:$F$19,$G$6:$G$19,节奏总纲!P82)</f>
        <v>305200000</v>
      </c>
      <c r="AI83" s="62">
        <f>求节点($F$6:$F$19,$G$6:$G$19,节奏总纲!Q82)</f>
        <v>305200000</v>
      </c>
      <c r="AJ83" s="62">
        <f>求节点($F$6:$F$19,$G$6:$G$19,节奏总纲!R82)</f>
        <v>305200000</v>
      </c>
      <c r="AK83" s="62">
        <f>求节点($F$6:$F$19,$G$6:$G$19,节奏总纲!S82)</f>
        <v>305200000</v>
      </c>
      <c r="AL83" s="62">
        <f>求节点($F$6:$F$19,$G$6:$G$19,节奏总纲!T82)</f>
        <v>196529263.28156438</v>
      </c>
      <c r="AM83" s="34">
        <f t="shared" si="15"/>
        <v>0.58607337041118912</v>
      </c>
      <c r="AN83" s="34">
        <f t="shared" si="16"/>
        <v>0.73080990156391312</v>
      </c>
      <c r="AO83" s="34">
        <f t="shared" si="17"/>
        <v>1.0758516157838347</v>
      </c>
      <c r="AP83" s="34">
        <f t="shared" si="18"/>
        <v>1.2177426433389487</v>
      </c>
      <c r="AQ83" s="34">
        <f t="shared" si="19"/>
        <v>2.0185058543786956</v>
      </c>
      <c r="AU83" s="10">
        <v>79</v>
      </c>
      <c r="AV83" s="10">
        <f>IF(X83&gt;AH83,INDEX($O$6:$O$19,AC83),求节点($G$6:$G$19,$O$6:$O$19,X83))/7*节奏总纲!W82</f>
        <v>5518.6765126385762</v>
      </c>
      <c r="AW83" s="10">
        <f>IF(Y83&gt;AI83,INDEX($O$6:$O$19,AD83),求节点($G$6:$G$19,$O$6:$O$19,Y83))/7*节奏总纲!X82</f>
        <v>5141.8549948510299</v>
      </c>
      <c r="AX83" s="10">
        <f>IF(Z83&gt;AJ83,INDEX($O$6:$O$19,AE83),求节点($G$6:$G$19,$O$6:$O$19,Z83))/7*节奏总纲!Y82</f>
        <v>4601.0046067965959</v>
      </c>
      <c r="AY83" s="10">
        <f>IF(AA83&gt;AK83,INDEX($O$6:$O$19,AF83),求节点($G$6:$G$19,$O$6:$O$19,AA83))/7*节奏总纲!Z82</f>
        <v>3178.5920908731782</v>
      </c>
      <c r="AZ83" s="10">
        <f>IF(AB83&gt;AL83,INDEX($O$6:$O$19,AG83),求节点($G$6:$G$19,$O$6:$O$19,AB83))/7*节奏总纲!AA82</f>
        <v>1532.6335524410733</v>
      </c>
      <c r="BA83" s="10">
        <f>IF(X83&gt;AH83,INDEX($P$6:$P$19,AC83),求节点($G$6:$G$19,$P$6:$P$19,X83))/7*节奏总纲!W82</f>
        <v>98612264.70934087</v>
      </c>
      <c r="BB83" s="10">
        <f>IF(Y83&gt;AI83,INDEX($P$6:$P$19,AD83),求节点($G$6:$G$19,$P$6:$P$19,Y83))/7*节奏总纲!X82</f>
        <v>101493759.72834</v>
      </c>
      <c r="BC83" s="10">
        <f>IF(Z83&gt;AJ83,INDEX($P$6:$P$19,AE83),求节点($G$6:$G$19,$P$6:$P$19,Z83))/7*节奏总纲!Y82</f>
        <v>102536674.09432414</v>
      </c>
      <c r="BD83" s="10">
        <f>IF(AA83&gt;AK83,INDEX($P$6:$P$19,AF83),求节点($G$6:$G$19,$P$6:$P$19,AA83))/7*节奏总纲!Z82</f>
        <v>70837195.168030828</v>
      </c>
      <c r="BE83" s="10">
        <f>IF(AB83&gt;AL83,INDEX($P$6:$P$19,AG83),求节点($G$6:$G$19,$P$6:$P$19,AB83))/7*节奏总纲!AA82</f>
        <v>27076526.093125634</v>
      </c>
      <c r="BF83" s="47">
        <f>IF(X83&gt;AH83,INDEX($Q$6:$Q$19,AC83),求节点($G$6:$G$19,$Q$6:$Q$19,X83))/7*节奏总纲!W82</f>
        <v>1062786.772960142</v>
      </c>
      <c r="BG83" s="47">
        <f>IF(Y83&gt;AI83,INDEX($Q$6:$Q$19,AD83),求节点($G$6:$G$19,$Q$6:$Q$19,Y83))/7*节奏总纲!X82</f>
        <v>1231828.828256798</v>
      </c>
      <c r="BH83" s="47">
        <f>IF(Z83&gt;AJ83,INDEX($Q$6:$Q$19,AE83),求节点($G$6:$G$19,$Q$6:$Q$19,Z83))/7*节奏总纲!Y82</f>
        <v>1396733.5413489668</v>
      </c>
      <c r="BI83" s="47">
        <f>IF(AA83&gt;AK83,INDEX($Q$6:$Q$19,AF83),求节点($G$6:$G$19,$Q$6:$Q$19,AA83))/7*节奏总纲!Z82</f>
        <v>964929.74187221483</v>
      </c>
      <c r="BJ83" s="47">
        <f>IF(AB83&gt;AL83,INDEX($Q$6:$Q$19,AG83),求节点($G$6:$G$19,$Q$6:$Q$19,AB83))/7*节奏总纲!AA82</f>
        <v>287368.7910827013</v>
      </c>
      <c r="BK83" s="40">
        <f>IF(X83&gt;AH83,INDEX($R$6:$R$19,AC83),求节点($G$6:$G$19,$R$6:$R$19,X83))/7*节奏总纲!W82*$E$27</f>
        <v>1379.6691281596443</v>
      </c>
      <c r="BL83" s="40">
        <f>IF(Y83&gt;AI83,INDEX($R$6:$R$19,AD83),求节点($G$6:$G$19,$R$6:$R$19,Y83))/7*节奏总纲!X82*$E$27</f>
        <v>1285.4637487127575</v>
      </c>
      <c r="BM83" s="40">
        <f>IF(Z83&gt;AJ83,INDEX($R$6:$R$19,AE83),求节点($G$6:$G$19,$R$6:$R$19,Z83))/7*节奏总纲!Y82*$E$27</f>
        <v>1150.251151699149</v>
      </c>
      <c r="BN83" s="40">
        <f>IF(AA83&gt;AK83,INDEX($R$6:$R$19,AF83),求节点($G$6:$G$19,$R$6:$R$19,AA83))/7*节奏总纲!Z82*$E$27</f>
        <v>794.64802271829467</v>
      </c>
      <c r="BO83" s="40">
        <f>IF(AB83&gt;AL83,INDEX($R$6:$R$19,AG83),求节点($G$6:$G$19,$R$6:$R$19,AB83))/7*节奏总纲!AA82*$E$27</f>
        <v>383.15838811026839</v>
      </c>
      <c r="BP83" s="49">
        <f>IF(X83&gt;AH83,INDEX($S$6:$S$19,AC83),求节点($G$6:$G$19,$S$6:$S$19,X83))/7*节奏总纲!W82</f>
        <v>0</v>
      </c>
      <c r="BQ83" s="49">
        <f>IF(Y83&gt;AI83,INDEX($S$6:$S$19,AD83),求节点($G$6:$G$19,$S$6:$S$19,Y83))/7*节奏总纲!X82</f>
        <v>0</v>
      </c>
      <c r="BR83" s="49">
        <f>IF(Z83&gt;AJ83,INDEX($S$6:$S$19,AE83),求节点($G$6:$G$19,$S$6:$S$19,Z83))/7*节奏总纲!Y82</f>
        <v>0</v>
      </c>
      <c r="BS83" s="49">
        <f>IF(AA83&gt;AK83,INDEX($S$6:$S$19,AF83),求节点($G$6:$G$19,$S$6:$S$19,AA83))/7*节奏总纲!Z82</f>
        <v>0</v>
      </c>
      <c r="BT83" s="49">
        <f>IF(AB83&gt;AL83,INDEX($S$6:$S$19,AG83),求节点($G$6:$G$19,$S$6:$S$19,AB83))/7*节奏总纲!AA82</f>
        <v>0</v>
      </c>
      <c r="BU83" s="47"/>
      <c r="BV83" s="10">
        <v>79</v>
      </c>
      <c r="BW83" s="10">
        <f>SUM(AV$5:AV83)</f>
        <v>75365.275537754147</v>
      </c>
      <c r="BX83" s="10">
        <f>SUM(AW$5:AW83)</f>
        <v>68125.367496359773</v>
      </c>
      <c r="BY83" s="10">
        <f>SUM(AX$5:AX83)</f>
        <v>58677.790839293877</v>
      </c>
      <c r="BZ83" s="10">
        <f>SUM(AY$5:AY83)</f>
        <v>40296.805882250235</v>
      </c>
      <c r="CA83" s="10">
        <f>SUM(AZ$5:AZ83)</f>
        <v>19018.524189441807</v>
      </c>
      <c r="CB83" s="10">
        <f>SUM(BA$5:BA83)</f>
        <v>1184550651.9670632</v>
      </c>
      <c r="CC83" s="10">
        <f>SUM(BB$5:BB83)</f>
        <v>1166473709.9026296</v>
      </c>
      <c r="CD83" s="10">
        <f>SUM(BC$5:BC83)</f>
        <v>1107898752.6845174</v>
      </c>
      <c r="CE83" s="10">
        <f>SUM(BD$5:BD83)</f>
        <v>695337222.48980451</v>
      </c>
      <c r="CF83" s="10">
        <f>SUM(BE$5:BE83)</f>
        <v>240032681.83838218</v>
      </c>
      <c r="CG83" s="47">
        <f>SUM(BF$5:BF83)</f>
        <v>10346680.389129443</v>
      </c>
      <c r="CH83" s="47">
        <f>SUM(BG$5:BG83)</f>
        <v>12017272.716650009</v>
      </c>
      <c r="CI83" s="47">
        <f>SUM(BH$5:BH83)</f>
        <v>12979795.447585974</v>
      </c>
      <c r="CJ83" s="47">
        <f>SUM(BI$5:BI83)</f>
        <v>7311305.1221333332</v>
      </c>
      <c r="CK83" s="47">
        <f>SUM(BJ$5:BJ83)</f>
        <v>1321764.4641378378</v>
      </c>
      <c r="CL83" s="10">
        <f>SUM(BK$5:BK83)</f>
        <v>18841.318884438537</v>
      </c>
      <c r="CM83" s="10">
        <f>SUM(BL$5:BL83)</f>
        <v>17031.341874089943</v>
      </c>
      <c r="CN83" s="10">
        <f>SUM(BM$5:BM83)</f>
        <v>14669.447709823469</v>
      </c>
      <c r="CO83" s="10">
        <f>SUM(BN$5:BN83)</f>
        <v>10074.201470562559</v>
      </c>
      <c r="CP83" s="10">
        <f>SUM(BO$5:BO83)</f>
        <v>4754.6310473604526</v>
      </c>
      <c r="CQ83" s="40">
        <f>BK83/节奏总纲!W82</f>
        <v>86.253570541686173</v>
      </c>
      <c r="CR83" s="49">
        <f>SUM(BP$5:BP83)</f>
        <v>0</v>
      </c>
      <c r="CS83" s="49">
        <f>SUM(BQ$5:BQ83)</f>
        <v>0</v>
      </c>
      <c r="CT83" s="49">
        <f>SUM(BR$5:BR83)</f>
        <v>0</v>
      </c>
      <c r="CU83" s="49">
        <f>SUM(BS$5:BS83)</f>
        <v>0</v>
      </c>
      <c r="CV83" s="49">
        <f>SUM(BT$5:BT83)</f>
        <v>0</v>
      </c>
    </row>
    <row r="84" spans="23:100" x14ac:dyDescent="0.15">
      <c r="W84" s="29">
        <v>80</v>
      </c>
      <c r="X84" s="10">
        <f>功勋产出!C87*7</f>
        <v>182767580.09815282</v>
      </c>
      <c r="Y84" s="10">
        <f>功勋产出!D87*7</f>
        <v>226580095.63631541</v>
      </c>
      <c r="Z84" s="10">
        <f>功勋产出!E87*7</f>
        <v>331912945.07456803</v>
      </c>
      <c r="AA84" s="10">
        <f>功勋产出!F87*7</f>
        <v>376459887.54790825</v>
      </c>
      <c r="AB84" s="10">
        <f>功勋产出!G87*7</f>
        <v>402519485.38143343</v>
      </c>
      <c r="AC84" s="10">
        <f>求节点(功勋需求与产出奖励!$F$6:$F$19,功勋需求与产出奖励!$C$6:$C$19,节奏总纲!P83)</f>
        <v>14</v>
      </c>
      <c r="AD84" s="10">
        <f>求节点(功勋需求与产出奖励!$F$6:$F$19,功勋需求与产出奖励!$C$6:$C$19,节奏总纲!Q83)</f>
        <v>14</v>
      </c>
      <c r="AE84" s="10">
        <f>求节点(功勋需求与产出奖励!$F$6:$F$19,功勋需求与产出奖励!$C$6:$C$19,节奏总纲!R83)</f>
        <v>14</v>
      </c>
      <c r="AF84" s="10">
        <f>求节点(功勋需求与产出奖励!$F$6:$F$19,功勋需求与产出奖励!$C$6:$C$19,节奏总纲!S83)</f>
        <v>14</v>
      </c>
      <c r="AG84" s="10">
        <f>求节点(功勋需求与产出奖励!$F$6:$F$19,功勋需求与产出奖励!$C$6:$C$19,节奏总纲!T83)</f>
        <v>12.734651162790698</v>
      </c>
      <c r="AH84" s="62">
        <f>求节点($F$6:$F$19,$G$6:$G$19,节奏总纲!P83)</f>
        <v>305200000</v>
      </c>
      <c r="AI84" s="62">
        <f>求节点($F$6:$F$19,$G$6:$G$19,节奏总纲!Q83)</f>
        <v>305200000</v>
      </c>
      <c r="AJ84" s="62">
        <f>求节点($F$6:$F$19,$G$6:$G$19,节奏总纲!R83)</f>
        <v>305200000</v>
      </c>
      <c r="AK84" s="62">
        <f>求节点($F$6:$F$19,$G$6:$G$19,节奏总纲!S83)</f>
        <v>305200000</v>
      </c>
      <c r="AL84" s="62">
        <f>求节点($F$6:$F$19,$G$6:$G$19,节奏总纲!T83)</f>
        <v>217891348.83720934</v>
      </c>
      <c r="AM84" s="34">
        <f t="shared" si="15"/>
        <v>0.59884528210403942</v>
      </c>
      <c r="AN84" s="34">
        <f t="shared" si="16"/>
        <v>0.74239874061702293</v>
      </c>
      <c r="AO84" s="34">
        <f t="shared" si="17"/>
        <v>1.0875260323544169</v>
      </c>
      <c r="AP84" s="34">
        <f t="shared" si="18"/>
        <v>1.2334858700783364</v>
      </c>
      <c r="AQ84" s="34">
        <f t="shared" si="19"/>
        <v>1.8473403718390085</v>
      </c>
      <c r="AU84" s="10">
        <v>80</v>
      </c>
      <c r="AV84" s="10">
        <f>IF(X84&gt;AH84,INDEX($O$6:$O$19,AC84),求节点($G$6:$G$19,$O$6:$O$19,X84))/7*节奏总纲!W83</f>
        <v>5947.0226556913185</v>
      </c>
      <c r="AW84" s="10">
        <f>IF(Y84&gt;AI84,INDEX($O$6:$O$19,AD84),求节点($G$6:$G$19,$O$6:$O$19,Y84))/7*节奏总纲!X83</f>
        <v>5522.8815725037339</v>
      </c>
      <c r="AX84" s="10">
        <f>IF(Z84&gt;AJ84,INDEX($O$6:$O$19,AE84),求节点($G$6:$G$19,$O$6:$O$19,Z84))/7*节奏总纲!Y83</f>
        <v>4640.2549303079923</v>
      </c>
      <c r="AY84" s="10">
        <f>IF(AA84&gt;AK84,INDEX($O$6:$O$19,AF84),求节点($G$6:$G$19,$O$6:$O$19,AA84))/7*节奏总纲!Z83</f>
        <v>3386.2014546481873</v>
      </c>
      <c r="AZ84" s="10">
        <f>IF(AB84&gt;AL84,INDEX($O$6:$O$19,AG84),求节点($G$6:$G$19,$O$6:$O$19,AB84))/7*节奏总纲!AA83</f>
        <v>1595.9704845626625</v>
      </c>
      <c r="BA84" s="10">
        <f>IF(X84&gt;AH84,INDEX($P$6:$P$19,AC84),求节点($G$6:$G$19,$P$6:$P$19,X84))/7*节奏总纲!W83</f>
        <v>107302589.45222268</v>
      </c>
      <c r="BB84" s="10">
        <f>IF(Y84&gt;AI84,INDEX($P$6:$P$19,AD84),求节点($G$6:$G$19,$P$6:$P$19,Y84))/7*节奏总纲!X83</f>
        <v>109789906.39632981</v>
      </c>
      <c r="BC84" s="10">
        <f>IF(Z84&gt;AJ84,INDEX($P$6:$P$19,AE84),求节点($G$6:$G$19,$P$6:$P$19,Z84))/7*节奏总纲!Y83</f>
        <v>103411395.58972098</v>
      </c>
      <c r="BD84" s="10">
        <f>IF(AA84&gt;AK84,INDEX($P$6:$P$19,AF84),求节点($G$6:$G$19,$P$6:$P$19,AA84))/7*节奏总纲!Z83</f>
        <v>75463918.132159606</v>
      </c>
      <c r="BE84" s="10">
        <f>IF(AB84&gt;AL84,INDEX($P$6:$P$19,AG84),求节点($G$6:$G$19,$P$6:$P$19,AB84))/7*节奏总纲!AA83</f>
        <v>28195478.560607038</v>
      </c>
      <c r="BF84" s="47">
        <f>IF(X84&gt;AH84,INDEX($Q$6:$Q$19,AC84),求节点($G$6:$G$19,$Q$6:$Q$19,X84))/7*节奏总纲!W83</f>
        <v>1171318.2807161978</v>
      </c>
      <c r="BG84" s="47">
        <f>IF(Y84&gt;AI84,INDEX($Q$6:$Q$19,AD84),求节点($G$6:$G$19,$Q$6:$Q$19,Y84))/7*节奏总纲!X83</f>
        <v>1342589.8734538509</v>
      </c>
      <c r="BH84" s="47">
        <f>IF(Z84&gt;AJ84,INDEX($Q$6:$Q$19,AE84),求节点($G$6:$G$19,$Q$6:$Q$19,Z84))/7*节奏总纲!Y83</f>
        <v>1408648.8181292119</v>
      </c>
      <c r="BI84" s="47">
        <f>IF(AA84&gt;AK84,INDEX($Q$6:$Q$19,AF84),求节点($G$6:$G$19,$Q$6:$Q$19,AA84))/7*节奏总纲!Z83</f>
        <v>1027954.0130181998</v>
      </c>
      <c r="BJ84" s="47">
        <f>IF(AB84&gt;AL84,INDEX($Q$6:$Q$19,AG84),求节点($G$6:$G$19,$Q$6:$Q$19,AB84))/7*节奏总纲!AA83</f>
        <v>299244.46585549921</v>
      </c>
      <c r="BK84" s="40">
        <f>IF(X84&gt;AH84,INDEX($R$6:$R$19,AC84),求节点($G$6:$G$19,$R$6:$R$19,X84))/7*节奏总纲!W83*$E$27</f>
        <v>1486.7556639228299</v>
      </c>
      <c r="BL84" s="40">
        <f>IF(Y84&gt;AI84,INDEX($R$6:$R$19,AD84),求节点($G$6:$G$19,$R$6:$R$19,Y84))/7*节奏总纲!X83*$E$27</f>
        <v>1380.7203931259335</v>
      </c>
      <c r="BM84" s="40">
        <f>IF(Z84&gt;AJ84,INDEX($R$6:$R$19,AE84),求节点($G$6:$G$19,$R$6:$R$19,Z84))/7*节奏总纲!Y83*$E$27</f>
        <v>1160.0637325769983</v>
      </c>
      <c r="BN84" s="40">
        <f>IF(AA84&gt;AK84,INDEX($R$6:$R$19,AF84),求节点($G$6:$G$19,$R$6:$R$19,AA84))/7*节奏总纲!Z83*$E$27</f>
        <v>846.55036366204683</v>
      </c>
      <c r="BO84" s="40">
        <f>IF(AB84&gt;AL84,INDEX($R$6:$R$19,AG84),求节点($G$6:$G$19,$R$6:$R$19,AB84))/7*节奏总纲!AA83*$E$27</f>
        <v>398.99262114066568</v>
      </c>
      <c r="BP84" s="49">
        <f>IF(X84&gt;AH84,INDEX($S$6:$S$19,AC84),求节点($G$6:$G$19,$S$6:$S$19,X84))/7*节奏总纲!W83</f>
        <v>0</v>
      </c>
      <c r="BQ84" s="49">
        <f>IF(Y84&gt;AI84,INDEX($S$6:$S$19,AD84),求节点($G$6:$G$19,$S$6:$S$19,Y84))/7*节奏总纲!X83</f>
        <v>0</v>
      </c>
      <c r="BR84" s="49">
        <f>IF(Z84&gt;AJ84,INDEX($S$6:$S$19,AE84),求节点($G$6:$G$19,$S$6:$S$19,Z84))/7*节奏总纲!Y83</f>
        <v>0</v>
      </c>
      <c r="BS84" s="49">
        <f>IF(AA84&gt;AK84,INDEX($S$6:$S$19,AF84),求节点($G$6:$G$19,$S$6:$S$19,AA84))/7*节奏总纲!Z83</f>
        <v>0</v>
      </c>
      <c r="BT84" s="49">
        <f>IF(AB84&gt;AL84,INDEX($S$6:$S$19,AG84),求节点($G$6:$G$19,$S$6:$S$19,AB84))/7*节奏总纲!AA83</f>
        <v>0</v>
      </c>
      <c r="BU84" s="47"/>
      <c r="BV84" s="10">
        <v>80</v>
      </c>
      <c r="BW84" s="10">
        <f>SUM(AV$5:AV84)</f>
        <v>81312.298193445458</v>
      </c>
      <c r="BX84" s="10">
        <f>SUM(AW$5:AW84)</f>
        <v>73648.249068863501</v>
      </c>
      <c r="BY84" s="10">
        <f>SUM(AX$5:AX84)</f>
        <v>63318.045769601871</v>
      </c>
      <c r="BZ84" s="10">
        <f>SUM(AY$5:AY84)</f>
        <v>43683.007336898423</v>
      </c>
      <c r="CA84" s="10">
        <f>SUM(AZ$5:AZ84)</f>
        <v>20614.494674004469</v>
      </c>
      <c r="CB84" s="10">
        <f>SUM(BA$5:BA84)</f>
        <v>1291853241.4192858</v>
      </c>
      <c r="CC84" s="10">
        <f>SUM(BB$5:BB84)</f>
        <v>1276263616.2989595</v>
      </c>
      <c r="CD84" s="10">
        <f>SUM(BC$5:BC84)</f>
        <v>1211310148.2742383</v>
      </c>
      <c r="CE84" s="10">
        <f>SUM(BD$5:BD84)</f>
        <v>770801140.6219641</v>
      </c>
      <c r="CF84" s="10">
        <f>SUM(BE$5:BE84)</f>
        <v>268228160.39898923</v>
      </c>
      <c r="CG84" s="47">
        <f>SUM(BF$5:BF84)</f>
        <v>11517998.669845641</v>
      </c>
      <c r="CH84" s="47">
        <f>SUM(BG$5:BG84)</f>
        <v>13359862.590103861</v>
      </c>
      <c r="CI84" s="47">
        <f>SUM(BH$5:BH84)</f>
        <v>14388444.265715186</v>
      </c>
      <c r="CJ84" s="47">
        <f>SUM(BI$5:BI84)</f>
        <v>8339259.1351515334</v>
      </c>
      <c r="CK84" s="47">
        <f>SUM(BJ$5:BJ84)</f>
        <v>1621008.929993337</v>
      </c>
      <c r="CL84" s="10">
        <f>SUM(BK$5:BK84)</f>
        <v>20328.074548361368</v>
      </c>
      <c r="CM84" s="10">
        <f>SUM(BL$5:BL84)</f>
        <v>18412.062267215875</v>
      </c>
      <c r="CN84" s="10">
        <f>SUM(BM$5:BM84)</f>
        <v>15829.511442400468</v>
      </c>
      <c r="CO84" s="10">
        <f>SUM(BN$5:BN84)</f>
        <v>10920.751834224606</v>
      </c>
      <c r="CP84" s="10">
        <f>SUM(BO$5:BO84)</f>
        <v>5153.6236685011181</v>
      </c>
      <c r="CQ84" s="40">
        <f>BK84/节奏总纲!W83</f>
        <v>86.723887560105311</v>
      </c>
      <c r="CR84" s="49">
        <f>SUM(BP$5:BP84)</f>
        <v>0</v>
      </c>
      <c r="CS84" s="49">
        <f>SUM(BQ$5:BQ84)</f>
        <v>0</v>
      </c>
      <c r="CT84" s="49">
        <f>SUM(BR$5:BR84)</f>
        <v>0</v>
      </c>
      <c r="CU84" s="49">
        <f>SUM(BS$5:BS84)</f>
        <v>0</v>
      </c>
      <c r="CV84" s="49">
        <f>SUM(BT$5:BT84)</f>
        <v>0</v>
      </c>
    </row>
    <row r="85" spans="23:100" x14ac:dyDescent="0.15">
      <c r="W85" s="29">
        <v>81</v>
      </c>
      <c r="X85" s="10">
        <f>功勋产出!C88*7</f>
        <v>186348913.3206791</v>
      </c>
      <c r="Y85" s="10">
        <f>功勋产出!D88*7</f>
        <v>230495651.90810761</v>
      </c>
      <c r="Z85" s="10">
        <f>功勋产出!E88*7</f>
        <v>335860140.16018832</v>
      </c>
      <c r="AA85" s="10">
        <f>功勋产出!F88*7</f>
        <v>380550800.91097343</v>
      </c>
      <c r="AB85" s="10">
        <f>功勋产出!G88*7</f>
        <v>408120167.04604465</v>
      </c>
      <c r="AC85" s="10">
        <f>求节点(功勋需求与产出奖励!$F$6:$F$19,功勋需求与产出奖励!$C$6:$C$19,节奏总纲!P84)</f>
        <v>14</v>
      </c>
      <c r="AD85" s="10">
        <f>求节点(功勋需求与产出奖励!$F$6:$F$19,功勋需求与产出奖励!$C$6:$C$19,节奏总纲!Q84)</f>
        <v>14</v>
      </c>
      <c r="AE85" s="10">
        <f>求节点(功勋需求与产出奖励!$F$6:$F$19,功勋需求与产出奖励!$C$6:$C$19,节奏总纲!R84)</f>
        <v>14</v>
      </c>
      <c r="AF85" s="10">
        <f>求节点(功勋需求与产出奖励!$F$6:$F$19,功勋需求与产出奖励!$C$6:$C$19,节奏总纲!S84)</f>
        <v>14</v>
      </c>
      <c r="AG85" s="10">
        <f>求节点(功勋需求与产出奖励!$F$6:$F$19,功勋需求与产出奖励!$C$6:$C$19,节奏总纲!T84)</f>
        <v>13.240132902226968</v>
      </c>
      <c r="AH85" s="62">
        <f>求节点($F$6:$F$19,$G$6:$G$19,节奏总纲!P84)</f>
        <v>305200000</v>
      </c>
      <c r="AI85" s="62">
        <f>求节点($F$6:$F$19,$G$6:$G$19,节奏总纲!Q84)</f>
        <v>305200000</v>
      </c>
      <c r="AJ85" s="62">
        <f>求节点($F$6:$F$19,$G$6:$G$19,节奏总纲!R84)</f>
        <v>305200000</v>
      </c>
      <c r="AK85" s="62">
        <f>求节点($F$6:$F$19,$G$6:$G$19,节奏总纲!S84)</f>
        <v>305200000</v>
      </c>
      <c r="AL85" s="62">
        <f>求节点($F$6:$F$19,$G$6:$G$19,节奏总纲!T84)</f>
        <v>250793515.79945093</v>
      </c>
      <c r="AM85" s="34">
        <f t="shared" si="15"/>
        <v>0.61057966356710058</v>
      </c>
      <c r="AN85" s="34">
        <f t="shared" si="16"/>
        <v>0.75522821726116518</v>
      </c>
      <c r="AO85" s="34">
        <f t="shared" si="17"/>
        <v>1.10045917483679</v>
      </c>
      <c r="AP85" s="34">
        <f t="shared" si="18"/>
        <v>1.2468899112417215</v>
      </c>
      <c r="AQ85" s="34">
        <f t="shared" si="19"/>
        <v>1.6273154660521656</v>
      </c>
      <c r="AU85" s="10">
        <v>81</v>
      </c>
      <c r="AV85" s="10">
        <f>IF(X85&gt;AH85,INDEX($O$6:$O$19,AC85),求节点($G$6:$G$19,$O$6:$O$19,X85))/7*节奏总纲!W84</f>
        <v>6405.6194802599111</v>
      </c>
      <c r="AW85" s="10">
        <f>IF(Y85&gt;AI85,INDEX($O$6:$O$19,AD85),求节点($G$6:$G$19,$O$6:$O$19,Y85))/7*节奏总纲!X84</f>
        <v>5650.3773072692866</v>
      </c>
      <c r="AX85" s="10">
        <f>IF(Z85&gt;AJ85,INDEX($O$6:$O$19,AE85),求节点($G$6:$G$19,$O$6:$O$19,Z85))/7*节奏总纲!Y84</f>
        <v>4935.1998869073104</v>
      </c>
      <c r="AY85" s="10">
        <f>IF(AA85&gt;AK85,INDEX($O$6:$O$19,AF85),求节点($G$6:$G$19,$O$6:$O$19,AA85))/7*节奏总纲!Z84</f>
        <v>3672.1103600575702</v>
      </c>
      <c r="AZ85" s="10">
        <f>IF(AB85&gt;AL85,INDEX($O$6:$O$19,AG85),求节点($G$6:$G$19,$O$6:$O$19,AB85))/7*节奏总纲!AA84</f>
        <v>1886.8263237073982</v>
      </c>
      <c r="BA85" s="10">
        <f>IF(X85&gt;AH85,INDEX($P$6:$P$19,AC85),求节点($G$6:$G$19,$P$6:$P$19,X85))/7*节奏总纲!W84</f>
        <v>116591988.67571265</v>
      </c>
      <c r="BB85" s="10">
        <f>IF(Y85&gt;AI85,INDEX($P$6:$P$19,AD85),求节点($G$6:$G$19,$P$6:$P$19,Y85))/7*节奏总纲!X84</f>
        <v>113193825.7837065</v>
      </c>
      <c r="BC85" s="10">
        <f>IF(Z85&gt;AJ85,INDEX($P$6:$P$19,AE85),求节点($G$6:$G$19,$P$6:$P$19,Z85))/7*节奏总纲!Y84</f>
        <v>109984454.62250577</v>
      </c>
      <c r="BD85" s="10">
        <f>IF(AA85&gt;AK85,INDEX($P$6:$P$19,AF85),求节点($G$6:$G$19,$P$6:$P$19,AA85))/7*节奏总纲!Z84</f>
        <v>81835602.309854418</v>
      </c>
      <c r="BE85" s="10">
        <f>IF(AB85&gt;AL85,INDEX($P$6:$P$19,AG85),求节点($G$6:$G$19,$P$6:$P$19,AB85))/7*节奏总纲!AA84</f>
        <v>38026807.447026022</v>
      </c>
      <c r="BF85" s="47">
        <f>IF(X85&gt;AH85,INDEX($Q$6:$Q$19,AC85),求节点($G$6:$G$19,$Q$6:$Q$19,X85))/7*节奏总纲!W84</f>
        <v>1287146.266243137</v>
      </c>
      <c r="BG85" s="47">
        <f>IF(Y85&gt;AI85,INDEX($Q$6:$Q$19,AD85),求节点($G$6:$G$19,$Q$6:$Q$19,Y85))/7*节奏总纲!X84</f>
        <v>1395431.0807160935</v>
      </c>
      <c r="BH85" s="47">
        <f>IF(Z85&gt;AJ85,INDEX($Q$6:$Q$19,AE85),求节点($G$6:$G$19,$Q$6:$Q$19,Z85))/7*节奏总纲!Y84</f>
        <v>1498185.6799540049</v>
      </c>
      <c r="BI85" s="47">
        <f>IF(AA85&gt;AK85,INDEX($Q$6:$Q$19,AF85),求节点($G$6:$G$19,$Q$6:$Q$19,AA85))/7*节奏总纲!Z84</f>
        <v>1114747.7878746195</v>
      </c>
      <c r="BJ85" s="47">
        <f>IF(AB85&gt;AL85,INDEX($Q$6:$Q$19,AG85),求节点($G$6:$G$19,$Q$6:$Q$19,AB85))/7*节奏总纲!AA84</f>
        <v>471706.58092684951</v>
      </c>
      <c r="BK85" s="40">
        <f>IF(X85&gt;AH85,INDEX($R$6:$R$19,AC85),求节点($G$6:$G$19,$R$6:$R$19,X85))/7*节奏总纲!W84*$E$27</f>
        <v>1601.404870064978</v>
      </c>
      <c r="BL85" s="40">
        <f>IF(Y85&gt;AI85,INDEX($R$6:$R$19,AD85),求节点($G$6:$G$19,$R$6:$R$19,Y85))/7*节奏总纲!X84*$E$27</f>
        <v>1412.5943268173219</v>
      </c>
      <c r="BM85" s="40">
        <f>IF(Z85&gt;AJ85,INDEX($R$6:$R$19,AE85),求节点($G$6:$G$19,$R$6:$R$19,Z85))/7*节奏总纲!Y84*$E$27</f>
        <v>1233.7999717268276</v>
      </c>
      <c r="BN85" s="40">
        <f>IF(AA85&gt;AK85,INDEX($R$6:$R$19,AF85),求节点($G$6:$G$19,$R$6:$R$19,AA85))/7*节奏总纲!Z84*$E$27</f>
        <v>918.02759001439267</v>
      </c>
      <c r="BO85" s="40">
        <f>IF(AB85&gt;AL85,INDEX($R$6:$R$19,AG85),求节点($G$6:$G$19,$R$6:$R$19,AB85))/7*节奏总纲!AA84*$E$27</f>
        <v>471.70658092684954</v>
      </c>
      <c r="BP85" s="49">
        <f>IF(X85&gt;AH85,INDEX($S$6:$S$19,AC85),求节点($G$6:$G$19,$S$6:$S$19,X85))/7*节奏总纲!W84</f>
        <v>0</v>
      </c>
      <c r="BQ85" s="49">
        <f>IF(Y85&gt;AI85,INDEX($S$6:$S$19,AD85),求节点($G$6:$G$19,$S$6:$S$19,Y85))/7*节奏总纲!X84</f>
        <v>0</v>
      </c>
      <c r="BR85" s="49">
        <f>IF(Z85&gt;AJ85,INDEX($S$6:$S$19,AE85),求节点($G$6:$G$19,$S$6:$S$19,Z85))/7*节奏总纲!Y84</f>
        <v>0</v>
      </c>
      <c r="BS85" s="49">
        <f>IF(AA85&gt;AK85,INDEX($S$6:$S$19,AF85),求节点($G$6:$G$19,$S$6:$S$19,AA85))/7*节奏总纲!Z84</f>
        <v>0</v>
      </c>
      <c r="BT85" s="49">
        <f>IF(AB85&gt;AL85,INDEX($S$6:$S$19,AG85),求节点($G$6:$G$19,$S$6:$S$19,AB85))/7*节奏总纲!AA84</f>
        <v>0</v>
      </c>
      <c r="BU85" s="47"/>
      <c r="BV85" s="10">
        <v>81</v>
      </c>
      <c r="BW85" s="10">
        <f>SUM(AV$5:AV85)</f>
        <v>87717.917673705364</v>
      </c>
      <c r="BX85" s="10">
        <f>SUM(AW$5:AW85)</f>
        <v>79298.626376132786</v>
      </c>
      <c r="BY85" s="10">
        <f>SUM(AX$5:AX85)</f>
        <v>68253.245656509185</v>
      </c>
      <c r="BZ85" s="10">
        <f>SUM(AY$5:AY85)</f>
        <v>47355.117696955997</v>
      </c>
      <c r="CA85" s="10">
        <f>SUM(AZ$5:AZ85)</f>
        <v>22501.320997711868</v>
      </c>
      <c r="CB85" s="10">
        <f>SUM(BA$5:BA85)</f>
        <v>1408445230.0949984</v>
      </c>
      <c r="CC85" s="10">
        <f>SUM(BB$5:BB85)</f>
        <v>1389457442.0826659</v>
      </c>
      <c r="CD85" s="10">
        <f>SUM(BC$5:BC85)</f>
        <v>1321294602.896744</v>
      </c>
      <c r="CE85" s="10">
        <f>SUM(BD$5:BD85)</f>
        <v>852636742.93181849</v>
      </c>
      <c r="CF85" s="10">
        <f>SUM(BE$5:BE85)</f>
        <v>306254967.84601527</v>
      </c>
      <c r="CG85" s="47">
        <f>SUM(BF$5:BF85)</f>
        <v>12805144.936088778</v>
      </c>
      <c r="CH85" s="47">
        <f>SUM(BG$5:BG85)</f>
        <v>14755293.670819955</v>
      </c>
      <c r="CI85" s="47">
        <f>SUM(BH$5:BH85)</f>
        <v>15886629.945669191</v>
      </c>
      <c r="CJ85" s="47">
        <f>SUM(BI$5:BI85)</f>
        <v>9454006.923026152</v>
      </c>
      <c r="CK85" s="47">
        <f>SUM(BJ$5:BJ85)</f>
        <v>2092715.5109201865</v>
      </c>
      <c r="CL85" s="10">
        <f>SUM(BK$5:BK85)</f>
        <v>21929.479418426345</v>
      </c>
      <c r="CM85" s="10">
        <f>SUM(BL$5:BL85)</f>
        <v>19824.656594033197</v>
      </c>
      <c r="CN85" s="10">
        <f>SUM(BM$5:BM85)</f>
        <v>17063.311414127296</v>
      </c>
      <c r="CO85" s="10">
        <f>SUM(BN$5:BN85)</f>
        <v>11838.779424238999</v>
      </c>
      <c r="CP85" s="10">
        <f>SUM(BO$5:BO85)</f>
        <v>5625.3302494279678</v>
      </c>
      <c r="CQ85" s="40">
        <f>BK85/节奏总纲!W84</f>
        <v>87.155998228846428</v>
      </c>
      <c r="CR85" s="49">
        <f>SUM(BP$5:BP85)</f>
        <v>0</v>
      </c>
      <c r="CS85" s="49">
        <f>SUM(BQ$5:BQ85)</f>
        <v>0</v>
      </c>
      <c r="CT85" s="49">
        <f>SUM(BR$5:BR85)</f>
        <v>0</v>
      </c>
      <c r="CU85" s="49">
        <f>SUM(BS$5:BS85)</f>
        <v>0</v>
      </c>
      <c r="CV85" s="49">
        <f>SUM(BT$5:BT85)</f>
        <v>0</v>
      </c>
    </row>
    <row r="86" spans="23:100" x14ac:dyDescent="0.15">
      <c r="W86" s="29">
        <v>82</v>
      </c>
      <c r="X86" s="10">
        <f>功勋产出!C89*7</f>
        <v>189829976.63552746</v>
      </c>
      <c r="Y86" s="10">
        <f>功勋产出!D89*7</f>
        <v>234558345.1577273</v>
      </c>
      <c r="Z86" s="10">
        <f>功勋产出!E89*7</f>
        <v>340196223.79094779</v>
      </c>
      <c r="AA86" s="10">
        <f>功勋产出!F89*7</f>
        <v>384676158.54703319</v>
      </c>
      <c r="AB86" s="10">
        <f>功勋产出!G89*7</f>
        <v>413119979.95960283</v>
      </c>
      <c r="AC86" s="10">
        <f>求节点(功勋需求与产出奖励!$F$6:$F$19,功勋需求与产出奖励!$C$6:$C$19,节奏总纲!P85)</f>
        <v>14</v>
      </c>
      <c r="AD86" s="10">
        <f>求节点(功勋需求与产出奖励!$F$6:$F$19,功勋需求与产出奖励!$C$6:$C$19,节奏总纲!Q85)</f>
        <v>14</v>
      </c>
      <c r="AE86" s="10">
        <f>求节点(功勋需求与产出奖励!$F$6:$F$19,功勋需求与产出奖励!$C$6:$C$19,节奏总纲!R85)</f>
        <v>14</v>
      </c>
      <c r="AF86" s="10">
        <f>求节点(功勋需求与产出奖励!$F$6:$F$19,功勋需求与产出奖励!$C$6:$C$19,节奏总纲!S85)</f>
        <v>14</v>
      </c>
      <c r="AG86" s="10">
        <f>求节点(功勋需求与产出奖励!$F$6:$F$19,功勋需求与产出奖励!$C$6:$C$19,节奏总纲!T85)</f>
        <v>14</v>
      </c>
      <c r="AH86" s="62">
        <f>求节点($F$6:$F$19,$G$6:$G$19,节奏总纲!P85)</f>
        <v>305200000</v>
      </c>
      <c r="AI86" s="62">
        <f>求节点($F$6:$F$19,$G$6:$G$19,节奏总纲!Q85)</f>
        <v>305200000</v>
      </c>
      <c r="AJ86" s="62">
        <f>求节点($F$6:$F$19,$G$6:$G$19,节奏总纲!R85)</f>
        <v>305200000</v>
      </c>
      <c r="AK86" s="62">
        <f>求节点($F$6:$F$19,$G$6:$G$19,节奏总纲!S85)</f>
        <v>305200000</v>
      </c>
      <c r="AL86" s="62">
        <f>求节点($F$6:$F$19,$G$6:$G$19,节奏总纲!T85)</f>
        <v>305200000</v>
      </c>
      <c r="AM86" s="34">
        <f t="shared" si="15"/>
        <v>0.62198550666948704</v>
      </c>
      <c r="AN86" s="34">
        <f t="shared" si="16"/>
        <v>0.76853979409478146</v>
      </c>
      <c r="AO86" s="34">
        <f t="shared" si="17"/>
        <v>1.1146665261826598</v>
      </c>
      <c r="AP86" s="34">
        <f t="shared" si="18"/>
        <v>1.2604068104424417</v>
      </c>
      <c r="AQ86" s="34">
        <f t="shared" si="19"/>
        <v>1.353604128308004</v>
      </c>
      <c r="AU86" s="10">
        <v>82</v>
      </c>
      <c r="AV86" s="10">
        <f>IF(X86&gt;AH86,INDEX($O$6:$O$19,AC86),求节点($G$6:$G$19,$O$6:$O$19,X86))/7*节奏总纲!W85</f>
        <v>6898.4578097260228</v>
      </c>
      <c r="AW86" s="10">
        <f>IF(Y86&gt;AI86,INDEX($O$6:$O$19,AD86),求节点($G$6:$G$19,$O$6:$O$19,Y86))/7*节奏总纲!X85</f>
        <v>6243.4195553482105</v>
      </c>
      <c r="AX86" s="10">
        <f>IF(Z86&gt;AJ86,INDEX($O$6:$O$19,AE86),求节点($G$6:$G$19,$O$6:$O$19,Z86))/7*节奏总纲!Y85</f>
        <v>5481.4503877971902</v>
      </c>
      <c r="AY86" s="10">
        <f>IF(AA86&gt;AK86,INDEX($O$6:$O$19,AF86),求节点($G$6:$G$19,$O$6:$O$19,AA86))/7*节奏总纲!Z85</f>
        <v>4020.7554044453104</v>
      </c>
      <c r="AZ86" s="10">
        <f>IF(AB86&gt;AL86,INDEX($O$6:$O$19,AG86),求节点($G$6:$G$19,$O$6:$O$19,AB86))/7*节奏总纲!AA85</f>
        <v>2149.6192705353051</v>
      </c>
      <c r="BA86" s="10">
        <f>IF(X86&gt;AH86,INDEX($P$6:$P$19,AC86),求节点($G$6:$G$19,$P$6:$P$19,X86))/7*节奏总纲!W85</f>
        <v>126614441.39085922</v>
      </c>
      <c r="BB86" s="10">
        <f>IF(Y86&gt;AI86,INDEX($P$6:$P$19,AD86),求节点($G$6:$G$19,$P$6:$P$19,Y86))/7*节奏总纲!X85</f>
        <v>126020576.34132341</v>
      </c>
      <c r="BC86" s="10">
        <f>IF(Z86&gt;AJ86,INDEX($P$6:$P$19,AE86),求节点($G$6:$G$19,$P$6:$P$19,Z86))/7*节奏总纲!Y85</f>
        <v>122158037.21376595</v>
      </c>
      <c r="BD86" s="10">
        <f>IF(AA86&gt;AK86,INDEX($P$6:$P$19,AF86),求节点($G$6:$G$19,$P$6:$P$19,AA86))/7*节奏总纲!Z85</f>
        <v>89605406.156209782</v>
      </c>
      <c r="BE86" s="10">
        <f>IF(AB86&gt;AL86,INDEX($P$6:$P$19,AG86),求节点($G$6:$G$19,$P$6:$P$19,AB86))/7*节奏总纲!AA85</f>
        <v>47905800.886215374</v>
      </c>
      <c r="BF86" s="47">
        <f>IF(X86&gt;AH86,INDEX($Q$6:$Q$19,AC86),求节点($G$6:$G$19,$Q$6:$Q$19,X86))/7*节奏总纲!W85</f>
        <v>1412614.0502400466</v>
      </c>
      <c r="BG86" s="47">
        <f>IF(Y86&gt;AI86,INDEX($Q$6:$Q$19,AD86),求节点($G$6:$G$19,$Q$6:$Q$19,Y86))/7*节奏总纲!X85</f>
        <v>1565671.065904011</v>
      </c>
      <c r="BH86" s="47">
        <f>IF(Z86&gt;AJ86,INDEX($Q$6:$Q$19,AE86),求节点($G$6:$G$19,$Q$6:$Q$19,Z86))/7*节奏总纲!Y85</f>
        <v>1664011.7248670042</v>
      </c>
      <c r="BI86" s="47">
        <f>IF(AA86&gt;AK86,INDEX($Q$6:$Q$19,AF86),求节点($G$6:$G$19,$Q$6:$Q$19,AA86))/7*节奏总纲!Z85</f>
        <v>1220586.4620637549</v>
      </c>
      <c r="BJ86" s="47">
        <f>IF(AB86&gt;AL86,INDEX($Q$6:$Q$19,AG86),求节点($G$6:$G$19,$Q$6:$Q$19,AB86))/7*节奏总纲!AA85</f>
        <v>652562.99284107483</v>
      </c>
      <c r="BK86" s="40">
        <f>IF(X86&gt;AH86,INDEX($R$6:$R$19,AC86),求节点($G$6:$G$19,$R$6:$R$19,X86))/7*节奏总纲!W85*$E$27</f>
        <v>1724.6144524315059</v>
      </c>
      <c r="BL86" s="40">
        <f>IF(Y86&gt;AI86,INDEX($R$6:$R$19,AD86),求节点($G$6:$G$19,$R$6:$R$19,Y86))/7*节奏总纲!X85*$E$27</f>
        <v>1560.8548888370524</v>
      </c>
      <c r="BM86" s="40">
        <f>IF(Z86&gt;AJ86,INDEX($R$6:$R$19,AE86),求节点($G$6:$G$19,$R$6:$R$19,Z86))/7*节奏总纲!Y85*$E$27</f>
        <v>1370.3625969492978</v>
      </c>
      <c r="BN86" s="40">
        <f>IF(AA86&gt;AK86,INDEX($R$6:$R$19,AF86),求节点($G$6:$G$19,$R$6:$R$19,AA86))/7*节奏总纲!Z85*$E$27</f>
        <v>1005.1888511113277</v>
      </c>
      <c r="BO86" s="40">
        <f>IF(AB86&gt;AL86,INDEX($R$6:$R$19,AG86),求节点($G$6:$G$19,$R$6:$R$19,AB86))/7*节奏总纲!AA85*$E$27</f>
        <v>537.40481763382638</v>
      </c>
      <c r="BP86" s="49">
        <f>IF(X86&gt;AH86,INDEX($S$6:$S$19,AC86),求节点($G$6:$G$19,$S$6:$S$19,X86))/7*节奏总纲!W85</f>
        <v>0</v>
      </c>
      <c r="BQ86" s="49">
        <f>IF(Y86&gt;AI86,INDEX($S$6:$S$19,AD86),求节点($G$6:$G$19,$S$6:$S$19,Y86))/7*节奏总纲!X85</f>
        <v>0</v>
      </c>
      <c r="BR86" s="49">
        <f>IF(Z86&gt;AJ86,INDEX($S$6:$S$19,AE86),求节点($G$6:$G$19,$S$6:$S$19,Z86))/7*节奏总纲!Y85</f>
        <v>0</v>
      </c>
      <c r="BS86" s="49">
        <f>IF(AA86&gt;AK86,INDEX($S$6:$S$19,AF86),求节点($G$6:$G$19,$S$6:$S$19,AA86))/7*节奏总纲!Z85</f>
        <v>0</v>
      </c>
      <c r="BT86" s="49">
        <f>IF(AB86&gt;AL86,INDEX($S$6:$S$19,AG86),求节点($G$6:$G$19,$S$6:$S$19,AB86))/7*节奏总纲!AA85</f>
        <v>0</v>
      </c>
      <c r="BU86" s="47"/>
      <c r="BV86" s="10">
        <v>82</v>
      </c>
      <c r="BW86" s="10">
        <f>SUM(AV$5:AV86)</f>
        <v>94616.375483431388</v>
      </c>
      <c r="BX86" s="10">
        <f>SUM(AW$5:AW86)</f>
        <v>85542.045931481</v>
      </c>
      <c r="BY86" s="10">
        <f>SUM(AX$5:AX86)</f>
        <v>73734.696044306373</v>
      </c>
      <c r="BZ86" s="10">
        <f>SUM(AY$5:AY86)</f>
        <v>51375.87310140131</v>
      </c>
      <c r="CA86" s="10">
        <f>SUM(AZ$5:AZ86)</f>
        <v>24650.940268247174</v>
      </c>
      <c r="CB86" s="10">
        <f>SUM(BA$5:BA86)</f>
        <v>1535059671.4858575</v>
      </c>
      <c r="CC86" s="10">
        <f>SUM(BB$5:BB86)</f>
        <v>1515478018.4239893</v>
      </c>
      <c r="CD86" s="10">
        <f>SUM(BC$5:BC86)</f>
        <v>1443452640.1105099</v>
      </c>
      <c r="CE86" s="10">
        <f>SUM(BD$5:BD86)</f>
        <v>942242149.08802831</v>
      </c>
      <c r="CF86" s="10">
        <f>SUM(BE$5:BE86)</f>
        <v>354160768.73223066</v>
      </c>
      <c r="CG86" s="47">
        <f>SUM(BF$5:BF86)</f>
        <v>14217758.986328825</v>
      </c>
      <c r="CH86" s="47">
        <f>SUM(BG$5:BG86)</f>
        <v>16320964.736723967</v>
      </c>
      <c r="CI86" s="47">
        <f>SUM(BH$5:BH86)</f>
        <v>17550641.670536194</v>
      </c>
      <c r="CJ86" s="47">
        <f>SUM(BI$5:BI86)</f>
        <v>10674593.385089908</v>
      </c>
      <c r="CK86" s="47">
        <f>SUM(BJ$5:BJ86)</f>
        <v>2745278.5037612612</v>
      </c>
      <c r="CL86" s="10">
        <f>SUM(BK$5:BK86)</f>
        <v>23654.093870857851</v>
      </c>
      <c r="CM86" s="10">
        <f>SUM(BL$5:BL86)</f>
        <v>21385.51148287025</v>
      </c>
      <c r="CN86" s="10">
        <f>SUM(BM$5:BM86)</f>
        <v>18433.674011076593</v>
      </c>
      <c r="CO86" s="10">
        <f>SUM(BN$5:BN86)</f>
        <v>12843.968275350328</v>
      </c>
      <c r="CP86" s="10">
        <f>SUM(BO$5:BO86)</f>
        <v>6162.7350670617943</v>
      </c>
      <c r="CQ86" s="40">
        <f>BK86/节奏总纲!W85</f>
        <v>87.576010694441067</v>
      </c>
      <c r="CR86" s="49">
        <f>SUM(BP$5:BP86)</f>
        <v>0</v>
      </c>
      <c r="CS86" s="49">
        <f>SUM(BQ$5:BQ86)</f>
        <v>0</v>
      </c>
      <c r="CT86" s="49">
        <f>SUM(BR$5:BR86)</f>
        <v>0</v>
      </c>
      <c r="CU86" s="49">
        <f>SUM(BS$5:BS86)</f>
        <v>0</v>
      </c>
      <c r="CV86" s="49">
        <f>SUM(BT$5:BT86)</f>
        <v>0</v>
      </c>
    </row>
    <row r="87" spans="23:100" x14ac:dyDescent="0.15">
      <c r="W87" s="29">
        <v>83</v>
      </c>
      <c r="X87" s="10">
        <f>功勋产出!C90*7</f>
        <v>193442080.02810556</v>
      </c>
      <c r="Y87" s="10">
        <f>功勋产出!D90*7</f>
        <v>238210781.23625726</v>
      </c>
      <c r="Z87" s="10">
        <f>功勋产出!E90*7</f>
        <v>344425853.61031675</v>
      </c>
      <c r="AA87" s="10">
        <f>功勋产出!F90*7</f>
        <v>389059686.51068109</v>
      </c>
      <c r="AB87" s="10">
        <f>功勋产出!G90*7</f>
        <v>417142433.34452677</v>
      </c>
      <c r="AC87" s="10">
        <f>求节点(功勋需求与产出奖励!$F$6:$F$19,功勋需求与产出奖励!$C$6:$C$19,节奏总纲!P86)</f>
        <v>14</v>
      </c>
      <c r="AD87" s="10">
        <f>求节点(功勋需求与产出奖励!$F$6:$F$19,功勋需求与产出奖励!$C$6:$C$19,节奏总纲!Q86)</f>
        <v>14</v>
      </c>
      <c r="AE87" s="10">
        <f>求节点(功勋需求与产出奖励!$F$6:$F$19,功勋需求与产出奖励!$C$6:$C$19,节奏总纲!R86)</f>
        <v>14</v>
      </c>
      <c r="AF87" s="10">
        <f>求节点(功勋需求与产出奖励!$F$6:$F$19,功勋需求与产出奖励!$C$6:$C$19,节奏总纲!S86)</f>
        <v>14</v>
      </c>
      <c r="AG87" s="10">
        <f>求节点(功勋需求与产出奖励!$F$6:$F$19,功勋需求与产出奖励!$C$6:$C$19,节奏总纲!T86)</f>
        <v>14</v>
      </c>
      <c r="AH87" s="62">
        <f>求节点($F$6:$F$19,$G$6:$G$19,节奏总纲!P86)</f>
        <v>305200000</v>
      </c>
      <c r="AI87" s="62">
        <f>求节点($F$6:$F$19,$G$6:$G$19,节奏总纲!Q86)</f>
        <v>305200000</v>
      </c>
      <c r="AJ87" s="62">
        <f>求节点($F$6:$F$19,$G$6:$G$19,节奏总纲!R86)</f>
        <v>305200000</v>
      </c>
      <c r="AK87" s="62">
        <f>求节点($F$6:$F$19,$G$6:$G$19,节奏总纲!S86)</f>
        <v>305200000</v>
      </c>
      <c r="AL87" s="62">
        <f>求节点($F$6:$F$19,$G$6:$G$19,节奏总纲!T86)</f>
        <v>305200000</v>
      </c>
      <c r="AM87" s="34">
        <f t="shared" si="15"/>
        <v>0.63382070782472333</v>
      </c>
      <c r="AN87" s="34">
        <f t="shared" si="16"/>
        <v>0.78050714690778922</v>
      </c>
      <c r="AO87" s="34">
        <f t="shared" si="17"/>
        <v>1.1285250773601467</v>
      </c>
      <c r="AP87" s="34">
        <f t="shared" si="18"/>
        <v>1.2747696150415502</v>
      </c>
      <c r="AQ87" s="34">
        <f t="shared" si="19"/>
        <v>1.3667838576164049</v>
      </c>
      <c r="AU87" s="10">
        <v>83</v>
      </c>
      <c r="AV87" s="10">
        <f>IF(X87&gt;AH87,INDEX($O$6:$O$19,AC87),求节点($G$6:$G$19,$O$6:$O$19,X87))/7*节奏总纲!W86</f>
        <v>7430.3782908291769</v>
      </c>
      <c r="AW87" s="10">
        <f>IF(Y87&gt;AI87,INDEX($O$6:$O$19,AD87),求节点($G$6:$G$19,$O$6:$O$19,Y87))/7*节奏总纲!X86</f>
        <v>6863.889860318337</v>
      </c>
      <c r="AX87" s="10">
        <f>IF(Z87&gt;AJ87,INDEX($O$6:$O$19,AE87),求节点($G$6:$G$19,$O$6:$O$19,Z87))/7*节奏总纲!Y86</f>
        <v>6070.861051077065</v>
      </c>
      <c r="AY87" s="10">
        <f>IF(AA87&gt;AK87,INDEX($O$6:$O$19,AF87),求节点($G$6:$G$19,$O$6:$O$19,AA87))/7*节奏总纲!Z86</f>
        <v>4306.7975861060968</v>
      </c>
      <c r="AZ87" s="10">
        <f>IF(AB87&gt;AL87,INDEX($O$6:$O$19,AG87),求节点($G$6:$G$19,$O$6:$O$19,AB87))/7*节奏总纲!AA86</f>
        <v>2385.0963716571587</v>
      </c>
      <c r="BA87" s="10">
        <f>IF(X87&gt;AH87,INDEX($P$6:$P$19,AC87),求节点($G$6:$G$19,$P$6:$P$19,X87))/7*节奏总纲!W86</f>
        <v>137541712.15349978</v>
      </c>
      <c r="BB87" s="10">
        <f>IF(Y87&gt;AI87,INDEX($P$6:$P$19,AD87),求节点($G$6:$G$19,$P$6:$P$19,Y87))/7*节奏总纲!X86</f>
        <v>139343569.70335948</v>
      </c>
      <c r="BC87" s="10">
        <f>IF(Z87&gt;AJ87,INDEX($P$6:$P$19,AE87),求节点($G$6:$G$19,$P$6:$P$19,Z87))/7*节奏总纲!Y86</f>
        <v>135293474.85257462</v>
      </c>
      <c r="BD87" s="10">
        <f>IF(AA87&gt;AK87,INDEX($P$6:$P$19,AF87),求节点($G$6:$G$19,$P$6:$P$19,AA87))/7*节奏总纲!Z86</f>
        <v>95980060.490364462</v>
      </c>
      <c r="BE87" s="10">
        <f>IF(AB87&gt;AL87,INDEX($P$6:$P$19,AG87),求节点($G$6:$G$19,$P$6:$P$19,AB87))/7*节奏总纲!AA86</f>
        <v>53153576.282645248</v>
      </c>
      <c r="BF87" s="47">
        <f>IF(X87&gt;AH87,INDEX($Q$6:$Q$19,AC87),求节点($G$6:$G$19,$Q$6:$Q$19,X87))/7*节奏总纲!W86</f>
        <v>1550796.5297915465</v>
      </c>
      <c r="BG87" s="47">
        <f>IF(Y87&gt;AI87,INDEX($Q$6:$Q$19,AD87),求节点($G$6:$G$19,$Q$6:$Q$19,Y87))/7*节奏总纲!X86</f>
        <v>1741347.3286239184</v>
      </c>
      <c r="BH87" s="47">
        <f>IF(Z87&gt;AJ87,INDEX($Q$6:$Q$19,AE87),求节点($G$6:$G$19,$Q$6:$Q$19,Z87))/7*节奏总纲!Y86</f>
        <v>1842939.9619341092</v>
      </c>
      <c r="BI87" s="47">
        <f>IF(AA87&gt;AK87,INDEX($Q$6:$Q$19,AF87),求节点($G$6:$G$19,$Q$6:$Q$19,AA87))/7*节奏总纲!Z86</f>
        <v>1307420.6957822081</v>
      </c>
      <c r="BJ87" s="47">
        <f>IF(AB87&gt;AL87,INDEX($Q$6:$Q$19,AG87),求节点($G$6:$G$19,$Q$6:$Q$19,AB87))/7*节奏总纲!AA86</f>
        <v>724047.1128244946</v>
      </c>
      <c r="BK87" s="40">
        <f>IF(X87&gt;AH87,INDEX($R$6:$R$19,AC87),求节点($G$6:$G$19,$R$6:$R$19,X87))/7*节奏总纲!W86*$E$27</f>
        <v>1857.5945727072944</v>
      </c>
      <c r="BL87" s="40">
        <f>IF(Y87&gt;AI87,INDEX($R$6:$R$19,AD87),求节点($G$6:$G$19,$R$6:$R$19,Y87))/7*节奏总纲!X86*$E$27</f>
        <v>1715.9724650795843</v>
      </c>
      <c r="BM87" s="40">
        <f>IF(Z87&gt;AJ87,INDEX($R$6:$R$19,AE87),求节点($G$6:$G$19,$R$6:$R$19,Z87))/7*节奏总纲!Y86*$E$27</f>
        <v>1517.7152627692665</v>
      </c>
      <c r="BN87" s="40">
        <f>IF(AA87&gt;AK87,INDEX($R$6:$R$19,AF87),求节点($G$6:$G$19,$R$6:$R$19,AA87))/7*节奏总纲!Z86*$E$27</f>
        <v>1076.6993965265244</v>
      </c>
      <c r="BO87" s="40">
        <f>IF(AB87&gt;AL87,INDEX($R$6:$R$19,AG87),求节点($G$6:$G$19,$R$6:$R$19,AB87))/7*节奏总纲!AA86*$E$27</f>
        <v>596.27409291428955</v>
      </c>
      <c r="BP87" s="49">
        <f>IF(X87&gt;AH87,INDEX($S$6:$S$19,AC87),求节点($G$6:$G$19,$S$6:$S$19,X87))/7*节奏总纲!W86</f>
        <v>0</v>
      </c>
      <c r="BQ87" s="49">
        <f>IF(Y87&gt;AI87,INDEX($S$6:$S$19,AD87),求节点($G$6:$G$19,$S$6:$S$19,Y87))/7*节奏总纲!X86</f>
        <v>0</v>
      </c>
      <c r="BR87" s="49">
        <f>IF(Z87&gt;AJ87,INDEX($S$6:$S$19,AE87),求节点($G$6:$G$19,$S$6:$S$19,Z87))/7*节奏总纲!Y86</f>
        <v>0</v>
      </c>
      <c r="BS87" s="49">
        <f>IF(AA87&gt;AK87,INDEX($S$6:$S$19,AF87),求节点($G$6:$G$19,$S$6:$S$19,AA87))/7*节奏总纲!Z86</f>
        <v>0</v>
      </c>
      <c r="BT87" s="49">
        <f>IF(AB87&gt;AL87,INDEX($S$6:$S$19,AG87),求节点($G$6:$G$19,$S$6:$S$19,AB87))/7*节奏总纲!AA86</f>
        <v>0</v>
      </c>
      <c r="BU87" s="47"/>
      <c r="BV87" s="10">
        <v>83</v>
      </c>
      <c r="BW87" s="10">
        <f>SUM(AV$5:AV87)</f>
        <v>102046.75377426056</v>
      </c>
      <c r="BX87" s="10">
        <f>SUM(AW$5:AW87)</f>
        <v>92405.935791799333</v>
      </c>
      <c r="BY87" s="10">
        <f>SUM(AX$5:AX87)</f>
        <v>79805.557095383439</v>
      </c>
      <c r="BZ87" s="10">
        <f>SUM(AY$5:AY87)</f>
        <v>55682.670687507409</v>
      </c>
      <c r="CA87" s="10">
        <f>SUM(AZ$5:AZ87)</f>
        <v>27036.036639904334</v>
      </c>
      <c r="CB87" s="10">
        <f>SUM(BA$5:BA87)</f>
        <v>1672601383.6393573</v>
      </c>
      <c r="CC87" s="10">
        <f>SUM(BB$5:BB87)</f>
        <v>1654821588.1273489</v>
      </c>
      <c r="CD87" s="10">
        <f>SUM(BC$5:BC87)</f>
        <v>1578746114.9630845</v>
      </c>
      <c r="CE87" s="10">
        <f>SUM(BD$5:BD87)</f>
        <v>1038222209.5783927</v>
      </c>
      <c r="CF87" s="10">
        <f>SUM(BE$5:BE87)</f>
        <v>407314345.01487589</v>
      </c>
      <c r="CG87" s="47">
        <f>SUM(BF$5:BF87)</f>
        <v>15768555.516120372</v>
      </c>
      <c r="CH87" s="47">
        <f>SUM(BG$5:BG87)</f>
        <v>18062312.065347884</v>
      </c>
      <c r="CI87" s="47">
        <f>SUM(BH$5:BH87)</f>
        <v>19393581.632470302</v>
      </c>
      <c r="CJ87" s="47">
        <f>SUM(BI$5:BI87)</f>
        <v>11982014.080872117</v>
      </c>
      <c r="CK87" s="47">
        <f>SUM(BJ$5:BJ87)</f>
        <v>3469325.6165857557</v>
      </c>
      <c r="CL87" s="10">
        <f>SUM(BK$5:BK87)</f>
        <v>25511.688443565145</v>
      </c>
      <c r="CM87" s="10">
        <f>SUM(BL$5:BL87)</f>
        <v>23101.483947949833</v>
      </c>
      <c r="CN87" s="10">
        <f>SUM(BM$5:BM87)</f>
        <v>19951.38927384586</v>
      </c>
      <c r="CO87" s="10">
        <f>SUM(BN$5:BN87)</f>
        <v>13920.667671876852</v>
      </c>
      <c r="CP87" s="10">
        <f>SUM(BO$5:BO87)</f>
        <v>6759.0091599760835</v>
      </c>
      <c r="CQ87" s="40">
        <f>BK87/节奏总纲!W86</f>
        <v>88.011833980225106</v>
      </c>
      <c r="CR87" s="49">
        <f>SUM(BP$5:BP87)</f>
        <v>0</v>
      </c>
      <c r="CS87" s="49">
        <f>SUM(BQ$5:BQ87)</f>
        <v>0</v>
      </c>
      <c r="CT87" s="49">
        <f>SUM(BR$5:BR87)</f>
        <v>0</v>
      </c>
      <c r="CU87" s="49">
        <f>SUM(BS$5:BS87)</f>
        <v>0</v>
      </c>
      <c r="CV87" s="49">
        <f>SUM(BT$5:BT87)</f>
        <v>0</v>
      </c>
    </row>
    <row r="88" spans="23:100" x14ac:dyDescent="0.15">
      <c r="W88" s="29">
        <v>84</v>
      </c>
      <c r="X88" s="10">
        <f>功勋产出!C91*7</f>
        <v>197137333.64119375</v>
      </c>
      <c r="Y88" s="10">
        <f>功勋产出!D91*7</f>
        <v>241889657.75873283</v>
      </c>
      <c r="Z88" s="10">
        <f>功勋产出!E91*7</f>
        <v>348615547.00085312</v>
      </c>
      <c r="AA88" s="10">
        <f>功勋产出!F91*7</f>
        <v>392712133.5732969</v>
      </c>
      <c r="AB88" s="10">
        <f>功勋产出!G91*7</f>
        <v>421220362.39806944</v>
      </c>
      <c r="AC88" s="10">
        <f>求节点(功勋需求与产出奖励!$F$6:$F$19,功勋需求与产出奖励!$C$6:$C$19,节奏总纲!P87)</f>
        <v>14</v>
      </c>
      <c r="AD88" s="10">
        <f>求节点(功勋需求与产出奖励!$F$6:$F$19,功勋需求与产出奖励!$C$6:$C$19,节奏总纲!Q87)</f>
        <v>14</v>
      </c>
      <c r="AE88" s="10">
        <f>求节点(功勋需求与产出奖励!$F$6:$F$19,功勋需求与产出奖励!$C$6:$C$19,节奏总纲!R87)</f>
        <v>14</v>
      </c>
      <c r="AF88" s="10">
        <f>求节点(功勋需求与产出奖励!$F$6:$F$19,功勋需求与产出奖励!$C$6:$C$19,节奏总纲!S87)</f>
        <v>14</v>
      </c>
      <c r="AG88" s="10">
        <f>求节点(功勋需求与产出奖励!$F$6:$F$19,功勋需求与产出奖励!$C$6:$C$19,节奏总纲!T87)</f>
        <v>14</v>
      </c>
      <c r="AH88" s="62">
        <f>求节点($F$6:$F$19,$G$6:$G$19,节奏总纲!P87)</f>
        <v>305200000</v>
      </c>
      <c r="AI88" s="62">
        <f>求节点($F$6:$F$19,$G$6:$G$19,节奏总纲!Q87)</f>
        <v>305200000</v>
      </c>
      <c r="AJ88" s="62">
        <f>求节点($F$6:$F$19,$G$6:$G$19,节奏总纲!R87)</f>
        <v>305200000</v>
      </c>
      <c r="AK88" s="62">
        <f>求节点($F$6:$F$19,$G$6:$G$19,节奏总纲!S87)</f>
        <v>305200000</v>
      </c>
      <c r="AL88" s="62">
        <f>求节点($F$6:$F$19,$G$6:$G$19,节奏总纲!T87)</f>
        <v>305200000</v>
      </c>
      <c r="AM88" s="34">
        <f t="shared" si="15"/>
        <v>0.64592835400129012</v>
      </c>
      <c r="AN88" s="34">
        <f t="shared" si="16"/>
        <v>0.79256113289230934</v>
      </c>
      <c r="AO88" s="34">
        <f t="shared" si="17"/>
        <v>1.1422527752321532</v>
      </c>
      <c r="AP88" s="34">
        <f t="shared" si="18"/>
        <v>1.2867370038443542</v>
      </c>
      <c r="AQ88" s="34">
        <f t="shared" si="19"/>
        <v>1.3801453551706075</v>
      </c>
      <c r="AU88" s="10">
        <v>84</v>
      </c>
      <c r="AV88" s="10">
        <f>IF(X88&gt;AH88,INDEX($O$6:$O$19,AC88),求节点($G$6:$G$19,$O$6:$O$19,X88))/7*节奏总纲!W87</f>
        <v>8004.0251917290962</v>
      </c>
      <c r="AW88" s="10">
        <f>IF(Y88&gt;AI88,INDEX($O$6:$O$19,AD88),求节点($G$6:$G$19,$O$6:$O$19,Y88))/7*节奏总纲!X87</f>
        <v>7389.719429900827</v>
      </c>
      <c r="AX88" s="10">
        <f>IF(Z88&gt;AJ88,INDEX($O$6:$O$19,AE88),求节点($G$6:$G$19,$O$6:$O$19,Z88))/7*节奏总纲!Y87</f>
        <v>6286.6449637036221</v>
      </c>
      <c r="AY88" s="10">
        <f>IF(AA88&gt;AK88,INDEX($O$6:$O$19,AF88),求节点($G$6:$G$19,$O$6:$O$19,AA88))/7*节奏总纲!Z87</f>
        <v>4559.3011778219425</v>
      </c>
      <c r="AZ88" s="10">
        <f>IF(AB88&gt;AL88,INDEX($O$6:$O$19,AG88),求节点($G$6:$G$19,$O$6:$O$19,AB88))/7*节奏总纲!AA87</f>
        <v>2582.3188055940991</v>
      </c>
      <c r="BA88" s="10">
        <f>IF(X88&gt;AH88,INDEX($P$6:$P$19,AC88),求节点($G$6:$G$19,$P$6:$P$19,X88))/7*节奏总纲!W87</f>
        <v>149430703.22856691</v>
      </c>
      <c r="BB88" s="10">
        <f>IF(Y88&gt;AI88,INDEX($P$6:$P$19,AD88),求节点($G$6:$G$19,$P$6:$P$19,Y88))/7*节奏总纲!X87</f>
        <v>150878178.46690029</v>
      </c>
      <c r="BC88" s="10">
        <f>IF(Z88&gt;AJ88,INDEX($P$6:$P$19,AE88),求节点($G$6:$G$19,$P$6:$P$19,Z88))/7*节奏总纲!Y87</f>
        <v>140102373.4768236</v>
      </c>
      <c r="BD88" s="10">
        <f>IF(AA88&gt;AK88,INDEX($P$6:$P$19,AF88),求节点($G$6:$G$19,$P$6:$P$19,AA88))/7*节奏总纲!Z87</f>
        <v>101607283.39146042</v>
      </c>
      <c r="BE88" s="10">
        <f>IF(AB88&gt;AL88,INDEX($P$6:$P$19,AG88),求节点($G$6:$G$19,$P$6:$P$19,AB88))/7*节奏总纲!AA87</f>
        <v>57548819.09609706</v>
      </c>
      <c r="BF88" s="47">
        <f>IF(X88&gt;AH88,INDEX($Q$6:$Q$19,AC88),求节点($G$6:$G$19,$Q$6:$Q$19,X88))/7*节奏总纲!W87</f>
        <v>1702445.4894368099</v>
      </c>
      <c r="BG88" s="47">
        <f>IF(Y88&gt;AI88,INDEX($Q$6:$Q$19,AD88),求节点($G$6:$G$19,$Q$6:$Q$19,Y88))/7*节奏总纲!X87</f>
        <v>1896353.4968483131</v>
      </c>
      <c r="BH88" s="47">
        <f>IF(Z88&gt;AJ88,INDEX($Q$6:$Q$19,AE88),求节点($G$6:$G$19,$Q$6:$Q$19,Z88))/7*节奏总纲!Y87</f>
        <v>1908445.7925528856</v>
      </c>
      <c r="BI88" s="47">
        <f>IF(AA88&gt;AK88,INDEX($Q$6:$Q$19,AF88),求节点($G$6:$G$19,$Q$6:$Q$19,AA88))/7*节奏总纲!Z87</f>
        <v>1384073.5718388038</v>
      </c>
      <c r="BJ88" s="47">
        <f>IF(AB88&gt;AL88,INDEX($Q$6:$Q$19,AG88),求节点($G$6:$G$19,$Q$6:$Q$19,AB88))/7*节奏总纲!AA87</f>
        <v>783918.20884106576</v>
      </c>
      <c r="BK88" s="40">
        <f>IF(X88&gt;AH88,INDEX($R$6:$R$19,AC88),求节点($G$6:$G$19,$R$6:$R$19,X88))/7*节奏总纲!W87*$E$27</f>
        <v>2001.0062979322738</v>
      </c>
      <c r="BL88" s="40">
        <f>IF(Y88&gt;AI88,INDEX($R$6:$R$19,AD88),求节点($G$6:$G$19,$R$6:$R$19,Y88))/7*节奏总纲!X87*$E$27</f>
        <v>1847.429857475207</v>
      </c>
      <c r="BM88" s="40">
        <f>IF(Z88&gt;AJ88,INDEX($R$6:$R$19,AE88),求节点($G$6:$G$19,$R$6:$R$19,Z88))/7*节奏总纲!Y87*$E$27</f>
        <v>1571.6612409259058</v>
      </c>
      <c r="BN88" s="40">
        <f>IF(AA88&gt;AK88,INDEX($R$6:$R$19,AF88),求节点($G$6:$G$19,$R$6:$R$19,AA88))/7*节奏总纲!Z87*$E$27</f>
        <v>1139.8252944554856</v>
      </c>
      <c r="BO88" s="40">
        <f>IF(AB88&gt;AL88,INDEX($R$6:$R$19,AG88),求节点($G$6:$G$19,$R$6:$R$19,AB88))/7*节奏总纲!AA87*$E$27</f>
        <v>645.57970139852478</v>
      </c>
      <c r="BP88" s="49">
        <f>IF(X88&gt;AH88,INDEX($S$6:$S$19,AC88),求节点($G$6:$G$19,$S$6:$S$19,X88))/7*节奏总纲!W87</f>
        <v>0</v>
      </c>
      <c r="BQ88" s="49">
        <f>IF(Y88&gt;AI88,INDEX($S$6:$S$19,AD88),求节点($G$6:$G$19,$S$6:$S$19,Y88))/7*节奏总纲!X87</f>
        <v>0</v>
      </c>
      <c r="BR88" s="49">
        <f>IF(Z88&gt;AJ88,INDEX($S$6:$S$19,AE88),求节点($G$6:$G$19,$S$6:$S$19,Z88))/7*节奏总纲!Y87</f>
        <v>0</v>
      </c>
      <c r="BS88" s="49">
        <f>IF(AA88&gt;AK88,INDEX($S$6:$S$19,AF88),求节点($G$6:$G$19,$S$6:$S$19,AA88))/7*节奏总纲!Z87</f>
        <v>0</v>
      </c>
      <c r="BT88" s="49">
        <f>IF(AB88&gt;AL88,INDEX($S$6:$S$19,AG88),求节点($G$6:$G$19,$S$6:$S$19,AB88))/7*节奏总纲!AA87</f>
        <v>0</v>
      </c>
      <c r="BU88" s="47"/>
      <c r="BV88" s="10">
        <v>84</v>
      </c>
      <c r="BW88" s="10">
        <f>SUM(AV$5:AV88)</f>
        <v>110050.77896598967</v>
      </c>
      <c r="BX88" s="10">
        <f>SUM(AW$5:AW88)</f>
        <v>99795.655221700159</v>
      </c>
      <c r="BY88" s="10">
        <f>SUM(AX$5:AX88)</f>
        <v>86092.202059087067</v>
      </c>
      <c r="BZ88" s="10">
        <f>SUM(AY$5:AY88)</f>
        <v>60241.971865329353</v>
      </c>
      <c r="CA88" s="10">
        <f>SUM(AZ$5:AZ88)</f>
        <v>29618.355445498433</v>
      </c>
      <c r="CB88" s="10">
        <f>SUM(BA$5:BA88)</f>
        <v>1822032086.8679242</v>
      </c>
      <c r="CC88" s="10">
        <f>SUM(BB$5:BB88)</f>
        <v>1805699766.5942492</v>
      </c>
      <c r="CD88" s="10">
        <f>SUM(BC$5:BC88)</f>
        <v>1718848488.439908</v>
      </c>
      <c r="CE88" s="10">
        <f>SUM(BD$5:BD88)</f>
        <v>1139829492.9698532</v>
      </c>
      <c r="CF88" s="10">
        <f>SUM(BE$5:BE88)</f>
        <v>464863164.11097294</v>
      </c>
      <c r="CG88" s="47">
        <f>SUM(BF$5:BF88)</f>
        <v>17471001.005557183</v>
      </c>
      <c r="CH88" s="47">
        <f>SUM(BG$5:BG88)</f>
        <v>19958665.562196195</v>
      </c>
      <c r="CI88" s="47">
        <f>SUM(BH$5:BH88)</f>
        <v>21302027.425023187</v>
      </c>
      <c r="CJ88" s="47">
        <f>SUM(BI$5:BI88)</f>
        <v>13366087.65271092</v>
      </c>
      <c r="CK88" s="47">
        <f>SUM(BJ$5:BJ88)</f>
        <v>4253243.8254268216</v>
      </c>
      <c r="CL88" s="10">
        <f>SUM(BK$5:BK88)</f>
        <v>27512.69474149742</v>
      </c>
      <c r="CM88" s="10">
        <f>SUM(BL$5:BL88)</f>
        <v>24948.91380542504</v>
      </c>
      <c r="CN88" s="10">
        <f>SUM(BM$5:BM88)</f>
        <v>21523.050514771767</v>
      </c>
      <c r="CO88" s="10">
        <f>SUM(BN$5:BN88)</f>
        <v>15060.492966332338</v>
      </c>
      <c r="CP88" s="10">
        <f>SUM(BO$5:BO88)</f>
        <v>7404.5888613746083</v>
      </c>
      <c r="CQ88" s="40">
        <f>BK88/节奏总纲!W87</f>
        <v>88.457689869835136</v>
      </c>
      <c r="CR88" s="49">
        <f>SUM(BP$5:BP88)</f>
        <v>0</v>
      </c>
      <c r="CS88" s="49">
        <f>SUM(BQ$5:BQ88)</f>
        <v>0</v>
      </c>
      <c r="CT88" s="49">
        <f>SUM(BR$5:BR88)</f>
        <v>0</v>
      </c>
      <c r="CU88" s="49">
        <f>SUM(BS$5:BS88)</f>
        <v>0</v>
      </c>
      <c r="CV88" s="49">
        <f>SUM(BT$5:BT88)</f>
        <v>0</v>
      </c>
    </row>
    <row r="89" spans="23:100" x14ac:dyDescent="0.15">
      <c r="W89" s="29">
        <v>85</v>
      </c>
      <c r="X89" s="10">
        <f>功勋产出!C92*7</f>
        <v>199036924.76451591</v>
      </c>
      <c r="Y89" s="10">
        <f>功勋产出!D92*7</f>
        <v>243650533.5117324</v>
      </c>
      <c r="Z89" s="10">
        <f>功勋产出!E92*7</f>
        <v>350783823.54396242</v>
      </c>
      <c r="AA89" s="10">
        <f>功勋产出!F92*7</f>
        <v>394772903.05556762</v>
      </c>
      <c r="AB89" s="10">
        <f>功勋产出!G92*7</f>
        <v>424265418.11183715</v>
      </c>
      <c r="AC89" s="10">
        <f>求节点(功勋需求与产出奖励!$F$6:$F$19,功勋需求与产出奖励!$C$6:$C$19,节奏总纲!P88)</f>
        <v>14</v>
      </c>
      <c r="AD89" s="10">
        <f>求节点(功勋需求与产出奖励!$F$6:$F$19,功勋需求与产出奖励!$C$6:$C$19,节奏总纲!Q88)</f>
        <v>14</v>
      </c>
      <c r="AE89" s="10">
        <f>求节点(功勋需求与产出奖励!$F$6:$F$19,功勋需求与产出奖励!$C$6:$C$19,节奏总纲!R88)</f>
        <v>14</v>
      </c>
      <c r="AF89" s="10">
        <f>求节点(功勋需求与产出奖励!$F$6:$F$19,功勋需求与产出奖励!$C$6:$C$19,节奏总纲!S88)</f>
        <v>14</v>
      </c>
      <c r="AG89" s="10">
        <f>求节点(功勋需求与产出奖励!$F$6:$F$19,功勋需求与产出奖励!$C$6:$C$19,节奏总纲!T88)</f>
        <v>14</v>
      </c>
      <c r="AH89" s="62">
        <f>求节点($F$6:$F$19,$G$6:$G$19,节奏总纲!P88)</f>
        <v>305200000</v>
      </c>
      <c r="AI89" s="62">
        <f>求节点($F$6:$F$19,$G$6:$G$19,节奏总纲!Q88)</f>
        <v>305200000</v>
      </c>
      <c r="AJ89" s="62">
        <f>求节点($F$6:$F$19,$G$6:$G$19,节奏总纲!R88)</f>
        <v>305200000</v>
      </c>
      <c r="AK89" s="62">
        <f>求节点($F$6:$F$19,$G$6:$G$19,节奏总纲!S88)</f>
        <v>305200000</v>
      </c>
      <c r="AL89" s="62">
        <f>求节点($F$6:$F$19,$G$6:$G$19,节奏总纲!T88)</f>
        <v>305200000</v>
      </c>
      <c r="AM89" s="34">
        <f t="shared" si="15"/>
        <v>0.6521524402507074</v>
      </c>
      <c r="AN89" s="34">
        <f t="shared" si="16"/>
        <v>0.79833071268588596</v>
      </c>
      <c r="AO89" s="34">
        <f t="shared" si="17"/>
        <v>1.1493572199998769</v>
      </c>
      <c r="AP89" s="34">
        <f t="shared" si="18"/>
        <v>1.293489197429776</v>
      </c>
      <c r="AQ89" s="34">
        <f t="shared" si="19"/>
        <v>1.3901226019391781</v>
      </c>
      <c r="AU89" s="10">
        <v>85</v>
      </c>
      <c r="AV89" s="10">
        <f>IF(X89&gt;AH89,INDEX($O$6:$O$19,AC89),求节点($G$6:$G$19,$O$6:$O$19,X89))/7*节奏总纲!W88</f>
        <v>8600.729069965264</v>
      </c>
      <c r="AW89" s="10">
        <f>IF(Y89&gt;AI89,INDEX($O$6:$O$19,AD89),求节点($G$6:$G$19,$O$6:$O$19,Y89))/7*节奏总纲!X88</f>
        <v>7681.9794374810972</v>
      </c>
      <c r="AX89" s="10">
        <f>IF(Z89&gt;AJ89,INDEX($O$6:$O$19,AE89),求节点($G$6:$G$19,$O$6:$O$19,Z89))/7*节奏总纲!Y88</f>
        <v>6658.842908415374</v>
      </c>
      <c r="AY89" s="10">
        <f>IF(AA89&gt;AK89,INDEX($O$6:$O$19,AF89),求节点($G$6:$G$19,$O$6:$O$19,AA89))/7*节奏总纲!Z88</f>
        <v>5038.5864280896039</v>
      </c>
      <c r="AZ89" s="10">
        <f>IF(AB89&gt;AL89,INDEX($O$6:$O$19,AG89),求节点($G$6:$G$19,$O$6:$O$19,AB89))/7*节奏总纲!AA88</f>
        <v>2754.1918775764034</v>
      </c>
      <c r="BA89" s="10">
        <f>IF(X89&gt;AH89,INDEX($P$6:$P$19,AC89),求节点($G$6:$G$19,$P$6:$P$19,X89))/7*节奏总纲!W88</f>
        <v>161267226.00841296</v>
      </c>
      <c r="BB89" s="10">
        <f>IF(Y89&gt;AI89,INDEX($P$6:$P$19,AD89),求节点($G$6:$G$19,$P$6:$P$19,Y89))/7*节奏总纲!X88</f>
        <v>157270664.12976891</v>
      </c>
      <c r="BC89" s="10">
        <f>IF(Z89&gt;AJ89,INDEX($P$6:$P$19,AE89),求节点($G$6:$G$19,$P$6:$P$19,Z89))/7*节奏总纲!Y88</f>
        <v>148397070.53039977</v>
      </c>
      <c r="BD89" s="10">
        <f>IF(AA89&gt;AK89,INDEX($P$6:$P$19,AF89),求节点($G$6:$G$19,$P$6:$P$19,AA89))/7*节奏总纲!Z88</f>
        <v>112288497.54028262</v>
      </c>
      <c r="BE89" s="10">
        <f>IF(AB89&gt;AL89,INDEX($P$6:$P$19,AG89),求节点($G$6:$G$19,$P$6:$P$19,AB89))/7*节奏总纲!AA88</f>
        <v>61379133.271702699</v>
      </c>
      <c r="BF89" s="47">
        <f>IF(X89&gt;AH89,INDEX($Q$6:$Q$19,AC89),求节点($G$6:$G$19,$Q$6:$Q$19,X89))/7*节奏总纲!W88</f>
        <v>1846863.172990934</v>
      </c>
      <c r="BG89" s="47">
        <f>IF(Y89&gt;AI89,INDEX($Q$6:$Q$19,AD89),求节点($G$6:$G$19,$Q$6:$Q$19,Y89))/7*节奏总纲!X88</f>
        <v>1982041.2918450455</v>
      </c>
      <c r="BH89" s="47">
        <f>IF(Z89&gt;AJ89,INDEX($Q$6:$Q$19,AE89),求节点($G$6:$G$19,$Q$6:$Q$19,Z89))/7*节奏总纲!Y88</f>
        <v>2021434.4543403815</v>
      </c>
      <c r="BI89" s="47">
        <f>IF(AA89&gt;AK89,INDEX($Q$6:$Q$19,AF89),求节点($G$6:$G$19,$Q$6:$Q$19,AA89))/7*节奏总纲!Z88</f>
        <v>1529570.8799557728</v>
      </c>
      <c r="BJ89" s="47">
        <f>IF(AB89&gt;AL89,INDEX($Q$6:$Q$19,AG89),求节点($G$6:$G$19,$Q$6:$Q$19,AB89))/7*节奏总纲!AA88</f>
        <v>836093.96283569385</v>
      </c>
      <c r="BK89" s="40">
        <f>IF(X89&gt;AH89,INDEX($R$6:$R$19,AC89),求节点($G$6:$G$19,$R$6:$R$19,X89))/7*节奏总纲!W88*$E$27</f>
        <v>2150.182267491316</v>
      </c>
      <c r="BL89" s="40">
        <f>IF(Y89&gt;AI89,INDEX($R$6:$R$19,AD89),求节点($G$6:$G$19,$R$6:$R$19,Y89))/7*节奏总纲!X88*$E$27</f>
        <v>1920.4948593702743</v>
      </c>
      <c r="BM89" s="40">
        <f>IF(Z89&gt;AJ89,INDEX($R$6:$R$19,AE89),求节点($G$6:$G$19,$R$6:$R$19,Z89))/7*节奏总纲!Y88*$E$27</f>
        <v>1664.7107271038437</v>
      </c>
      <c r="BN89" s="40">
        <f>IF(AA89&gt;AK89,INDEX($R$6:$R$19,AF89),求节点($G$6:$G$19,$R$6:$R$19,AA89))/7*节奏总纲!Z88*$E$27</f>
        <v>1259.6466070224012</v>
      </c>
      <c r="BO89" s="40">
        <f>IF(AB89&gt;AL89,INDEX($R$6:$R$19,AG89),求节点($G$6:$G$19,$R$6:$R$19,AB89))/7*节奏总纲!AA88*$E$27</f>
        <v>688.54796939410085</v>
      </c>
      <c r="BP89" s="49">
        <f>IF(X89&gt;AH89,INDEX($S$6:$S$19,AC89),求节点($G$6:$G$19,$S$6:$S$19,X89))/7*节奏总纲!W88</f>
        <v>0</v>
      </c>
      <c r="BQ89" s="49">
        <f>IF(Y89&gt;AI89,INDEX($S$6:$S$19,AD89),求节点($G$6:$G$19,$S$6:$S$19,Y89))/7*节奏总纲!X88</f>
        <v>0</v>
      </c>
      <c r="BR89" s="49">
        <f>IF(Z89&gt;AJ89,INDEX($S$6:$S$19,AE89),求节点($G$6:$G$19,$S$6:$S$19,Z89))/7*节奏总纲!Y88</f>
        <v>0</v>
      </c>
      <c r="BS89" s="49">
        <f>IF(AA89&gt;AK89,INDEX($S$6:$S$19,AF89),求节点($G$6:$G$19,$S$6:$S$19,AA89))/7*节奏总纲!Z88</f>
        <v>0</v>
      </c>
      <c r="BT89" s="49">
        <f>IF(AB89&gt;AL89,INDEX($S$6:$S$19,AG89),求节点($G$6:$G$19,$S$6:$S$19,AB89))/7*节奏总纲!AA88</f>
        <v>0</v>
      </c>
      <c r="BU89" s="47"/>
      <c r="BV89" s="10">
        <v>85</v>
      </c>
      <c r="BW89" s="10">
        <f>SUM(AV$5:AV89)</f>
        <v>118651.50803595493</v>
      </c>
      <c r="BX89" s="10">
        <f>SUM(AW$5:AW89)</f>
        <v>107477.63465918126</v>
      </c>
      <c r="BY89" s="10">
        <f>SUM(AX$5:AX89)</f>
        <v>92751.044967502443</v>
      </c>
      <c r="BZ89" s="10">
        <f>SUM(AY$5:AY89)</f>
        <v>65280.558293418959</v>
      </c>
      <c r="CA89" s="10">
        <f>SUM(AZ$5:AZ89)</f>
        <v>32372.547323074836</v>
      </c>
      <c r="CB89" s="10">
        <f>SUM(BA$5:BA89)</f>
        <v>1983299312.8763371</v>
      </c>
      <c r="CC89" s="10">
        <f>SUM(BB$5:BB89)</f>
        <v>1962970430.7240181</v>
      </c>
      <c r="CD89" s="10">
        <f>SUM(BC$5:BC89)</f>
        <v>1867245558.9703078</v>
      </c>
      <c r="CE89" s="10">
        <f>SUM(BD$5:BD89)</f>
        <v>1252117990.5101359</v>
      </c>
      <c r="CF89" s="10">
        <f>SUM(BE$5:BE89)</f>
        <v>526242297.38267565</v>
      </c>
      <c r="CG89" s="47">
        <f>SUM(BF$5:BF89)</f>
        <v>19317864.178548116</v>
      </c>
      <c r="CH89" s="47">
        <f>SUM(BG$5:BG89)</f>
        <v>21940706.854041241</v>
      </c>
      <c r="CI89" s="47">
        <f>SUM(BH$5:BH89)</f>
        <v>23323461.879363567</v>
      </c>
      <c r="CJ89" s="47">
        <f>SUM(BI$5:BI89)</f>
        <v>14895658.532666693</v>
      </c>
      <c r="CK89" s="47">
        <f>SUM(BJ$5:BJ89)</f>
        <v>5089337.7882625153</v>
      </c>
      <c r="CL89" s="10">
        <f>SUM(BK$5:BK89)</f>
        <v>29662.877008988737</v>
      </c>
      <c r="CM89" s="10">
        <f>SUM(BL$5:BL89)</f>
        <v>26869.408664795315</v>
      </c>
      <c r="CN89" s="10">
        <f>SUM(BM$5:BM89)</f>
        <v>23187.761241875611</v>
      </c>
      <c r="CO89" s="10">
        <f>SUM(BN$5:BN89)</f>
        <v>16320.13957335474</v>
      </c>
      <c r="CP89" s="10">
        <f>SUM(BO$5:BO89)</f>
        <v>8093.1368307687089</v>
      </c>
      <c r="CQ89" s="40">
        <f>BK89/节奏总纲!W88</f>
        <v>88.686887640506257</v>
      </c>
      <c r="CR89" s="49">
        <f>SUM(BP$5:BP89)</f>
        <v>0</v>
      </c>
      <c r="CS89" s="49">
        <f>SUM(BQ$5:BQ89)</f>
        <v>0</v>
      </c>
      <c r="CT89" s="49">
        <f>SUM(BR$5:BR89)</f>
        <v>0</v>
      </c>
      <c r="CU89" s="49">
        <f>SUM(BS$5:BS89)</f>
        <v>0</v>
      </c>
      <c r="CV89" s="49">
        <f>SUM(BT$5:BT89)</f>
        <v>0</v>
      </c>
    </row>
    <row r="90" spans="23:100" x14ac:dyDescent="0.15">
      <c r="W90" s="29">
        <v>86</v>
      </c>
      <c r="X90" s="10">
        <f>功勋产出!C93*7</f>
        <v>200657885.79074824</v>
      </c>
      <c r="Y90" s="10">
        <f>功勋产出!D93*7</f>
        <v>245311198.90108988</v>
      </c>
      <c r="Z90" s="10">
        <f>功勋产出!E93*7</f>
        <v>352613887.78380549</v>
      </c>
      <c r="AA90" s="10">
        <f>功勋产出!F93*7</f>
        <v>396851561.07088202</v>
      </c>
      <c r="AB90" s="10">
        <f>功勋产出!G93*7</f>
        <v>426472129.39123023</v>
      </c>
      <c r="AC90" s="10">
        <f>求节点(功勋需求与产出奖励!$F$6:$F$19,功勋需求与产出奖励!$C$6:$C$19,节奏总纲!P89)</f>
        <v>14</v>
      </c>
      <c r="AD90" s="10">
        <f>求节点(功勋需求与产出奖励!$F$6:$F$19,功勋需求与产出奖励!$C$6:$C$19,节奏总纲!Q89)</f>
        <v>14</v>
      </c>
      <c r="AE90" s="10">
        <f>求节点(功勋需求与产出奖励!$F$6:$F$19,功勋需求与产出奖励!$C$6:$C$19,节奏总纲!R89)</f>
        <v>14</v>
      </c>
      <c r="AF90" s="10">
        <f>求节点(功勋需求与产出奖励!$F$6:$F$19,功勋需求与产出奖励!$C$6:$C$19,节奏总纲!S89)</f>
        <v>14</v>
      </c>
      <c r="AG90" s="10">
        <f>求节点(功勋需求与产出奖励!$F$6:$F$19,功勋需求与产出奖励!$C$6:$C$19,节奏总纲!T89)</f>
        <v>14</v>
      </c>
      <c r="AH90" s="62">
        <f>求节点($F$6:$F$19,$G$6:$G$19,节奏总纲!P89)</f>
        <v>305200000</v>
      </c>
      <c r="AI90" s="62">
        <f>求节点($F$6:$F$19,$G$6:$G$19,节奏总纲!Q89)</f>
        <v>305200000</v>
      </c>
      <c r="AJ90" s="62">
        <f>求节点($F$6:$F$19,$G$6:$G$19,节奏总纲!R89)</f>
        <v>305200000</v>
      </c>
      <c r="AK90" s="62">
        <f>求节点($F$6:$F$19,$G$6:$G$19,节奏总纲!S89)</f>
        <v>305200000</v>
      </c>
      <c r="AL90" s="62">
        <f>求节点($F$6:$F$19,$G$6:$G$19,节奏总纲!T89)</f>
        <v>305200000</v>
      </c>
      <c r="AM90" s="34">
        <f t="shared" si="15"/>
        <v>0.65746358384910952</v>
      </c>
      <c r="AN90" s="34">
        <f t="shared" si="16"/>
        <v>0.80377194921720141</v>
      </c>
      <c r="AO90" s="34">
        <f t="shared" si="17"/>
        <v>1.1553534986363221</v>
      </c>
      <c r="AP90" s="34">
        <f t="shared" si="18"/>
        <v>1.3003000035087877</v>
      </c>
      <c r="AQ90" s="34">
        <f t="shared" si="19"/>
        <v>1.3973529796567177</v>
      </c>
      <c r="AU90" s="10">
        <v>86</v>
      </c>
      <c r="AV90" s="10">
        <f>IF(X90&gt;AH90,INDEX($O$6:$O$19,AC90),求节点($G$6:$G$19,$O$6:$O$19,X90))/7*节奏总纲!W89</f>
        <v>9238.3615047654366</v>
      </c>
      <c r="AW90" s="10">
        <f>IF(Y90&gt;AI90,INDEX($O$6:$O$19,AD90),求节点($G$6:$G$19,$O$6:$O$19,Y90))/7*节奏总纲!X89</f>
        <v>8379.7144583092904</v>
      </c>
      <c r="AX90" s="10">
        <f>IF(Z90&gt;AJ90,INDEX($O$6:$O$19,AE90),求节点($G$6:$G$19,$O$6:$O$19,Z90))/7*节奏总纲!Y89</f>
        <v>7325.5161693610262</v>
      </c>
      <c r="AY90" s="10">
        <f>IF(AA90&gt;AK90,INDEX($O$6:$O$19,AF90),求节点($G$6:$G$19,$O$6:$O$19,AA90))/7*节奏总纲!Z89</f>
        <v>5528.2397702539474</v>
      </c>
      <c r="AZ90" s="10">
        <f>IF(AB90&gt;AL90,INDEX($O$6:$O$19,AG90),求节点($G$6:$G$19,$O$6:$O$19,AB90))/7*节奏总纲!AA89</f>
        <v>2564.8463240927299</v>
      </c>
      <c r="BA90" s="10">
        <f>IF(X90&gt;AH90,INDEX($P$6:$P$19,AC90),求节点($G$6:$G$19,$P$6:$P$19,X90))/7*节奏总纲!W89</f>
        <v>173858349.66827071</v>
      </c>
      <c r="BB90" s="10">
        <f>IF(Y90&gt;AI90,INDEX($P$6:$P$19,AD90),求节点($G$6:$G$19,$P$6:$P$19,Y90))/7*节奏总纲!X89</f>
        <v>171991128.37396348</v>
      </c>
      <c r="BC90" s="10">
        <f>IF(Z90&gt;AJ90,INDEX($P$6:$P$19,AE90),求节点($G$6:$G$19,$P$6:$P$19,Z90))/7*节奏总纲!Y89</f>
        <v>163254360.34576002</v>
      </c>
      <c r="BD90" s="10">
        <f>IF(AA90&gt;AK90,INDEX($P$6:$P$19,AF90),求节点($G$6:$G$19,$P$6:$P$19,AA90))/7*节奏总纲!Z89</f>
        <v>123200772.02280225</v>
      </c>
      <c r="BE90" s="10">
        <f>IF(AB90&gt;AL90,INDEX($P$6:$P$19,AG90),求节点($G$6:$G$19,$P$6:$P$19,AB90))/7*节奏总纲!AA89</f>
        <v>57159432.365495123</v>
      </c>
      <c r="BF90" s="47">
        <f>IF(X90&gt;AH90,INDEX($Q$6:$Q$19,AC90),求节点($G$6:$G$19,$Q$6:$Q$19,X90))/7*节奏总纲!W89</f>
        <v>1999747.2668594802</v>
      </c>
      <c r="BG90" s="47">
        <f>IF(Y90&gt;AI90,INDEX($Q$6:$Q$19,AD90),求节点($G$6:$G$19,$Q$6:$Q$19,Y90))/7*节奏总纲!X89</f>
        <v>2173020.3944442514</v>
      </c>
      <c r="BH90" s="47">
        <f>IF(Z90&gt;AJ90,INDEX($Q$6:$Q$19,AE90),求节点($G$6:$G$19,$Q$6:$Q$19,Z90))/7*节奏总纲!Y89</f>
        <v>2223817.4085560259</v>
      </c>
      <c r="BI90" s="47">
        <f>IF(AA90&gt;AK90,INDEX($Q$6:$Q$19,AF90),求节点($G$6:$G$19,$Q$6:$Q$19,AA90))/7*节奏总纲!Z89</f>
        <v>1678215.6445413767</v>
      </c>
      <c r="BJ90" s="47">
        <f>IF(AB90&gt;AL90,INDEX($Q$6:$Q$19,AG90),求节点($G$6:$G$19,$Q$6:$Q$19,AB90))/7*节奏总纲!AA89</f>
        <v>778614.06267100736</v>
      </c>
      <c r="BK90" s="40">
        <f>IF(X90&gt;AH90,INDEX($R$6:$R$19,AC90),求节点($G$6:$G$19,$R$6:$R$19,X90))/7*节奏总纲!W89*$E$27</f>
        <v>2309.5903761913592</v>
      </c>
      <c r="BL90" s="40">
        <f>IF(Y90&gt;AI90,INDEX($R$6:$R$19,AD90),求节点($G$6:$G$19,$R$6:$R$19,Y90))/7*节奏总纲!X89*$E$27</f>
        <v>2094.9286145773226</v>
      </c>
      <c r="BM90" s="40">
        <f>IF(Z90&gt;AJ90,INDEX($R$6:$R$19,AE90),求节点($G$6:$G$19,$R$6:$R$19,Z90))/7*节奏总纲!Y89*$E$27</f>
        <v>1831.3790423402568</v>
      </c>
      <c r="BN90" s="40">
        <f>IF(AA90&gt;AK90,INDEX($R$6:$R$19,AF90),求节点($G$6:$G$19,$R$6:$R$19,AA90))/7*节奏总纲!Z89*$E$27</f>
        <v>1382.0599425634869</v>
      </c>
      <c r="BO90" s="40">
        <f>IF(AB90&gt;AL90,INDEX($R$6:$R$19,AG90),求节点($G$6:$G$19,$R$6:$R$19,AB90))/7*节奏总纲!AA89*$E$27</f>
        <v>641.21158102318259</v>
      </c>
      <c r="BP90" s="49">
        <f>IF(X90&gt;AH90,INDEX($S$6:$S$19,AC90),求节点($G$6:$G$19,$S$6:$S$19,X90))/7*节奏总纲!W89</f>
        <v>0</v>
      </c>
      <c r="BQ90" s="49">
        <f>IF(Y90&gt;AI90,INDEX($S$6:$S$19,AD90),求节点($G$6:$G$19,$S$6:$S$19,Y90))/7*节奏总纲!X89</f>
        <v>0</v>
      </c>
      <c r="BR90" s="49">
        <f>IF(Z90&gt;AJ90,INDEX($S$6:$S$19,AE90),求节点($G$6:$G$19,$S$6:$S$19,Z90))/7*节奏总纲!Y89</f>
        <v>0</v>
      </c>
      <c r="BS90" s="49">
        <f>IF(AA90&gt;AK90,INDEX($S$6:$S$19,AF90),求节点($G$6:$G$19,$S$6:$S$19,AA90))/7*节奏总纲!Z89</f>
        <v>0</v>
      </c>
      <c r="BT90" s="49">
        <f>IF(AB90&gt;AL90,INDEX($S$6:$S$19,AG90),求节点($G$6:$G$19,$S$6:$S$19,AB90))/7*节奏总纲!AA89</f>
        <v>0</v>
      </c>
      <c r="BU90" s="47"/>
      <c r="BV90" s="10">
        <v>86</v>
      </c>
      <c r="BW90" s="10">
        <f>SUM(AV$5:AV90)</f>
        <v>127889.86954072036</v>
      </c>
      <c r="BX90" s="10">
        <f>SUM(AW$5:AW90)</f>
        <v>115857.34911749055</v>
      </c>
      <c r="BY90" s="10">
        <f>SUM(AX$5:AX90)</f>
        <v>100076.56113686347</v>
      </c>
      <c r="BZ90" s="10">
        <f>SUM(AY$5:AY90)</f>
        <v>70808.798063672904</v>
      </c>
      <c r="CA90" s="10">
        <f>SUM(AZ$5:AZ90)</f>
        <v>34937.393647167562</v>
      </c>
      <c r="CB90" s="10">
        <f>SUM(BA$5:BA90)</f>
        <v>2157157662.5446076</v>
      </c>
      <c r="CC90" s="10">
        <f>SUM(BB$5:BB90)</f>
        <v>2134961559.0979815</v>
      </c>
      <c r="CD90" s="10">
        <f>SUM(BC$5:BC90)</f>
        <v>2030499919.3160679</v>
      </c>
      <c r="CE90" s="10">
        <f>SUM(BD$5:BD90)</f>
        <v>1375318762.5329382</v>
      </c>
      <c r="CF90" s="10">
        <f>SUM(BE$5:BE90)</f>
        <v>583401729.74817073</v>
      </c>
      <c r="CG90" s="47">
        <f>SUM(BF$5:BF90)</f>
        <v>21317611.445407595</v>
      </c>
      <c r="CH90" s="47">
        <f>SUM(BG$5:BG90)</f>
        <v>24113727.248485491</v>
      </c>
      <c r="CI90" s="47">
        <f>SUM(BH$5:BH90)</f>
        <v>25547279.287919592</v>
      </c>
      <c r="CJ90" s="47">
        <f>SUM(BI$5:BI90)</f>
        <v>16573874.17720807</v>
      </c>
      <c r="CK90" s="47">
        <f>SUM(BJ$5:BJ90)</f>
        <v>5867951.8509335229</v>
      </c>
      <c r="CL90" s="10">
        <f>SUM(BK$5:BK90)</f>
        <v>31972.467385180094</v>
      </c>
      <c r="CM90" s="10">
        <f>SUM(BL$5:BL90)</f>
        <v>28964.337279372638</v>
      </c>
      <c r="CN90" s="10">
        <f>SUM(BM$5:BM90)</f>
        <v>25019.140284215868</v>
      </c>
      <c r="CO90" s="10">
        <f>SUM(BN$5:BN90)</f>
        <v>17702.199515918226</v>
      </c>
      <c r="CP90" s="10">
        <f>SUM(BO$5:BO90)</f>
        <v>8734.3484117918924</v>
      </c>
      <c r="CQ90" s="40">
        <f>BK90/节奏总纲!W89</f>
        <v>88.882466914906885</v>
      </c>
      <c r="CR90" s="49">
        <f>SUM(BP$5:BP90)</f>
        <v>0</v>
      </c>
      <c r="CS90" s="49">
        <f>SUM(BQ$5:BQ90)</f>
        <v>0</v>
      </c>
      <c r="CT90" s="49">
        <f>SUM(BR$5:BR90)</f>
        <v>0</v>
      </c>
      <c r="CU90" s="49">
        <f>SUM(BS$5:BS90)</f>
        <v>0</v>
      </c>
      <c r="CV90" s="49">
        <f>SUM(BT$5:BT90)</f>
        <v>0</v>
      </c>
    </row>
    <row r="91" spans="23:100" x14ac:dyDescent="0.15">
      <c r="W91" s="29">
        <v>87</v>
      </c>
      <c r="X91" s="10">
        <f>功勋产出!C94*7</f>
        <v>202278248.06381583</v>
      </c>
      <c r="Y91" s="10">
        <f>功勋产出!D94*7</f>
        <v>247016050.70916575</v>
      </c>
      <c r="Z91" s="10">
        <f>功勋产出!E94*7</f>
        <v>354469752.81336379</v>
      </c>
      <c r="AA91" s="10">
        <f>功勋产出!F94*7</f>
        <v>398889942.69167334</v>
      </c>
      <c r="AB91" s="10">
        <f>功勋产出!G94*7</f>
        <v>428683395.45012158</v>
      </c>
      <c r="AC91" s="10">
        <f>求节点(功勋需求与产出奖励!$F$6:$F$19,功勋需求与产出奖励!$C$6:$C$19,节奏总纲!P90)</f>
        <v>14</v>
      </c>
      <c r="AD91" s="10">
        <f>求节点(功勋需求与产出奖励!$F$6:$F$19,功勋需求与产出奖励!$C$6:$C$19,节奏总纲!Q90)</f>
        <v>14</v>
      </c>
      <c r="AE91" s="10">
        <f>求节点(功勋需求与产出奖励!$F$6:$F$19,功勋需求与产出奖励!$C$6:$C$19,节奏总纲!R90)</f>
        <v>14</v>
      </c>
      <c r="AF91" s="10">
        <f>求节点(功勋需求与产出奖励!$F$6:$F$19,功勋需求与产出奖励!$C$6:$C$19,节奏总纲!S90)</f>
        <v>14</v>
      </c>
      <c r="AG91" s="10">
        <f>求节点(功勋需求与产出奖励!$F$6:$F$19,功勋需求与产出奖励!$C$6:$C$19,节奏总纲!T90)</f>
        <v>14</v>
      </c>
      <c r="AH91" s="62">
        <f>求节点($F$6:$F$19,$G$6:$G$19,节奏总纲!P90)</f>
        <v>305200000</v>
      </c>
      <c r="AI91" s="62">
        <f>求节点($F$6:$F$19,$G$6:$G$19,节奏总纲!Q90)</f>
        <v>305200000</v>
      </c>
      <c r="AJ91" s="62">
        <f>求节点($F$6:$F$19,$G$6:$G$19,节奏总纲!R90)</f>
        <v>305200000</v>
      </c>
      <c r="AK91" s="62">
        <f>求节点($F$6:$F$19,$G$6:$G$19,节奏总纲!S90)</f>
        <v>305200000</v>
      </c>
      <c r="AL91" s="62">
        <f>求节点($F$6:$F$19,$G$6:$G$19,节奏总纲!T90)</f>
        <v>305200000</v>
      </c>
      <c r="AM91" s="34">
        <f t="shared" si="15"/>
        <v>0.66277276560883303</v>
      </c>
      <c r="AN91" s="34">
        <f t="shared" si="16"/>
        <v>0.80935796431574625</v>
      </c>
      <c r="AO91" s="34">
        <f t="shared" si="17"/>
        <v>1.1614343145916244</v>
      </c>
      <c r="AP91" s="34">
        <f t="shared" si="18"/>
        <v>1.3069788423711446</v>
      </c>
      <c r="AQ91" s="34">
        <f t="shared" si="19"/>
        <v>1.4045982812913551</v>
      </c>
      <c r="AU91" s="10">
        <v>87</v>
      </c>
      <c r="AV91" s="10">
        <f>IF(X91&gt;AH91,INDEX($O$6:$O$19,AC91),求节点($G$6:$G$19,$O$6:$O$19,X91))/7*节奏总纲!W90</f>
        <v>9923.2100139534068</v>
      </c>
      <c r="AW91" s="10">
        <f>IF(Y91&gt;AI91,INDEX($O$6:$O$19,AD91),求节点($G$6:$G$19,$O$6:$O$19,Y91))/7*节奏总纲!X90</f>
        <v>9149.5097376716421</v>
      </c>
      <c r="AX91" s="10">
        <f>IF(Z91&gt;AJ91,INDEX($O$6:$O$19,AE91),求节点($G$6:$G$19,$O$6:$O$19,Z91))/7*节奏总纲!Y90</f>
        <v>8068.1447700822446</v>
      </c>
      <c r="AY91" s="10">
        <f>IF(AA91&gt;AK91,INDEX($O$6:$O$19,AF91),求节点($G$6:$G$19,$O$6:$O$19,AA91))/7*节奏总纲!Z90</f>
        <v>5274.6258656985337</v>
      </c>
      <c r="AZ91" s="10">
        <f>IF(AB91&gt;AL91,INDEX($O$6:$O$19,AG91),求节点($G$6:$G$19,$O$6:$O$19,AB91))/7*节奏总纲!AA90</f>
        <v>2721.0126662760445</v>
      </c>
      <c r="BA91" s="10">
        <f>IF(X91&gt;AH91,INDEX($P$6:$P$19,AC91),求节点($G$6:$G$19,$P$6:$P$19,X91))/7*节奏总纲!W90</f>
        <v>187425731.20626035</v>
      </c>
      <c r="BB91" s="10">
        <f>IF(Y91&gt;AI91,INDEX($P$6:$P$19,AD91),求节点($G$6:$G$19,$P$6:$P$19,Y91))/7*节奏总纲!X90</f>
        <v>188277881.17734289</v>
      </c>
      <c r="BC91" s="10">
        <f>IF(Z91&gt;AJ91,INDEX($P$6:$P$19,AE91),求节点($G$6:$G$19,$P$6:$P$19,Z91))/7*节奏总纲!Y90</f>
        <v>179804369.1618329</v>
      </c>
      <c r="BD91" s="10">
        <f>IF(AA91&gt;AK91,INDEX($P$6:$P$19,AF91),求节点($G$6:$G$19,$P$6:$P$19,AA91))/7*节奏总纲!Z90</f>
        <v>117548805.00699589</v>
      </c>
      <c r="BE91" s="10">
        <f>IF(AB91&gt;AL91,INDEX($P$6:$P$19,AG91),求节点($G$6:$G$19,$P$6:$P$19,AB91))/7*节奏总纲!AA90</f>
        <v>60639710.848437563</v>
      </c>
      <c r="BF91" s="47">
        <f>IF(X91&gt;AH91,INDEX($Q$6:$Q$19,AC91),求节点($G$6:$G$19,$Q$6:$Q$19,X91))/7*节奏总纲!W90</f>
        <v>2165055.3682285422</v>
      </c>
      <c r="BG91" s="47">
        <f>IF(Y91&gt;AI91,INDEX($Q$6:$Q$19,AD91),求节点($G$6:$G$19,$Q$6:$Q$19,Y91))/7*节奏总纲!X90</f>
        <v>2384879.1819091886</v>
      </c>
      <c r="BH91" s="47">
        <f>IF(Z91&gt;AJ91,INDEX($Q$6:$Q$19,AE91),求节点($G$6:$G$19,$Q$6:$Q$19,Z91))/7*节奏总纲!Y90</f>
        <v>2449258.233774967</v>
      </c>
      <c r="BI91" s="47">
        <f>IF(AA91&gt;AK91,INDEX($Q$6:$Q$19,AF91),求节点($G$6:$G$19,$Q$6:$Q$19,AA91))/7*节奏总纲!Z90</f>
        <v>1601225.7092299119</v>
      </c>
      <c r="BJ91" s="47">
        <f>IF(AB91&gt;AL91,INDEX($Q$6:$Q$19,AG91),求节点($G$6:$G$19,$Q$6:$Q$19,AB91))/7*节奏总纲!AA90</f>
        <v>826021.70226237073</v>
      </c>
      <c r="BK91" s="40">
        <f>IF(X91&gt;AH91,INDEX($R$6:$R$19,AC91),求节点($G$6:$G$19,$R$6:$R$19,X91))/7*节奏总纲!W90*$E$27</f>
        <v>2480.8025034883517</v>
      </c>
      <c r="BL91" s="40">
        <f>IF(Y91&gt;AI91,INDEX($R$6:$R$19,AD91),求节点($G$6:$G$19,$R$6:$R$19,Y91))/7*节奏总纲!X90*$E$27</f>
        <v>2287.3774344179105</v>
      </c>
      <c r="BM91" s="40">
        <f>IF(Z91&gt;AJ91,INDEX($R$6:$R$19,AE91),求节点($G$6:$G$19,$R$6:$R$19,Z91))/7*节奏总纲!Y90*$E$27</f>
        <v>2017.0361925205614</v>
      </c>
      <c r="BN91" s="40">
        <f>IF(AA91&gt;AK91,INDEX($R$6:$R$19,AF91),求节点($G$6:$G$19,$R$6:$R$19,AA91))/7*节奏总纲!Z90*$E$27</f>
        <v>1318.6564664246334</v>
      </c>
      <c r="BO91" s="40">
        <f>IF(AB91&gt;AL91,INDEX($R$6:$R$19,AG91),求节点($G$6:$G$19,$R$6:$R$19,AB91))/7*节奏总纲!AA90*$E$27</f>
        <v>680.25316656901123</v>
      </c>
      <c r="BP91" s="49">
        <f>IF(X91&gt;AH91,INDEX($S$6:$S$19,AC91),求节点($G$6:$G$19,$S$6:$S$19,X91))/7*节奏总纲!W90</f>
        <v>0</v>
      </c>
      <c r="BQ91" s="49">
        <f>IF(Y91&gt;AI91,INDEX($S$6:$S$19,AD91),求节点($G$6:$G$19,$S$6:$S$19,Y91))/7*节奏总纲!X90</f>
        <v>0</v>
      </c>
      <c r="BR91" s="49">
        <f>IF(Z91&gt;AJ91,INDEX($S$6:$S$19,AE91),求节点($G$6:$G$19,$S$6:$S$19,Z91))/7*节奏总纲!Y90</f>
        <v>0</v>
      </c>
      <c r="BS91" s="49">
        <f>IF(AA91&gt;AK91,INDEX($S$6:$S$19,AF91),求节点($G$6:$G$19,$S$6:$S$19,AA91))/7*节奏总纲!Z90</f>
        <v>0</v>
      </c>
      <c r="BT91" s="49">
        <f>IF(AB91&gt;AL91,INDEX($S$6:$S$19,AG91),求节点($G$6:$G$19,$S$6:$S$19,AB91))/7*节奏总纲!AA90</f>
        <v>0</v>
      </c>
      <c r="BU91" s="47"/>
      <c r="BV91" s="10">
        <v>87</v>
      </c>
      <c r="BW91" s="10">
        <f>SUM(AV$5:AV91)</f>
        <v>137813.07955467378</v>
      </c>
      <c r="BX91" s="10">
        <f>SUM(AW$5:AW91)</f>
        <v>125006.85885516219</v>
      </c>
      <c r="BY91" s="10">
        <f>SUM(AX$5:AX91)</f>
        <v>108144.70590694572</v>
      </c>
      <c r="BZ91" s="10">
        <f>SUM(AY$5:AY91)</f>
        <v>76083.423929371434</v>
      </c>
      <c r="CA91" s="10">
        <f>SUM(AZ$5:AZ91)</f>
        <v>37658.406313443607</v>
      </c>
      <c r="CB91" s="10">
        <f>SUM(BA$5:BA91)</f>
        <v>2344583393.7508678</v>
      </c>
      <c r="CC91" s="10">
        <f>SUM(BB$5:BB91)</f>
        <v>2323239440.2753243</v>
      </c>
      <c r="CD91" s="10">
        <f>SUM(BC$5:BC91)</f>
        <v>2210304288.477901</v>
      </c>
      <c r="CE91" s="10">
        <f>SUM(BD$5:BD91)</f>
        <v>1492867567.5399342</v>
      </c>
      <c r="CF91" s="10">
        <f>SUM(BE$5:BE91)</f>
        <v>644041440.59660828</v>
      </c>
      <c r="CG91" s="47">
        <f>SUM(BF$5:BF91)</f>
        <v>23482666.813636139</v>
      </c>
      <c r="CH91" s="47">
        <f>SUM(BG$5:BG91)</f>
        <v>26498606.430394679</v>
      </c>
      <c r="CI91" s="47">
        <f>SUM(BH$5:BH91)</f>
        <v>27996537.52169456</v>
      </c>
      <c r="CJ91" s="47">
        <f>SUM(BI$5:BI91)</f>
        <v>18175099.886437982</v>
      </c>
      <c r="CK91" s="47">
        <f>SUM(BJ$5:BJ91)</f>
        <v>6693973.5531958938</v>
      </c>
      <c r="CL91" s="10">
        <f>SUM(BK$5:BK91)</f>
        <v>34453.269888668445</v>
      </c>
      <c r="CM91" s="10">
        <f>SUM(BL$5:BL91)</f>
        <v>31251.714713790549</v>
      </c>
      <c r="CN91" s="10">
        <f>SUM(BM$5:BM91)</f>
        <v>27036.176476736429</v>
      </c>
      <c r="CO91" s="10">
        <f>SUM(BN$5:BN91)</f>
        <v>19020.855982342859</v>
      </c>
      <c r="CP91" s="10">
        <f>SUM(BO$5:BO91)</f>
        <v>9414.6015783609037</v>
      </c>
      <c r="CQ91" s="40">
        <f>BK91/节奏总纲!W90</f>
        <v>89.077973945923731</v>
      </c>
      <c r="CR91" s="49">
        <f>SUM(BP$5:BP91)</f>
        <v>0</v>
      </c>
      <c r="CS91" s="49">
        <f>SUM(BQ$5:BQ91)</f>
        <v>0</v>
      </c>
      <c r="CT91" s="49">
        <f>SUM(BR$5:BR91)</f>
        <v>0</v>
      </c>
      <c r="CU91" s="49">
        <f>SUM(BS$5:BS91)</f>
        <v>0</v>
      </c>
      <c r="CV91" s="49">
        <f>SUM(BT$5:BT91)</f>
        <v>0</v>
      </c>
    </row>
    <row r="92" spans="23:100" x14ac:dyDescent="0.15">
      <c r="W92" s="29">
        <v>88</v>
      </c>
      <c r="X92" s="10">
        <f>功勋产出!C95*7</f>
        <v>212325710.93631923</v>
      </c>
      <c r="Y92" s="10">
        <f>功勋产出!D95*7</f>
        <v>257521319.79300192</v>
      </c>
      <c r="Z92" s="10">
        <f>功勋产出!E95*7</f>
        <v>365711703.0694688</v>
      </c>
      <c r="AA92" s="10">
        <f>功勋产出!F95*7</f>
        <v>411461933.21095389</v>
      </c>
      <c r="AB92" s="10">
        <f>功勋产出!G95*7</f>
        <v>442462889.32913041</v>
      </c>
      <c r="AC92" s="10">
        <f>求节点(功勋需求与产出奖励!$F$6:$F$19,功勋需求与产出奖励!$C$6:$C$19,节奏总纲!P91)</f>
        <v>14</v>
      </c>
      <c r="AD92" s="10">
        <f>求节点(功勋需求与产出奖励!$F$6:$F$19,功勋需求与产出奖励!$C$6:$C$19,节奏总纲!Q91)</f>
        <v>14</v>
      </c>
      <c r="AE92" s="10">
        <f>求节点(功勋需求与产出奖励!$F$6:$F$19,功勋需求与产出奖励!$C$6:$C$19,节奏总纲!R91)</f>
        <v>14</v>
      </c>
      <c r="AF92" s="10">
        <f>求节点(功勋需求与产出奖励!$F$6:$F$19,功勋需求与产出奖励!$C$6:$C$19,节奏总纲!S91)</f>
        <v>14</v>
      </c>
      <c r="AG92" s="10">
        <f>求节点(功勋需求与产出奖励!$F$6:$F$19,功勋需求与产出奖励!$C$6:$C$19,节奏总纲!T91)</f>
        <v>14</v>
      </c>
      <c r="AH92" s="62">
        <f>求节点($F$6:$F$19,$G$6:$G$19,节奏总纲!P91)</f>
        <v>305200000</v>
      </c>
      <c r="AI92" s="62">
        <f>求节点($F$6:$F$19,$G$6:$G$19,节奏总纲!Q91)</f>
        <v>305200000</v>
      </c>
      <c r="AJ92" s="62">
        <f>求节点($F$6:$F$19,$G$6:$G$19,节奏总纲!R91)</f>
        <v>305200000</v>
      </c>
      <c r="AK92" s="62">
        <f>求节点($F$6:$F$19,$G$6:$G$19,节奏总纲!S91)</f>
        <v>305200000</v>
      </c>
      <c r="AL92" s="62">
        <f>求节点($F$6:$F$19,$G$6:$G$19,节奏总纲!T91)</f>
        <v>305200000</v>
      </c>
      <c r="AM92" s="34">
        <f t="shared" si="15"/>
        <v>0.695693679345738</v>
      </c>
      <c r="AN92" s="34">
        <f t="shared" si="16"/>
        <v>0.84377889840433129</v>
      </c>
      <c r="AO92" s="34">
        <f t="shared" si="17"/>
        <v>1.1982690139890853</v>
      </c>
      <c r="AP92" s="34">
        <f t="shared" si="18"/>
        <v>1.3481714718576472</v>
      </c>
      <c r="AQ92" s="34">
        <f t="shared" si="19"/>
        <v>1.4497473438044901</v>
      </c>
      <c r="AU92" s="10">
        <v>88</v>
      </c>
      <c r="AV92" s="10">
        <f>IF(X92&gt;AH92,INDEX($O$6:$O$19,AC92),求节点($G$6:$G$19,$O$6:$O$19,X92))/7*节奏总纲!W91</f>
        <v>10780.174139694678</v>
      </c>
      <c r="AW92" s="10">
        <f>IF(Y92&gt;AI92,INDEX($O$6:$O$19,AD92),求节点($G$6:$G$19,$O$6:$O$19,Y92))/7*节奏总纲!X91</f>
        <v>10091.57162444588</v>
      </c>
      <c r="AX92" s="10">
        <f>IF(Z92&gt;AJ92,INDEX($O$6:$O$19,AE92),求节点($G$6:$G$19,$O$6:$O$19,Z92))/7*节奏总纲!Y91</f>
        <v>8201.4681360954673</v>
      </c>
      <c r="AY92" s="10">
        <f>IF(AA92&gt;AK92,INDEX($O$6:$O$19,AF92),求节点($G$6:$G$19,$O$6:$O$19,AA92))/7*节奏总纲!Z91</f>
        <v>5370.64888302707</v>
      </c>
      <c r="AZ92" s="10">
        <f>IF(AB92&gt;AL92,INDEX($O$6:$O$19,AG92),求节点($G$6:$G$19,$O$6:$O$19,AB92))/7*节奏总纲!AA91</f>
        <v>2975.33310968563</v>
      </c>
      <c r="BA92" s="10">
        <f>IF(X92&gt;AH92,INDEX($P$6:$P$19,AC92),求节点($G$6:$G$19,$P$6:$P$19,X92))/7*节奏总纲!W91</f>
        <v>208114974.08157232</v>
      </c>
      <c r="BB92" s="10">
        <f>IF(Y92&gt;AI92,INDEX($P$6:$P$19,AD92),求节点($G$6:$G$19,$P$6:$P$19,Y92))/7*节奏总纲!X91</f>
        <v>210930657.82073987</v>
      </c>
      <c r="BC92" s="10">
        <f>IF(Z92&gt;AJ92,INDEX($P$6:$P$19,AE92),求节点($G$6:$G$19,$P$6:$P$19,Z92))/7*节奏总纲!Y91</f>
        <v>182775575.6044133</v>
      </c>
      <c r="BD92" s="10">
        <f>IF(AA92&gt;AK92,INDEX($P$6:$P$19,AF92),求节点($G$6:$G$19,$P$6:$P$19,AA92))/7*节奏总纲!Z91</f>
        <v>119688746.53603186</v>
      </c>
      <c r="BE92" s="10">
        <f>IF(AB92&gt;AL92,INDEX($P$6:$P$19,AG92),求节点($G$6:$G$19,$P$6:$P$19,AB92))/7*节奏总纲!AA91</f>
        <v>66307423.587279759</v>
      </c>
      <c r="BF92" s="47">
        <f>IF(X92&gt;AH92,INDEX($Q$6:$Q$19,AC92),求节点($G$6:$G$19,$Q$6:$Q$19,X92))/7*节奏总纲!W91</f>
        <v>2465189.8721538917</v>
      </c>
      <c r="BG92" s="47">
        <f>IF(Y92&gt;AI92,INDEX($Q$6:$Q$19,AD92),求节点($G$6:$G$19,$Q$6:$Q$19,Y92))/7*节奏总纲!X91</f>
        <v>2712532.3121645581</v>
      </c>
      <c r="BH92" s="47">
        <f>IF(Z92&gt;AJ92,INDEX($Q$6:$Q$19,AE92),求节点($G$6:$G$19,$Q$6:$Q$19,Z92))/7*节奏总纲!Y91</f>
        <v>2489731.3984575528</v>
      </c>
      <c r="BI92" s="47">
        <f>IF(AA92&gt;AK92,INDEX($Q$6:$Q$19,AF92),求节点($G$6:$G$19,$Q$6:$Q$19,AA92))/7*节奏总纲!Z91</f>
        <v>1630375.5537760749</v>
      </c>
      <c r="BJ92" s="47">
        <f>IF(AB92&gt;AL92,INDEX($Q$6:$Q$19,AG92),求节点($G$6:$G$19,$Q$6:$Q$19,AB92))/7*节奏总纲!AA91</f>
        <v>903226.12258313771</v>
      </c>
      <c r="BK92" s="40">
        <f>IF(X92&gt;AH92,INDEX($R$6:$R$19,AC92),求节点($G$6:$G$19,$R$6:$R$19,X92))/7*节奏总纲!W91*$E$27</f>
        <v>2695.0435349236695</v>
      </c>
      <c r="BL92" s="40">
        <f>IF(Y92&gt;AI92,INDEX($R$6:$R$19,AD92),求节点($G$6:$G$19,$R$6:$R$19,Y92))/7*节奏总纲!X91*$E$27</f>
        <v>2522.8929061114704</v>
      </c>
      <c r="BM92" s="40">
        <f>IF(Z92&gt;AJ92,INDEX($R$6:$R$19,AE92),求节点($G$6:$G$19,$R$6:$R$19,Z92))/7*节奏总纲!Y91*$E$27</f>
        <v>2050.3670340238673</v>
      </c>
      <c r="BN92" s="40">
        <f>IF(AA92&gt;AK92,INDEX($R$6:$R$19,AF92),求节点($G$6:$G$19,$R$6:$R$19,AA92))/7*节奏总纲!Z91*$E$27</f>
        <v>1342.6622207567675</v>
      </c>
      <c r="BO92" s="40">
        <f>IF(AB92&gt;AL92,INDEX($R$6:$R$19,AG92),求节点($G$6:$G$19,$R$6:$R$19,AB92))/7*节奏总纲!AA91*$E$27</f>
        <v>743.83327742140762</v>
      </c>
      <c r="BP92" s="49">
        <f>IF(X92&gt;AH92,INDEX($S$6:$S$19,AC92),求节点($G$6:$G$19,$S$6:$S$19,X92))/7*节奏总纲!W91</f>
        <v>0</v>
      </c>
      <c r="BQ92" s="49">
        <f>IF(Y92&gt;AI92,INDEX($S$6:$S$19,AD92),求节点($G$6:$G$19,$S$6:$S$19,Y92))/7*节奏总纲!X91</f>
        <v>0</v>
      </c>
      <c r="BR92" s="49">
        <f>IF(Z92&gt;AJ92,INDEX($S$6:$S$19,AE92),求节点($G$6:$G$19,$S$6:$S$19,Z92))/7*节奏总纲!Y91</f>
        <v>0</v>
      </c>
      <c r="BS92" s="49">
        <f>IF(AA92&gt;AK92,INDEX($S$6:$S$19,AF92),求节点($G$6:$G$19,$S$6:$S$19,AA92))/7*节奏总纲!Z91</f>
        <v>0</v>
      </c>
      <c r="BT92" s="49">
        <f>IF(AB92&gt;AL92,INDEX($S$6:$S$19,AG92),求节点($G$6:$G$19,$S$6:$S$19,AB92))/7*节奏总纲!AA91</f>
        <v>0</v>
      </c>
      <c r="BU92" s="47"/>
      <c r="BV92" s="10">
        <v>88</v>
      </c>
      <c r="BW92" s="10">
        <f>SUM(AV$5:AV92)</f>
        <v>148593.25369436847</v>
      </c>
      <c r="BX92" s="10">
        <f>SUM(AW$5:AW92)</f>
        <v>135098.43047960807</v>
      </c>
      <c r="BY92" s="10">
        <f>SUM(AX$5:AX92)</f>
        <v>116346.17404304119</v>
      </c>
      <c r="BZ92" s="10">
        <f>SUM(AY$5:AY92)</f>
        <v>81454.072812398503</v>
      </c>
      <c r="CA92" s="10">
        <f>SUM(AZ$5:AZ92)</f>
        <v>40633.739423129235</v>
      </c>
      <c r="CB92" s="10">
        <f>SUM(BA$5:BA92)</f>
        <v>2552698367.8324404</v>
      </c>
      <c r="CC92" s="10">
        <f>SUM(BB$5:BB92)</f>
        <v>2534170098.0960641</v>
      </c>
      <c r="CD92" s="10">
        <f>SUM(BC$5:BC92)</f>
        <v>2393079864.0823145</v>
      </c>
      <c r="CE92" s="10">
        <f>SUM(BD$5:BD92)</f>
        <v>1612556314.0759661</v>
      </c>
      <c r="CF92" s="10">
        <f>SUM(BE$5:BE92)</f>
        <v>710348864.18388808</v>
      </c>
      <c r="CG92" s="47">
        <f>SUM(BF$5:BF92)</f>
        <v>25947856.685790032</v>
      </c>
      <c r="CH92" s="47">
        <f>SUM(BG$5:BG92)</f>
        <v>29211138.742559239</v>
      </c>
      <c r="CI92" s="47">
        <f>SUM(BH$5:BH92)</f>
        <v>30486268.920152113</v>
      </c>
      <c r="CJ92" s="47">
        <f>SUM(BI$5:BI92)</f>
        <v>19805475.440214057</v>
      </c>
      <c r="CK92" s="47">
        <f>SUM(BJ$5:BJ92)</f>
        <v>7597199.6757790316</v>
      </c>
      <c r="CL92" s="10">
        <f>SUM(BK$5:BK92)</f>
        <v>37148.313423592117</v>
      </c>
      <c r="CM92" s="10">
        <f>SUM(BL$5:BL92)</f>
        <v>33774.607619902017</v>
      </c>
      <c r="CN92" s="10">
        <f>SUM(BM$5:BM92)</f>
        <v>29086.543510760297</v>
      </c>
      <c r="CO92" s="10">
        <f>SUM(BN$5:BN92)</f>
        <v>20363.518203099626</v>
      </c>
      <c r="CP92" s="10">
        <f>SUM(BO$5:BO92)</f>
        <v>10158.43485578231</v>
      </c>
      <c r="CQ92" s="40">
        <f>BK92/节奏总纲!W91</f>
        <v>90.290264350424621</v>
      </c>
      <c r="CR92" s="49">
        <f>SUM(BP$5:BP92)</f>
        <v>0</v>
      </c>
      <c r="CS92" s="49">
        <f>SUM(BQ$5:BQ92)</f>
        <v>0</v>
      </c>
      <c r="CT92" s="49">
        <f>SUM(BR$5:BR92)</f>
        <v>0</v>
      </c>
      <c r="CU92" s="49">
        <f>SUM(BS$5:BS92)</f>
        <v>0</v>
      </c>
      <c r="CV92" s="49">
        <f>SUM(BT$5:BT92)</f>
        <v>0</v>
      </c>
    </row>
    <row r="93" spans="23:100" x14ac:dyDescent="0.15">
      <c r="W93" s="29">
        <v>89</v>
      </c>
      <c r="X93" s="10">
        <f>功勋产出!C96*7</f>
        <v>213985781.46415406</v>
      </c>
      <c r="Y93" s="10">
        <f>功勋产出!D96*7</f>
        <v>259212308.82147267</v>
      </c>
      <c r="Z93" s="10">
        <f>功勋产出!E96*7</f>
        <v>367441474.95667803</v>
      </c>
      <c r="AA93" s="10">
        <f>功勋产出!F96*7</f>
        <v>413280252.28524089</v>
      </c>
      <c r="AB93" s="10">
        <f>功勋产出!G96*7</f>
        <v>443985233.648637</v>
      </c>
      <c r="AC93" s="10">
        <f>求节点(功勋需求与产出奖励!$F$6:$F$19,功勋需求与产出奖励!$C$6:$C$19,节奏总纲!P92)</f>
        <v>14</v>
      </c>
      <c r="AD93" s="10">
        <f>求节点(功勋需求与产出奖励!$F$6:$F$19,功勋需求与产出奖励!$C$6:$C$19,节奏总纲!Q92)</f>
        <v>14</v>
      </c>
      <c r="AE93" s="10">
        <f>求节点(功勋需求与产出奖励!$F$6:$F$19,功勋需求与产出奖励!$C$6:$C$19,节奏总纲!R92)</f>
        <v>14</v>
      </c>
      <c r="AF93" s="10">
        <f>求节点(功勋需求与产出奖励!$F$6:$F$19,功勋需求与产出奖励!$C$6:$C$19,节奏总纲!S92)</f>
        <v>14</v>
      </c>
      <c r="AG93" s="10">
        <f>求节点(功勋需求与产出奖励!$F$6:$F$19,功勋需求与产出奖励!$C$6:$C$19,节奏总纲!T92)</f>
        <v>14</v>
      </c>
      <c r="AH93" s="62">
        <f>求节点($F$6:$F$19,$G$6:$G$19,节奏总纲!P92)</f>
        <v>305200000</v>
      </c>
      <c r="AI93" s="62">
        <f>求节点($F$6:$F$19,$G$6:$G$19,节奏总纲!Q92)</f>
        <v>305200000</v>
      </c>
      <c r="AJ93" s="62">
        <f>求节点($F$6:$F$19,$G$6:$G$19,节奏总纲!R92)</f>
        <v>305200000</v>
      </c>
      <c r="AK93" s="62">
        <f>求节点($F$6:$F$19,$G$6:$G$19,节奏总纲!S92)</f>
        <v>305200000</v>
      </c>
      <c r="AL93" s="62">
        <f>求节点($F$6:$F$19,$G$6:$G$19,节奏总纲!T92)</f>
        <v>305200000</v>
      </c>
      <c r="AM93" s="34">
        <f t="shared" si="15"/>
        <v>0.70113296678949566</v>
      </c>
      <c r="AN93" s="34">
        <f t="shared" si="16"/>
        <v>0.84931949155135211</v>
      </c>
      <c r="AO93" s="34">
        <f t="shared" si="17"/>
        <v>1.2039366807230605</v>
      </c>
      <c r="AP93" s="34">
        <f t="shared" si="18"/>
        <v>1.354129266989649</v>
      </c>
      <c r="AQ93" s="34">
        <f t="shared" si="19"/>
        <v>1.4547353658212221</v>
      </c>
      <c r="AU93" s="10">
        <v>89</v>
      </c>
      <c r="AV93" s="10">
        <f>IF(X93&gt;AH93,INDEX($O$6:$O$19,AC93),求节点($G$6:$G$19,$O$6:$O$19,X93))/7*节奏总纲!W92</f>
        <v>11579.535511194881</v>
      </c>
      <c r="AW93" s="10">
        <f>IF(Y93&gt;AI93,INDEX($O$6:$O$19,AD93),求节点($G$6:$G$19,$O$6:$O$19,Y93))/7*节奏总纲!X92</f>
        <v>10308.803409518046</v>
      </c>
      <c r="AX93" s="10">
        <f>IF(Z93&gt;AJ93,INDEX($O$6:$O$19,AE93),求节点($G$6:$G$19,$O$6:$O$19,Z93))/7*节奏总纲!Y92</f>
        <v>7878.5055329438819</v>
      </c>
      <c r="AY93" s="10">
        <f>IF(AA93&gt;AK93,INDEX($O$6:$O$19,AF93),求节点($G$6:$G$19,$O$6:$O$19,AA93))/7*节奏总纲!Z92</f>
        <v>5721.3220002026101</v>
      </c>
      <c r="AZ93" s="10">
        <f>IF(AB93&gt;AL93,INDEX($O$6:$O$19,AG93),求节点($G$6:$G$19,$O$6:$O$19,AB93))/7*节奏总纲!AA92</f>
        <v>2972.5476911224519</v>
      </c>
      <c r="BA93" s="10">
        <f>IF(X93&gt;AH93,INDEX($P$6:$P$19,AC93),求节点($G$6:$G$19,$P$6:$P$19,X93))/7*节奏总纲!W92</f>
        <v>224333653.71456748</v>
      </c>
      <c r="BB93" s="10">
        <f>IF(Y93&gt;AI93,INDEX($P$6:$P$19,AD93),求节点($G$6:$G$19,$P$6:$P$19,Y93))/7*节奏总纲!X92</f>
        <v>216001525.53412449</v>
      </c>
      <c r="BC93" s="10">
        <f>IF(Z93&gt;AJ93,INDEX($P$6:$P$19,AE93),求节点($G$6:$G$19,$P$6:$P$19,Z93))/7*节奏总纲!Y92</f>
        <v>175578123.30560651</v>
      </c>
      <c r="BD93" s="10">
        <f>IF(AA93&gt;AK93,INDEX($P$6:$P$19,AF93),求节点($G$6:$G$19,$P$6:$P$19,AA93))/7*节奏总纲!Z92</f>
        <v>127503747.43308675</v>
      </c>
      <c r="BE93" s="10">
        <f>IF(AB93&gt;AL93,INDEX($P$6:$P$19,AG93),求节点($G$6:$G$19,$P$6:$P$19,AB93))/7*节奏总纲!AA92</f>
        <v>66245348.545014642</v>
      </c>
      <c r="BF93" s="47">
        <f>IF(X93&gt;AH93,INDEX($Q$6:$Q$19,AC93),求节点($G$6:$G$19,$Q$6:$Q$19,X93))/7*节奏总纲!W92</f>
        <v>2667756.0318379961</v>
      </c>
      <c r="BG93" s="47">
        <f>IF(Y93&gt;AI93,INDEX($Q$6:$Q$19,AD93),求节点($G$6:$G$19,$Q$6:$Q$19,Y93))/7*节奏总纲!X92</f>
        <v>2784249.8317285255</v>
      </c>
      <c r="BH93" s="47">
        <f>IF(Z93&gt;AJ93,INDEX($Q$6:$Q$19,AE93),求节点($G$6:$G$19,$Q$6:$Q$19,Z93))/7*节奏总纲!Y92</f>
        <v>2391689.1796436785</v>
      </c>
      <c r="BI93" s="47">
        <f>IF(AA93&gt;AK93,INDEX($Q$6:$Q$19,AF93),求节点($G$6:$G$19,$Q$6:$Q$19,AA93))/7*节奏总纲!Z92</f>
        <v>1736829.8929186498</v>
      </c>
      <c r="BJ93" s="47">
        <f>IF(AB93&gt;AL93,INDEX($Q$6:$Q$19,AG93),求节点($G$6:$G$19,$Q$6:$Q$19,AB93))/7*节奏总纲!AA92</f>
        <v>902380.54909074435</v>
      </c>
      <c r="BK93" s="40">
        <f>IF(X93&gt;AH93,INDEX($R$6:$R$19,AC93),求节点($G$6:$G$19,$R$6:$R$19,X93))/7*节奏总纲!W92*$E$27</f>
        <v>2894.8838777987203</v>
      </c>
      <c r="BL93" s="40">
        <f>IF(Y93&gt;AI93,INDEX($R$6:$R$19,AD93),求节点($G$6:$G$19,$R$6:$R$19,Y93))/7*节奏总纲!X92*$E$27</f>
        <v>2577.2008523795121</v>
      </c>
      <c r="BM93" s="40">
        <f>IF(Z93&gt;AJ93,INDEX($R$6:$R$19,AE93),求节点($G$6:$G$19,$R$6:$R$19,Z93))/7*节奏总纲!Y92*$E$27</f>
        <v>1969.6263832359707</v>
      </c>
      <c r="BN93" s="40">
        <f>IF(AA93&gt;AK93,INDEX($R$6:$R$19,AF93),求节点($G$6:$G$19,$R$6:$R$19,AA93))/7*节奏总纲!Z92*$E$27</f>
        <v>1430.3305000506527</v>
      </c>
      <c r="BO93" s="40">
        <f>IF(AB93&gt;AL93,INDEX($R$6:$R$19,AG93),求节点($G$6:$G$19,$R$6:$R$19,AB93))/7*节奏总纲!AA92*$E$27</f>
        <v>743.13692278061308</v>
      </c>
      <c r="BP93" s="49">
        <f>IF(X93&gt;AH93,INDEX($S$6:$S$19,AC93),求节点($G$6:$G$19,$S$6:$S$19,X93))/7*节奏总纲!W92</f>
        <v>0</v>
      </c>
      <c r="BQ93" s="49">
        <f>IF(Y93&gt;AI93,INDEX($S$6:$S$19,AD93),求节点($G$6:$G$19,$S$6:$S$19,Y93))/7*节奏总纲!X92</f>
        <v>0</v>
      </c>
      <c r="BR93" s="49">
        <f>IF(Z93&gt;AJ93,INDEX($S$6:$S$19,AE93),求节点($G$6:$G$19,$S$6:$S$19,Z93))/7*节奏总纲!Y92</f>
        <v>0</v>
      </c>
      <c r="BS93" s="49">
        <f>IF(AA93&gt;AK93,INDEX($S$6:$S$19,AF93),求节点($G$6:$G$19,$S$6:$S$19,AA93))/7*节奏总纲!Z92</f>
        <v>0</v>
      </c>
      <c r="BT93" s="49">
        <f>IF(AB93&gt;AL93,INDEX($S$6:$S$19,AG93),求节点($G$6:$G$19,$S$6:$S$19,AB93))/7*节奏总纲!AA92</f>
        <v>0</v>
      </c>
      <c r="BU93" s="47"/>
      <c r="BV93" s="10">
        <v>89</v>
      </c>
      <c r="BW93" s="10">
        <f>SUM(AV$5:AV93)</f>
        <v>160172.78920556334</v>
      </c>
      <c r="BX93" s="10">
        <f>SUM(AW$5:AW93)</f>
        <v>145407.2338891261</v>
      </c>
      <c r="BY93" s="10">
        <f>SUM(AX$5:AX93)</f>
        <v>124224.67957598506</v>
      </c>
      <c r="BZ93" s="10">
        <f>SUM(AY$5:AY93)</f>
        <v>87175.394812601109</v>
      </c>
      <c r="CA93" s="10">
        <f>SUM(AZ$5:AZ93)</f>
        <v>43606.287114251689</v>
      </c>
      <c r="CB93" s="10">
        <f>SUM(BA$5:BA93)</f>
        <v>2777032021.547008</v>
      </c>
      <c r="CC93" s="10">
        <f>SUM(BB$5:BB93)</f>
        <v>2750171623.6301885</v>
      </c>
      <c r="CD93" s="10">
        <f>SUM(BC$5:BC93)</f>
        <v>2568657987.3879209</v>
      </c>
      <c r="CE93" s="10">
        <f>SUM(BD$5:BD93)</f>
        <v>1740060061.5090528</v>
      </c>
      <c r="CF93" s="10">
        <f>SUM(BE$5:BE93)</f>
        <v>776594212.7289027</v>
      </c>
      <c r="CG93" s="47">
        <f>SUM(BF$5:BF93)</f>
        <v>28615612.717628028</v>
      </c>
      <c r="CH93" s="47">
        <f>SUM(BG$5:BG93)</f>
        <v>31995388.574287765</v>
      </c>
      <c r="CI93" s="47">
        <f>SUM(BH$5:BH93)</f>
        <v>32877958.099795792</v>
      </c>
      <c r="CJ93" s="47">
        <f>SUM(BI$5:BI93)</f>
        <v>21542305.333132707</v>
      </c>
      <c r="CK93" s="47">
        <f>SUM(BJ$5:BJ93)</f>
        <v>8499580.2248697765</v>
      </c>
      <c r="CL93" s="10">
        <f>SUM(BK$5:BK93)</f>
        <v>40043.197301390835</v>
      </c>
      <c r="CM93" s="10">
        <f>SUM(BL$5:BL93)</f>
        <v>36351.808472281526</v>
      </c>
      <c r="CN93" s="10">
        <f>SUM(BM$5:BM93)</f>
        <v>31056.169893996266</v>
      </c>
      <c r="CO93" s="10">
        <f>SUM(BN$5:BN93)</f>
        <v>21793.848703150277</v>
      </c>
      <c r="CP93" s="10">
        <f>SUM(BO$5:BO93)</f>
        <v>10901.571778562924</v>
      </c>
      <c r="CQ93" s="40">
        <f>BK93/节奏总纲!W92</f>
        <v>90.490562435346774</v>
      </c>
      <c r="CR93" s="49">
        <f>SUM(BP$5:BP93)</f>
        <v>0</v>
      </c>
      <c r="CS93" s="49">
        <f>SUM(BQ$5:BQ93)</f>
        <v>0</v>
      </c>
      <c r="CT93" s="49">
        <f>SUM(BR$5:BR93)</f>
        <v>0</v>
      </c>
      <c r="CU93" s="49">
        <f>SUM(BS$5:BS93)</f>
        <v>0</v>
      </c>
      <c r="CV93" s="49">
        <f>SUM(BT$5:BT93)</f>
        <v>0</v>
      </c>
    </row>
    <row r="94" spans="23:100" x14ac:dyDescent="0.15">
      <c r="W94" s="29">
        <v>90</v>
      </c>
      <c r="X94" s="10">
        <f>功勋产出!C97*7</f>
        <v>215606566.245345</v>
      </c>
      <c r="Y94" s="10">
        <f>功勋产出!D97*7</f>
        <v>260823298.22450581</v>
      </c>
      <c r="Z94" s="10">
        <f>功勋产出!E97*7</f>
        <v>369130151.85832715</v>
      </c>
      <c r="AA94" s="10">
        <f>功勋产出!F97*7</f>
        <v>415048817.05026805</v>
      </c>
      <c r="AB94" s="10">
        <f>功勋产出!G97*7</f>
        <v>444375544.50540596</v>
      </c>
      <c r="AC94" s="10">
        <f>求节点(功勋需求与产出奖励!$F$6:$F$19,功勋需求与产出奖励!$C$6:$C$19,节奏总纲!P93)</f>
        <v>14</v>
      </c>
      <c r="AD94" s="10">
        <f>求节点(功勋需求与产出奖励!$F$6:$F$19,功勋需求与产出奖励!$C$6:$C$19,节奏总纲!Q93)</f>
        <v>14</v>
      </c>
      <c r="AE94" s="10">
        <f>求节点(功勋需求与产出奖励!$F$6:$F$19,功勋需求与产出奖励!$C$6:$C$19,节奏总纲!R93)</f>
        <v>14</v>
      </c>
      <c r="AF94" s="10">
        <f>求节点(功勋需求与产出奖励!$F$6:$F$19,功勋需求与产出奖励!$C$6:$C$19,节奏总纲!S93)</f>
        <v>14</v>
      </c>
      <c r="AG94" s="10">
        <f>求节点(功勋需求与产出奖励!$F$6:$F$19,功勋需求与产出奖励!$C$6:$C$19,节奏总纲!T93)</f>
        <v>14</v>
      </c>
      <c r="AH94" s="62">
        <f>求节点($F$6:$F$19,$G$6:$G$19,节奏总纲!P93)</f>
        <v>305200000</v>
      </c>
      <c r="AI94" s="62">
        <f>求节点($F$6:$F$19,$G$6:$G$19,节奏总纲!Q93)</f>
        <v>305200000</v>
      </c>
      <c r="AJ94" s="62">
        <f>求节点($F$6:$F$19,$G$6:$G$19,节奏总纲!R93)</f>
        <v>305200000</v>
      </c>
      <c r="AK94" s="62">
        <f>求节点($F$6:$F$19,$G$6:$G$19,节奏总纲!S93)</f>
        <v>305200000</v>
      </c>
      <c r="AL94" s="62">
        <f>求节点($F$6:$F$19,$G$6:$G$19,节奏总纲!T93)</f>
        <v>305200000</v>
      </c>
      <c r="AM94" s="34">
        <f t="shared" si="15"/>
        <v>0.70644353291397444</v>
      </c>
      <c r="AN94" s="34">
        <f t="shared" si="16"/>
        <v>0.85459796272773858</v>
      </c>
      <c r="AO94" s="34">
        <f t="shared" si="17"/>
        <v>1.2094696980941257</v>
      </c>
      <c r="AP94" s="34">
        <f t="shared" si="18"/>
        <v>1.3599240401384929</v>
      </c>
      <c r="AQ94" s="34">
        <f t="shared" si="19"/>
        <v>1.4560142349456289</v>
      </c>
      <c r="AU94" s="10">
        <v>90</v>
      </c>
      <c r="AV94" s="10">
        <f>IF(X94&gt;AH94,INDEX($O$6:$O$19,AC94),求节点($G$6:$G$19,$O$6:$O$19,X94))/7*节奏总纲!W93</f>
        <v>12437.459343998325</v>
      </c>
      <c r="AW94" s="10">
        <f>IF(Y94&gt;AI94,INDEX($O$6:$O$19,AD94),求节点($G$6:$G$19,$O$6:$O$19,Y94))/7*节奏总纲!X93</f>
        <v>10072.167692120609</v>
      </c>
      <c r="AX94" s="10">
        <f>IF(Z94&gt;AJ94,INDEX($O$6:$O$19,AE94),求节点($G$6:$G$19,$O$6:$O$19,Z94))/7*节奏总纲!Y93</f>
        <v>8608.1661936168075</v>
      </c>
      <c r="AY94" s="10">
        <f>IF(AA94&gt;AK94,INDEX($O$6:$O$19,AF94),求节点($G$6:$G$19,$O$6:$O$19,AA94))/7*节奏总纲!Z93</f>
        <v>5830.3325242973187</v>
      </c>
      <c r="AZ94" s="10">
        <f>IF(AB94&gt;AL94,INDEX($O$6:$O$19,AG94),求节点($G$6:$G$19,$O$6:$O$19,AB94))/7*节奏总纲!AA93</f>
        <v>3144.667073313758</v>
      </c>
      <c r="BA94" s="10">
        <f>IF(X94&gt;AH94,INDEX($P$6:$P$19,AC94),求节点($G$6:$G$19,$P$6:$P$19,X94))/7*节奏总纲!W93</f>
        <v>241775880.53523031</v>
      </c>
      <c r="BB94" s="10">
        <f>IF(Y94&gt;AI94,INDEX($P$6:$P$19,AD94),求节点($G$6:$G$19,$P$6:$P$19,Y94))/7*节奏总纲!X93</f>
        <v>211535241.14507458</v>
      </c>
      <c r="BC94" s="10">
        <f>IF(Z94&gt;AJ94,INDEX($P$6:$P$19,AE94),求节点($G$6:$G$19,$P$6:$P$19,Z94))/7*节奏总纲!Y93</f>
        <v>191839132.31488886</v>
      </c>
      <c r="BD94" s="10">
        <f>IF(AA94&gt;AK94,INDEX($P$6:$P$19,AF94),求节点($G$6:$G$19,$P$6:$P$19,AA94))/7*节奏总纲!Z93</f>
        <v>129933124.82719739</v>
      </c>
      <c r="BE94" s="10">
        <f>IF(AB94&gt;AL94,INDEX($P$6:$P$19,AG94),求节点($G$6:$G$19,$P$6:$P$19,AB94))/7*节奏总纲!AA93</f>
        <v>70081151.919563755</v>
      </c>
      <c r="BF94" s="47">
        <f>IF(X94&gt;AH94,INDEX($Q$6:$Q$19,AC94),求节点($G$6:$G$19,$Q$6:$Q$19,X94))/7*节奏总纲!W93</f>
        <v>2886050.5940480982</v>
      </c>
      <c r="BG94" s="47">
        <f>IF(Y94&gt;AI94,INDEX($Q$6:$Q$19,AD94),求节点($G$6:$G$19,$Q$6:$Q$19,Y94))/7*节奏总纲!X93</f>
        <v>2732700.8139135991</v>
      </c>
      <c r="BH94" s="47">
        <f>IF(Z94&gt;AJ94,INDEX($Q$6:$Q$19,AE94),求节点($G$6:$G$19,$Q$6:$Q$19,Z94))/7*节奏总纲!Y93</f>
        <v>2613193.3087765309</v>
      </c>
      <c r="BI94" s="47">
        <f>IF(AA94&gt;AK94,INDEX($Q$6:$Q$19,AF94),求节点($G$6:$G$19,$Q$6:$Q$19,AA94))/7*节奏总纲!Z93</f>
        <v>1769922.3734474005</v>
      </c>
      <c r="BJ94" s="47">
        <f>IF(AB94&gt;AL94,INDEX($Q$6:$Q$19,AG94),求节点($G$6:$G$19,$Q$6:$Q$19,AB94))/7*节奏总纲!AA93</f>
        <v>954631.07582739089</v>
      </c>
      <c r="BK94" s="40">
        <f>IF(X94&gt;AH94,INDEX($R$6:$R$19,AC94),求节点($G$6:$G$19,$R$6:$R$19,X94))/7*节奏总纲!W93*$E$27</f>
        <v>3109.3648359995818</v>
      </c>
      <c r="BL94" s="40">
        <f>IF(Y94&gt;AI94,INDEX($R$6:$R$19,AD94),求节点($G$6:$G$19,$R$6:$R$19,Y94))/7*节奏总纲!X93*$E$27</f>
        <v>2518.0419230301527</v>
      </c>
      <c r="BM94" s="40">
        <f>IF(Z94&gt;AJ94,INDEX($R$6:$R$19,AE94),求节点($G$6:$G$19,$R$6:$R$19,Z94))/7*节奏总纲!Y93*$E$27</f>
        <v>2152.0415484042019</v>
      </c>
      <c r="BN94" s="40">
        <f>IF(AA94&gt;AK94,INDEX($R$6:$R$19,AF94),求节点($G$6:$G$19,$R$6:$R$19,AA94))/7*节奏总纲!Z93*$E$27</f>
        <v>1457.5831310743297</v>
      </c>
      <c r="BO94" s="40">
        <f>IF(AB94&gt;AL94,INDEX($R$6:$R$19,AG94),求节点($G$6:$G$19,$R$6:$R$19,AB94))/7*节奏总纲!AA93*$E$27</f>
        <v>786.1667683284395</v>
      </c>
      <c r="BP94" s="49">
        <f>IF(X94&gt;AH94,INDEX($S$6:$S$19,AC94),求节点($G$6:$G$19,$S$6:$S$19,X94))/7*节奏总纲!W93</f>
        <v>0</v>
      </c>
      <c r="BQ94" s="49">
        <f>IF(Y94&gt;AI94,INDEX($S$6:$S$19,AD94),求节点($G$6:$G$19,$S$6:$S$19,Y94))/7*节奏总纲!X93</f>
        <v>0</v>
      </c>
      <c r="BR94" s="49">
        <f>IF(Z94&gt;AJ94,INDEX($S$6:$S$19,AE94),求节点($G$6:$G$19,$S$6:$S$19,Z94))/7*节奏总纲!Y93</f>
        <v>0</v>
      </c>
      <c r="BS94" s="49">
        <f>IF(AA94&gt;AK94,INDEX($S$6:$S$19,AF94),求节点($G$6:$G$19,$S$6:$S$19,AA94))/7*节奏总纲!Z93</f>
        <v>0</v>
      </c>
      <c r="BT94" s="49">
        <f>IF(AB94&gt;AL94,INDEX($S$6:$S$19,AG94),求节点($G$6:$G$19,$S$6:$S$19,AB94))/7*节奏总纲!AA93</f>
        <v>0</v>
      </c>
      <c r="BU94" s="47"/>
      <c r="BV94" s="10">
        <v>90</v>
      </c>
      <c r="BW94" s="10">
        <f>SUM(AV$5:AV94)</f>
        <v>172610.24854956166</v>
      </c>
      <c r="BX94" s="10">
        <f>SUM(AW$5:AW94)</f>
        <v>155479.4015812467</v>
      </c>
      <c r="BY94" s="10">
        <f>SUM(AX$5:AX94)</f>
        <v>132832.84576960187</v>
      </c>
      <c r="BZ94" s="10">
        <f>SUM(AY$5:AY94)</f>
        <v>93005.727336898432</v>
      </c>
      <c r="CA94" s="10">
        <f>SUM(AZ$5:AZ94)</f>
        <v>46750.954187565447</v>
      </c>
      <c r="CB94" s="10">
        <f>SUM(BA$5:BA94)</f>
        <v>3018807902.0822382</v>
      </c>
      <c r="CC94" s="10">
        <f>SUM(BB$5:BB94)</f>
        <v>2961706864.7752628</v>
      </c>
      <c r="CD94" s="10">
        <f>SUM(BC$5:BC94)</f>
        <v>2760497119.7028098</v>
      </c>
      <c r="CE94" s="10">
        <f>SUM(BD$5:BD94)</f>
        <v>1869993186.3362501</v>
      </c>
      <c r="CF94" s="10">
        <f>SUM(BE$5:BE94)</f>
        <v>846675364.64846647</v>
      </c>
      <c r="CG94" s="47">
        <f>SUM(BF$5:BF94)</f>
        <v>31501663.311676126</v>
      </c>
      <c r="CH94" s="47">
        <f>SUM(BG$5:BG94)</f>
        <v>34728089.388201363</v>
      </c>
      <c r="CI94" s="47">
        <f>SUM(BH$5:BH94)</f>
        <v>35491151.408572324</v>
      </c>
      <c r="CJ94" s="47">
        <f>SUM(BI$5:BI94)</f>
        <v>23312227.706580106</v>
      </c>
      <c r="CK94" s="47">
        <f>SUM(BJ$5:BJ94)</f>
        <v>9454211.3006971665</v>
      </c>
      <c r="CL94" s="10">
        <f>SUM(BK$5:BK94)</f>
        <v>43152.562137390414</v>
      </c>
      <c r="CM94" s="10">
        <f>SUM(BL$5:BL94)</f>
        <v>38869.850395311681</v>
      </c>
      <c r="CN94" s="10">
        <f>SUM(BM$5:BM94)</f>
        <v>33208.211442400469</v>
      </c>
      <c r="CO94" s="10">
        <f>SUM(BN$5:BN94)</f>
        <v>23251.431834224608</v>
      </c>
      <c r="CP94" s="10">
        <f>SUM(BO$5:BO94)</f>
        <v>11687.738546891364</v>
      </c>
      <c r="CQ94" s="40">
        <f>BK94/节奏总纲!W93</f>
        <v>90.686120444660361</v>
      </c>
      <c r="CR94" s="49">
        <f>SUM(BP$5:BP94)</f>
        <v>0</v>
      </c>
      <c r="CS94" s="49">
        <f>SUM(BQ$5:BQ94)</f>
        <v>0</v>
      </c>
      <c r="CT94" s="49">
        <f>SUM(BR$5:BR94)</f>
        <v>0</v>
      </c>
      <c r="CU94" s="49">
        <f>SUM(BS$5:BS94)</f>
        <v>0</v>
      </c>
      <c r="CV94" s="49">
        <f>SUM(BT$5:BT94)</f>
        <v>0</v>
      </c>
    </row>
    <row r="95" spans="23:100" x14ac:dyDescent="0.15">
      <c r="W95" s="29">
        <v>91</v>
      </c>
      <c r="X95" s="10">
        <f>功勋产出!C98*7</f>
        <v>217231058.89859992</v>
      </c>
      <c r="Y95" s="10">
        <f>功勋产出!D98*7</f>
        <v>262497093.05731007</v>
      </c>
      <c r="Z95" s="10">
        <f>功勋产出!E98*7</f>
        <v>370910159.99048692</v>
      </c>
      <c r="AA95" s="10">
        <f>功勋产出!F98*7</f>
        <v>415338841.40195525</v>
      </c>
      <c r="AB95" s="10">
        <f>功勋产出!G98*7</f>
        <v>444785128.01634872</v>
      </c>
      <c r="AC95" s="10">
        <f>求节点(功勋需求与产出奖励!$F$6:$F$19,功勋需求与产出奖励!$C$6:$C$19,节奏总纲!P94)</f>
        <v>14</v>
      </c>
      <c r="AD95" s="10">
        <f>求节点(功勋需求与产出奖励!$F$6:$F$19,功勋需求与产出奖励!$C$6:$C$19,节奏总纲!Q94)</f>
        <v>14</v>
      </c>
      <c r="AE95" s="10">
        <f>求节点(功勋需求与产出奖励!$F$6:$F$19,功勋需求与产出奖励!$C$6:$C$19,节奏总纲!R94)</f>
        <v>14</v>
      </c>
      <c r="AF95" s="10">
        <f>求节点(功勋需求与产出奖励!$F$6:$F$19,功勋需求与产出奖励!$C$6:$C$19,节奏总纲!S94)</f>
        <v>14</v>
      </c>
      <c r="AG95" s="10">
        <f>求节点(功勋需求与产出奖励!$F$6:$F$19,功勋需求与产出奖励!$C$6:$C$19,节奏总纲!T94)</f>
        <v>14</v>
      </c>
      <c r="AH95" s="62">
        <f>求节点($F$6:$F$19,$G$6:$G$19,节奏总纲!P94)</f>
        <v>305200000</v>
      </c>
      <c r="AI95" s="62">
        <f>求节点($F$6:$F$19,$G$6:$G$19,节奏总纲!Q94)</f>
        <v>305200000</v>
      </c>
      <c r="AJ95" s="62">
        <f>求节点($F$6:$F$19,$G$6:$G$19,节奏总纲!R94)</f>
        <v>305200000</v>
      </c>
      <c r="AK95" s="62">
        <f>求节点($F$6:$F$19,$G$6:$G$19,节奏总纲!S94)</f>
        <v>305200000</v>
      </c>
      <c r="AL95" s="62">
        <f>求节点($F$6:$F$19,$G$6:$G$19,节奏总纲!T94)</f>
        <v>305200000</v>
      </c>
      <c r="AM95" s="34">
        <f t="shared" si="15"/>
        <v>0.71176624802948862</v>
      </c>
      <c r="AN95" s="34">
        <f t="shared" si="16"/>
        <v>0.86008221840534105</v>
      </c>
      <c r="AO95" s="34">
        <f t="shared" si="17"/>
        <v>1.2153019658928144</v>
      </c>
      <c r="AP95" s="34">
        <f t="shared" si="18"/>
        <v>1.360874316520168</v>
      </c>
      <c r="AQ95" s="34">
        <f t="shared" si="19"/>
        <v>1.4573562516918372</v>
      </c>
      <c r="AU95" s="10">
        <v>91</v>
      </c>
      <c r="AV95" s="10">
        <f>IF(X95&gt;AH95,INDEX($O$6:$O$19,AC95),求节点($G$6:$G$19,$O$6:$O$19,X95))/7*节奏总纲!W94</f>
        <v>13358.950100270224</v>
      </c>
      <c r="AW95" s="10">
        <f>IF(Y95&gt;AI95,INDEX($O$6:$O$19,AD95),求节点($G$6:$G$19,$O$6:$O$19,Y95))/7*节奏总纲!X94</f>
        <v>12066.198095752796</v>
      </c>
      <c r="AX95" s="10">
        <f>IF(Z95&gt;AJ95,INDEX($O$6:$O$19,AE95),求节点($G$6:$G$19,$O$6:$O$19,Z95))/7*节奏总纲!Y94</f>
        <v>9726.4408225433508</v>
      </c>
      <c r="AY95" s="10">
        <f>IF(AA95&gt;AK95,INDEX($O$6:$O$19,AF95),求节点($G$6:$G$19,$O$6:$O$19,AA95))/7*节奏总纲!Z94</f>
        <v>7090.9543919232983</v>
      </c>
      <c r="AZ95" s="10">
        <f>IF(AB95&gt;AL95,INDEX($O$6:$O$19,AG95),求节点($G$6:$G$19,$O$6:$O$19,AB95))/7*节奏总纲!AA94</f>
        <v>3764.3853844068644</v>
      </c>
      <c r="BA95" s="10">
        <f>IF(X95&gt;AH95,INDEX($P$6:$P$19,AC95),求节点($G$6:$G$19,$P$6:$P$19,X95))/7*节奏总纲!W94</f>
        <v>260569534.33894417</v>
      </c>
      <c r="BB95" s="10">
        <f>IF(Y95&gt;AI95,INDEX($P$6:$P$19,AD95),求节点($G$6:$G$19,$P$6:$P$19,Y95))/7*节奏总纲!X94</f>
        <v>254024032.7312662</v>
      </c>
      <c r="BC95" s="10">
        <f>IF(Z95&gt;AJ95,INDEX($P$6:$P$19,AE95),求节点($G$6:$G$19,$P$6:$P$19,Z95))/7*节奏总纲!Y94</f>
        <v>216760681.18810895</v>
      </c>
      <c r="BD95" s="10">
        <f>IF(AA95&gt;AK95,INDEX($P$6:$P$19,AF95),求节点($G$6:$G$19,$P$6:$P$19,AA95))/7*节奏总纲!Z94</f>
        <v>158026983.59143353</v>
      </c>
      <c r="BE95" s="10">
        <f>IF(AB95&gt;AL95,INDEX($P$6:$P$19,AG95),求节点($G$6:$G$19,$P$6:$P$19,AB95))/7*节奏总纲!AA94</f>
        <v>83892017.138210118</v>
      </c>
      <c r="BF95" s="47">
        <f>IF(X95&gt;AH95,INDEX($Q$6:$Q$19,AC95),求节点($G$6:$G$19,$Q$6:$Q$19,X95))/7*节奏总纲!W94</f>
        <v>3122003.6722366447</v>
      </c>
      <c r="BG95" s="47">
        <f>IF(Y95&gt;AI95,INDEX($Q$6:$Q$19,AD95),求节点($G$6:$G$19,$Q$6:$Q$19,Y95))/7*节奏总纲!X94</f>
        <v>3289040.2283568098</v>
      </c>
      <c r="BH95" s="47">
        <f>IF(Z95&gt;AJ95,INDEX($Q$6:$Q$19,AE95),求节点($G$6:$G$19,$Q$6:$Q$19,Z95))/7*节奏总纲!Y94</f>
        <v>2952669.5354149458</v>
      </c>
      <c r="BI95" s="47">
        <f>IF(AA95&gt;AK95,INDEX($Q$6:$Q$19,AF95),求节点($G$6:$G$19,$Q$6:$Q$19,AA95))/7*节奏总纲!Z94</f>
        <v>2152611.1546910014</v>
      </c>
      <c r="BJ95" s="47">
        <f>IF(AB95&gt;AL95,INDEX($Q$6:$Q$19,AG95),求节点($G$6:$G$19,$Q$6:$Q$19,AB95))/7*节奏总纲!AA94</f>
        <v>1142759.8488377982</v>
      </c>
      <c r="BK95" s="40">
        <f>IF(X95&gt;AH95,INDEX($R$6:$R$19,AC95),求节点($G$6:$G$19,$R$6:$R$19,X95))/7*节奏总纲!W94*$E$27</f>
        <v>3339.7375250675559</v>
      </c>
      <c r="BL95" s="40">
        <f>IF(Y95&gt;AI95,INDEX($R$6:$R$19,AD95),求节点($G$6:$G$19,$R$6:$R$19,Y95))/7*节奏总纲!X94*$E$27</f>
        <v>3016.5495239381989</v>
      </c>
      <c r="BM95" s="40">
        <f>IF(Z95&gt;AJ95,INDEX($R$6:$R$19,AE95),求节点($G$6:$G$19,$R$6:$R$19,Z95))/7*节奏总纲!Y94*$E$27</f>
        <v>2431.6102056358372</v>
      </c>
      <c r="BN95" s="40">
        <f>IF(AA95&gt;AK95,INDEX($R$6:$R$19,AF95),求节点($G$6:$G$19,$R$6:$R$19,AA95))/7*节奏总纲!Z94*$E$27</f>
        <v>1772.738597980825</v>
      </c>
      <c r="BO95" s="40">
        <f>IF(AB95&gt;AL95,INDEX($R$6:$R$19,AG95),求节点($G$6:$G$19,$R$6:$R$19,AB95))/7*节奏总纲!AA94*$E$27</f>
        <v>941.09634610171622</v>
      </c>
      <c r="BP95" s="49">
        <f>IF(X95&gt;AH95,INDEX($S$6:$S$19,AC95),求节点($G$6:$G$19,$S$6:$S$19,X95))/7*节奏总纲!W94</f>
        <v>0</v>
      </c>
      <c r="BQ95" s="49">
        <f>IF(Y95&gt;AI95,INDEX($S$6:$S$19,AD95),求节点($G$6:$G$19,$S$6:$S$19,Y95))/7*节奏总纲!X94</f>
        <v>0</v>
      </c>
      <c r="BR95" s="49">
        <f>IF(Z95&gt;AJ95,INDEX($S$6:$S$19,AE95),求节点($G$6:$G$19,$S$6:$S$19,Z95))/7*节奏总纲!Y94</f>
        <v>0</v>
      </c>
      <c r="BS95" s="49">
        <f>IF(AA95&gt;AK95,INDEX($S$6:$S$19,AF95),求节点($G$6:$G$19,$S$6:$S$19,AA95))/7*节奏总纲!Z94</f>
        <v>0</v>
      </c>
      <c r="BT95" s="49">
        <f>IF(AB95&gt;AL95,INDEX($S$6:$S$19,AG95),求节点($G$6:$G$19,$S$6:$S$19,AB95))/7*节奏总纲!AA94</f>
        <v>0</v>
      </c>
      <c r="BU95" s="47"/>
      <c r="BV95" s="10">
        <v>91</v>
      </c>
      <c r="BW95" s="10">
        <f>SUM(AV$5:AV95)</f>
        <v>185969.19864983187</v>
      </c>
      <c r="BX95" s="10">
        <f>SUM(AW$5:AW95)</f>
        <v>167545.5996769995</v>
      </c>
      <c r="BY95" s="10">
        <f>SUM(AX$5:AX95)</f>
        <v>142559.28659214522</v>
      </c>
      <c r="BZ95" s="10">
        <f>SUM(AY$5:AY95)</f>
        <v>100096.68172882173</v>
      </c>
      <c r="CA95" s="10">
        <f>SUM(AZ$5:AZ95)</f>
        <v>50515.339571972312</v>
      </c>
      <c r="CB95" s="10">
        <f>SUM(BA$5:BA95)</f>
        <v>3279377436.4211822</v>
      </c>
      <c r="CC95" s="10">
        <f>SUM(BB$5:BB95)</f>
        <v>3215730897.5065289</v>
      </c>
      <c r="CD95" s="10">
        <f>SUM(BC$5:BC95)</f>
        <v>2977257800.8909187</v>
      </c>
      <c r="CE95" s="10">
        <f>SUM(BD$5:BD95)</f>
        <v>2028020169.9276836</v>
      </c>
      <c r="CF95" s="10">
        <f>SUM(BE$5:BE95)</f>
        <v>930567381.78667665</v>
      </c>
      <c r="CG95" s="47">
        <f>SUM(BF$5:BF95)</f>
        <v>34623666.983912773</v>
      </c>
      <c r="CH95" s="47">
        <f>SUM(BG$5:BG95)</f>
        <v>38017129.616558172</v>
      </c>
      <c r="CI95" s="47">
        <f>SUM(BH$5:BH95)</f>
        <v>38443820.943987273</v>
      </c>
      <c r="CJ95" s="47">
        <f>SUM(BI$5:BI95)</f>
        <v>25464838.861271106</v>
      </c>
      <c r="CK95" s="47">
        <f>SUM(BJ$5:BJ95)</f>
        <v>10596971.149534965</v>
      </c>
      <c r="CL95" s="10">
        <f>SUM(BK$5:BK95)</f>
        <v>46492.299662457968</v>
      </c>
      <c r="CM95" s="10">
        <f>SUM(BL$5:BL95)</f>
        <v>41886.399919249881</v>
      </c>
      <c r="CN95" s="10">
        <f>SUM(BM$5:BM95)</f>
        <v>35639.821648036304</v>
      </c>
      <c r="CO95" s="10">
        <f>SUM(BN$5:BN95)</f>
        <v>25024.170432205432</v>
      </c>
      <c r="CP95" s="10">
        <f>SUM(BO$5:BO95)</f>
        <v>12628.83489299308</v>
      </c>
      <c r="CQ95" s="40">
        <f>BK95/节奏总纲!W94</f>
        <v>90.882125832360018</v>
      </c>
      <c r="CR95" s="49">
        <f>SUM(BP$5:BP95)</f>
        <v>0</v>
      </c>
      <c r="CS95" s="49">
        <f>SUM(BQ$5:BQ95)</f>
        <v>0</v>
      </c>
      <c r="CT95" s="49">
        <f>SUM(BR$5:BR95)</f>
        <v>0</v>
      </c>
      <c r="CU95" s="49">
        <f>SUM(BS$5:BS95)</f>
        <v>0</v>
      </c>
      <c r="CV95" s="49">
        <f>SUM(BT$5:BT95)</f>
        <v>0</v>
      </c>
    </row>
    <row r="96" spans="23:100" x14ac:dyDescent="0.15">
      <c r="W96" s="29">
        <v>92</v>
      </c>
      <c r="X96" s="10">
        <f>功勋产出!C99*7</f>
        <v>218846045.9217324</v>
      </c>
      <c r="Y96" s="10">
        <f>功勋产出!D99*7</f>
        <v>264098349.52584636</v>
      </c>
      <c r="Z96" s="10">
        <f>功勋产出!E99*7</f>
        <v>371091866.2282387</v>
      </c>
      <c r="AA96" s="10">
        <f>功勋产出!F99*7</f>
        <v>415613307.82949883</v>
      </c>
      <c r="AB96" s="10">
        <f>功勋产出!G99*7</f>
        <v>445204920.14511359</v>
      </c>
      <c r="AC96" s="10">
        <f>求节点(功勋需求与产出奖励!$F$6:$F$19,功勋需求与产出奖励!$C$6:$C$19,节奏总纲!P95)</f>
        <v>14</v>
      </c>
      <c r="AD96" s="10">
        <f>求节点(功勋需求与产出奖励!$F$6:$F$19,功勋需求与产出奖励!$C$6:$C$19,节奏总纲!Q95)</f>
        <v>14</v>
      </c>
      <c r="AE96" s="10">
        <f>求节点(功勋需求与产出奖励!$F$6:$F$19,功勋需求与产出奖励!$C$6:$C$19,节奏总纲!R95)</f>
        <v>14</v>
      </c>
      <c r="AF96" s="10">
        <f>求节点(功勋需求与产出奖励!$F$6:$F$19,功勋需求与产出奖励!$C$6:$C$19,节奏总纲!S95)</f>
        <v>14</v>
      </c>
      <c r="AG96" s="10">
        <f>求节点(功勋需求与产出奖励!$F$6:$F$19,功勋需求与产出奖励!$C$6:$C$19,节奏总纲!T95)</f>
        <v>14</v>
      </c>
      <c r="AH96" s="62">
        <f>求节点($F$6:$F$19,$G$6:$G$19,节奏总纲!P95)</f>
        <v>305200000</v>
      </c>
      <c r="AI96" s="62">
        <f>求节点($F$6:$F$19,$G$6:$G$19,节奏总纲!Q95)</f>
        <v>305200000</v>
      </c>
      <c r="AJ96" s="62">
        <f>求节点($F$6:$F$19,$G$6:$G$19,节奏总纲!R95)</f>
        <v>305200000</v>
      </c>
      <c r="AK96" s="62">
        <f>求节点($F$6:$F$19,$G$6:$G$19,节奏总纲!S95)</f>
        <v>305200000</v>
      </c>
      <c r="AL96" s="62">
        <f>求节点($F$6:$F$19,$G$6:$G$19,节奏总纲!T95)</f>
        <v>305200000</v>
      </c>
      <c r="AM96" s="34">
        <f t="shared" si="15"/>
        <v>0.71705781756793052</v>
      </c>
      <c r="AN96" s="34">
        <f t="shared" si="16"/>
        <v>0.86532879923278627</v>
      </c>
      <c r="AO96" s="34">
        <f t="shared" si="17"/>
        <v>1.2158973336442946</v>
      </c>
      <c r="AP96" s="34">
        <f t="shared" si="18"/>
        <v>1.3617736167414771</v>
      </c>
      <c r="AQ96" s="34">
        <f t="shared" si="19"/>
        <v>1.4587317173824168</v>
      </c>
      <c r="AU96" s="10">
        <v>92</v>
      </c>
      <c r="AV96" s="10">
        <f>IF(X96&gt;AH96,INDEX($O$6:$O$19,AC96),求节点($G$6:$G$19,$O$6:$O$19,X96))/7*节奏总纲!W95</f>
        <v>14348.4666333763</v>
      </c>
      <c r="AW96" s="10">
        <f>IF(Y96&gt;AI96,INDEX($O$6:$O$19,AD96),求节点($G$6:$G$19,$O$6:$O$19,Y96))/7*节奏总纲!X95</f>
        <v>12525.883389915894</v>
      </c>
      <c r="AX96" s="10">
        <f>IF(Z96&gt;AJ96,INDEX($O$6:$O$19,AE96),求节点($G$6:$G$19,$O$6:$O$19,Z96))/7*节奏总纲!Y95</f>
        <v>10673.221118797504</v>
      </c>
      <c r="AY96" s="10">
        <f>IF(AA96&gt;AK96,INDEX($O$6:$O$19,AF96),求节点($G$6:$G$19,$O$6:$O$19,AA96))/7*节奏总纲!Z95</f>
        <v>7582.535521221439</v>
      </c>
      <c r="AZ96" s="10">
        <f>IF(AB96&gt;AL96,INDEX($O$6:$O$19,AG96),求节点($G$6:$G$19,$O$6:$O$19,AB96))/7*节奏总纲!AA95</f>
        <v>3901.3587188540328</v>
      </c>
      <c r="BA96" s="10">
        <f>IF(X96&gt;AH96,INDEX($P$6:$P$19,AC96),求节点($G$6:$G$19,$P$6:$P$19,X96))/7*节奏总纲!W95</f>
        <v>280806433.4779312</v>
      </c>
      <c r="BB96" s="10">
        <f>IF(Y96&gt;AI96,INDEX($P$6:$P$19,AD96),求节点($G$6:$G$19,$P$6:$P$19,Y96))/7*节奏总纲!X95</f>
        <v>264305551.23777556</v>
      </c>
      <c r="BC96" s="10">
        <f>IF(Z96&gt;AJ96,INDEX($P$6:$P$19,AE96),求节点($G$6:$G$19,$P$6:$P$19,Z96))/7*节奏总纲!Y95</f>
        <v>237860356.36177298</v>
      </c>
      <c r="BD96" s="10">
        <f>IF(AA96&gt;AK96,INDEX($P$6:$P$19,AF96),求节点($G$6:$G$19,$P$6:$P$19,AA96))/7*节奏总纲!Z95</f>
        <v>168982220.18722063</v>
      </c>
      <c r="BE96" s="10">
        <f>IF(AB96&gt;AL96,INDEX($P$6:$P$19,AG96),求节点($G$6:$G$19,$P$6:$P$19,AB96))/7*节奏总纲!AA95</f>
        <v>86944565.734461308</v>
      </c>
      <c r="BF96" s="47">
        <f>IF(X96&gt;AH96,INDEX($Q$6:$Q$19,AC96),求节点($G$6:$G$19,$Q$6:$Q$19,X96))/7*节奏总纲!W95</f>
        <v>3376779.1144043482</v>
      </c>
      <c r="BG96" s="47">
        <f>IF(Y96&gt;AI96,INDEX($Q$6:$Q$19,AD96),求节点($G$6:$G$19,$Q$6:$Q$19,Y96))/7*节奏总纲!X95</f>
        <v>3429519.9156486606</v>
      </c>
      <c r="BH96" s="47">
        <f>IF(Z96&gt;AJ96,INDEX($Q$6:$Q$19,AE96),求节点($G$6:$G$19,$Q$6:$Q$19,Z96))/7*节奏总纲!Y95</f>
        <v>3240084.9824921</v>
      </c>
      <c r="BI96" s="47">
        <f>IF(AA96&gt;AK96,INDEX($Q$6:$Q$19,AF96),求节点($G$6:$G$19,$Q$6:$Q$19,AA96))/7*节奏总纲!Z95</f>
        <v>2301841.1403707941</v>
      </c>
      <c r="BJ96" s="47">
        <f>IF(AB96&gt;AL96,INDEX($Q$6:$Q$19,AG96),求节点($G$6:$G$19,$Q$6:$Q$19,AB96))/7*节奏总纲!AA95</f>
        <v>1184341.0396521171</v>
      </c>
      <c r="BK96" s="40">
        <f>IF(X96&gt;AH96,INDEX($R$6:$R$19,AC96),求节点($G$6:$G$19,$R$6:$R$19,X96))/7*节奏总纲!W95*$E$27</f>
        <v>3587.1166583440754</v>
      </c>
      <c r="BL96" s="40">
        <f>IF(Y96&gt;AI96,INDEX($R$6:$R$19,AD96),求节点($G$6:$G$19,$R$6:$R$19,Y96))/7*节奏总纲!X95*$E$27</f>
        <v>3131.4708474789741</v>
      </c>
      <c r="BM96" s="40">
        <f>IF(Z96&gt;AJ96,INDEX($R$6:$R$19,AE96),求节点($G$6:$G$19,$R$6:$R$19,Z96))/7*节奏总纲!Y95*$E$27</f>
        <v>2668.3052796993766</v>
      </c>
      <c r="BN96" s="40">
        <f>IF(AA96&gt;AK96,INDEX($R$6:$R$19,AF96),求节点($G$6:$G$19,$R$6:$R$19,AA96))/7*节奏总纲!Z95*$E$27</f>
        <v>1895.6338803053598</v>
      </c>
      <c r="BO96" s="40">
        <f>IF(AB96&gt;AL96,INDEX($R$6:$R$19,AG96),求节点($G$6:$G$19,$R$6:$R$19,AB96))/7*节奏总纲!AA95*$E$27</f>
        <v>975.33967971350819</v>
      </c>
      <c r="BP96" s="49">
        <f>IF(X96&gt;AH96,INDEX($S$6:$S$19,AC96),求节点($G$6:$G$19,$S$6:$S$19,X96))/7*节奏总纲!W95</f>
        <v>0</v>
      </c>
      <c r="BQ96" s="49">
        <f>IF(Y96&gt;AI96,INDEX($S$6:$S$19,AD96),求节点($G$6:$G$19,$S$6:$S$19,Y96))/7*节奏总纲!X95</f>
        <v>0</v>
      </c>
      <c r="BR96" s="49">
        <f>IF(Z96&gt;AJ96,INDEX($S$6:$S$19,AE96),求节点($G$6:$G$19,$S$6:$S$19,Z96))/7*节奏总纲!Y95</f>
        <v>0</v>
      </c>
      <c r="BS96" s="49">
        <f>IF(AA96&gt;AK96,INDEX($S$6:$S$19,AF96),求节点($G$6:$G$19,$S$6:$S$19,AA96))/7*节奏总纲!Z95</f>
        <v>0</v>
      </c>
      <c r="BT96" s="49">
        <f>IF(AB96&gt;AL96,INDEX($S$6:$S$19,AG96),求节点($G$6:$G$19,$S$6:$S$19,AB96))/7*节奏总纲!AA95</f>
        <v>0</v>
      </c>
      <c r="BU96" s="47"/>
      <c r="BV96" s="10">
        <v>92</v>
      </c>
      <c r="BW96" s="10">
        <f>SUM(AV$5:AV96)</f>
        <v>200317.66528320816</v>
      </c>
      <c r="BX96" s="10">
        <f>SUM(AW$5:AW96)</f>
        <v>180071.48306691539</v>
      </c>
      <c r="BY96" s="10">
        <f>SUM(AX$5:AX96)</f>
        <v>153232.50771094271</v>
      </c>
      <c r="BZ96" s="10">
        <f>SUM(AY$5:AY96)</f>
        <v>107679.21725004316</v>
      </c>
      <c r="CA96" s="10">
        <f>SUM(AZ$5:AZ96)</f>
        <v>54416.698290826345</v>
      </c>
      <c r="CB96" s="10">
        <f>SUM(BA$5:BA96)</f>
        <v>3560183869.8991132</v>
      </c>
      <c r="CC96" s="10">
        <f>SUM(BB$5:BB96)</f>
        <v>3480036448.7443047</v>
      </c>
      <c r="CD96" s="10">
        <f>SUM(BC$5:BC96)</f>
        <v>3215118157.2526917</v>
      </c>
      <c r="CE96" s="10">
        <f>SUM(BD$5:BD96)</f>
        <v>2197002390.1149044</v>
      </c>
      <c r="CF96" s="10">
        <f>SUM(BE$5:BE96)</f>
        <v>1017511947.521138</v>
      </c>
      <c r="CG96" s="47">
        <f>SUM(BF$5:BF96)</f>
        <v>38000446.098317124</v>
      </c>
      <c r="CH96" s="47">
        <f>SUM(BG$5:BG96)</f>
        <v>41446649.532206833</v>
      </c>
      <c r="CI96" s="47">
        <f>SUM(BH$5:BH96)</f>
        <v>41683905.926479369</v>
      </c>
      <c r="CJ96" s="47">
        <f>SUM(BI$5:BI96)</f>
        <v>27766680.001641899</v>
      </c>
      <c r="CK96" s="47">
        <f>SUM(BJ$5:BJ96)</f>
        <v>11781312.189187082</v>
      </c>
      <c r="CL96" s="10">
        <f>SUM(BK$5:BK96)</f>
        <v>50079.416320802047</v>
      </c>
      <c r="CM96" s="10">
        <f>SUM(BL$5:BL96)</f>
        <v>45017.870766728855</v>
      </c>
      <c r="CN96" s="10">
        <f>SUM(BM$5:BM96)</f>
        <v>38308.126927735684</v>
      </c>
      <c r="CO96" s="10">
        <f>SUM(BN$5:BN96)</f>
        <v>26919.804312510791</v>
      </c>
      <c r="CP96" s="10">
        <f>SUM(BO$5:BO96)</f>
        <v>13604.174572706588</v>
      </c>
      <c r="CQ96" s="40">
        <f>BK96/节奏总纲!W95</f>
        <v>91.076984305228336</v>
      </c>
      <c r="CR96" s="49">
        <f>SUM(BP$5:BP96)</f>
        <v>0</v>
      </c>
      <c r="CS96" s="49">
        <f>SUM(BQ$5:BQ96)</f>
        <v>0</v>
      </c>
      <c r="CT96" s="49">
        <f>SUM(BR$5:BR96)</f>
        <v>0</v>
      </c>
      <c r="CU96" s="49">
        <f>SUM(BS$5:BS96)</f>
        <v>0</v>
      </c>
      <c r="CV96" s="49">
        <f>SUM(BT$5:BT96)</f>
        <v>0</v>
      </c>
    </row>
    <row r="97" spans="21:100" x14ac:dyDescent="0.15">
      <c r="W97" s="29">
        <v>93</v>
      </c>
      <c r="X97" s="10">
        <f>功勋产出!C100*7</f>
        <v>220221165.88586846</v>
      </c>
      <c r="Y97" s="10">
        <f>功勋产出!D100*7</f>
        <v>264208392.49910209</v>
      </c>
      <c r="Z97" s="10">
        <f>功勋产出!E100*7</f>
        <v>371266414.36350423</v>
      </c>
      <c r="AA97" s="10">
        <f>功勋产出!F100*7</f>
        <v>415897630.33156133</v>
      </c>
      <c r="AB97" s="10">
        <f>功勋产出!G100*7</f>
        <v>445610854.68824655</v>
      </c>
      <c r="AC97" s="10">
        <f>求节点(功勋需求与产出奖励!$F$6:$F$19,功勋需求与产出奖励!$C$6:$C$19,节奏总纲!P96)</f>
        <v>14</v>
      </c>
      <c r="AD97" s="10">
        <f>求节点(功勋需求与产出奖励!$F$6:$F$19,功勋需求与产出奖励!$C$6:$C$19,节奏总纲!Q96)</f>
        <v>14</v>
      </c>
      <c r="AE97" s="10">
        <f>求节点(功勋需求与产出奖励!$F$6:$F$19,功勋需求与产出奖励!$C$6:$C$19,节奏总纲!R96)</f>
        <v>14</v>
      </c>
      <c r="AF97" s="10">
        <f>求节点(功勋需求与产出奖励!$F$6:$F$19,功勋需求与产出奖励!$C$6:$C$19,节奏总纲!S96)</f>
        <v>14</v>
      </c>
      <c r="AG97" s="10">
        <f>求节点(功勋需求与产出奖励!$F$6:$F$19,功勋需求与产出奖励!$C$6:$C$19,节奏总纲!T96)</f>
        <v>14</v>
      </c>
      <c r="AH97" s="62">
        <f>求节点($F$6:$F$19,$G$6:$G$19,节奏总纲!P96)</f>
        <v>305200000</v>
      </c>
      <c r="AI97" s="62">
        <f>求节点($F$6:$F$19,$G$6:$G$19,节奏总纲!Q96)</f>
        <v>305200000</v>
      </c>
      <c r="AJ97" s="62">
        <f>求节点($F$6:$F$19,$G$6:$G$19,节奏总纲!R96)</f>
        <v>305200000</v>
      </c>
      <c r="AK97" s="62">
        <f>求节点($F$6:$F$19,$G$6:$G$19,节奏总纲!S96)</f>
        <v>305200000</v>
      </c>
      <c r="AL97" s="62">
        <f>求节点($F$6:$F$19,$G$6:$G$19,节奏总纲!T96)</f>
        <v>305200000</v>
      </c>
      <c r="AM97" s="34">
        <f t="shared" si="15"/>
        <v>0.7215634530991758</v>
      </c>
      <c r="AN97" s="34">
        <f t="shared" si="16"/>
        <v>0.86568935943349312</v>
      </c>
      <c r="AO97" s="34">
        <f t="shared" si="17"/>
        <v>1.2164692475868422</v>
      </c>
      <c r="AP97" s="34">
        <f t="shared" si="18"/>
        <v>1.3627052107849322</v>
      </c>
      <c r="AQ97" s="34">
        <f t="shared" si="19"/>
        <v>1.4600617781397331</v>
      </c>
      <c r="AU97" s="10">
        <v>93</v>
      </c>
      <c r="AV97" s="10">
        <f>IF(X97&gt;AH97,INDEX($O$6:$O$19,AC97),求节点($G$6:$G$19,$O$6:$O$19,X97))/7*节奏总纲!W96</f>
        <v>15406.320770107734</v>
      </c>
      <c r="AW97" s="10">
        <f>IF(Y97&gt;AI97,INDEX($O$6:$O$19,AD97),求节点($G$6:$G$19,$O$6:$O$19,Y97))/7*节奏总纲!X96</f>
        <v>13830.22345741045</v>
      </c>
      <c r="AX97" s="10">
        <f>IF(Z97&gt;AJ97,INDEX($O$6:$O$19,AE97),求节点($G$6:$G$19,$O$6:$O$19,Z97))/7*节奏总纲!Y96</f>
        <v>11424.052858988216</v>
      </c>
      <c r="AY97" s="10">
        <f>IF(AA97&gt;AK97,INDEX($O$6:$O$19,AF97),求节点($G$6:$G$19,$O$6:$O$19,AA97))/7*节奏总纲!Z96</f>
        <v>7982.2861341094722</v>
      </c>
      <c r="AZ97" s="10">
        <f>IF(AB97&gt;AL97,INDEX($O$6:$O$19,AG97),求节点($G$6:$G$19,$O$6:$O$19,AB97))/7*节奏总纲!AA96</f>
        <v>4281.8714374269803</v>
      </c>
      <c r="BA97" s="10">
        <f>IF(X97&gt;AH97,INDEX($P$6:$P$19,AC97),求节点($G$6:$G$19,$P$6:$P$19,X97))/7*节奏总纲!W96</f>
        <v>302361633.72947627</v>
      </c>
      <c r="BB97" s="10">
        <f>IF(Y97&gt;AI97,INDEX($P$6:$P$19,AD97),求节点($G$6:$G$19,$P$6:$P$19,Y97))/7*节奏总纲!X96</f>
        <v>291873854.51209444</v>
      </c>
      <c r="BC97" s="10">
        <f>IF(Z97&gt;AJ97,INDEX($P$6:$P$19,AE97),求节点($G$6:$G$19,$P$6:$P$19,Z97))/7*节奏总纲!Y96</f>
        <v>254593178.00030881</v>
      </c>
      <c r="BD97" s="10">
        <f>IF(AA97&gt;AK97,INDEX($P$6:$P$19,AF97),求节点($G$6:$G$19,$P$6:$P$19,AA97))/7*节奏总纲!Z96</f>
        <v>177890948.13158253</v>
      </c>
      <c r="BE97" s="10">
        <f>IF(AB97&gt;AL97,INDEX($P$6:$P$19,AG97),求节点($G$6:$G$19,$P$6:$P$19,AB97))/7*节奏总纲!AA96</f>
        <v>95424563.46265842</v>
      </c>
      <c r="BF97" s="47">
        <f>IF(X97&gt;AH97,INDEX($Q$6:$Q$19,AC97),求节点($G$6:$G$19,$Q$6:$Q$19,X97))/7*节奏总纲!W96</f>
        <v>3647157.2480326653</v>
      </c>
      <c r="BG97" s="47">
        <f>IF(Y97&gt;AI97,INDEX($Q$6:$Q$19,AD97),求节点($G$6:$G$19,$Q$6:$Q$19,Y97))/7*节奏总纲!X96</f>
        <v>3787790.8440221162</v>
      </c>
      <c r="BH97" s="47">
        <f>IF(Z97&gt;AJ97,INDEX($Q$6:$Q$19,AE97),求节点($G$6:$G$19,$Q$6:$Q$19,Z97))/7*节奏总纲!Y96</f>
        <v>3468016.0464785658</v>
      </c>
      <c r="BI97" s="47">
        <f>IF(AA97&gt;AK97,INDEX($Q$6:$Q$19,AF97),求节点($G$6:$G$19,$Q$6:$Q$19,AA97))/7*节奏总纲!Z96</f>
        <v>2423194.0049975184</v>
      </c>
      <c r="BJ97" s="47">
        <f>IF(AB97&gt;AL97,INDEX($Q$6:$Q$19,AG97),求节点($G$6:$G$19,$Q$6:$Q$19,AB97))/7*节奏总纲!AA96</f>
        <v>1299853.8292189047</v>
      </c>
      <c r="BK97" s="40">
        <f>IF(X97&gt;AH97,INDEX($R$6:$R$19,AC97),求节点($G$6:$G$19,$R$6:$R$19,X97))/7*节奏总纲!W96*$E$27</f>
        <v>3851.5801925269334</v>
      </c>
      <c r="BL97" s="40">
        <f>IF(Y97&gt;AI97,INDEX($R$6:$R$19,AD97),求节点($G$6:$G$19,$R$6:$R$19,Y97))/7*节奏总纲!X96*$E$27</f>
        <v>3457.5558643526128</v>
      </c>
      <c r="BM97" s="40">
        <f>IF(Z97&gt;AJ97,INDEX($R$6:$R$19,AE97),求节点($G$6:$G$19,$R$6:$R$19,Z97))/7*节奏总纲!Y96*$E$27</f>
        <v>2856.013214747054</v>
      </c>
      <c r="BN97" s="40">
        <f>IF(AA97&gt;AK97,INDEX($R$6:$R$19,AF97),求节点($G$6:$G$19,$R$6:$R$19,AA97))/7*节奏总纲!Z96*$E$27</f>
        <v>1995.571533527368</v>
      </c>
      <c r="BO97" s="40">
        <f>IF(AB97&gt;AL97,INDEX($R$6:$R$19,AG97),求节点($G$6:$G$19,$R$6:$R$19,AB97))/7*节奏总纲!AA96*$E$27</f>
        <v>1070.4678593567451</v>
      </c>
      <c r="BP97" s="49">
        <f>IF(X97&gt;AH97,INDEX($S$6:$S$19,AC97),求节点($G$6:$G$19,$S$6:$S$19,X97))/7*节奏总纲!W96</f>
        <v>0</v>
      </c>
      <c r="BQ97" s="49">
        <f>IF(Y97&gt;AI97,INDEX($S$6:$S$19,AD97),求节点($G$6:$G$19,$S$6:$S$19,Y97))/7*节奏总纲!X96</f>
        <v>0</v>
      </c>
      <c r="BR97" s="49">
        <f>IF(Z97&gt;AJ97,INDEX($S$6:$S$19,AE97),求节点($G$6:$G$19,$S$6:$S$19,Z97))/7*节奏总纲!Y96</f>
        <v>0</v>
      </c>
      <c r="BS97" s="49">
        <f>IF(AA97&gt;AK97,INDEX($S$6:$S$19,AF97),求节点($G$6:$G$19,$S$6:$S$19,AA97))/7*节奏总纲!Z96</f>
        <v>0</v>
      </c>
      <c r="BT97" s="49">
        <f>IF(AB97&gt;AL97,INDEX($S$6:$S$19,AG97),求节点($G$6:$G$19,$S$6:$S$19,AB97))/7*节奏总纲!AA96</f>
        <v>0</v>
      </c>
      <c r="BU97" s="47"/>
      <c r="BV97" s="10">
        <v>93</v>
      </c>
      <c r="BW97" s="10">
        <f>SUM(AV$5:AV97)</f>
        <v>215723.98605331589</v>
      </c>
      <c r="BX97" s="10">
        <f>SUM(AW$5:AW97)</f>
        <v>193901.70652432583</v>
      </c>
      <c r="BY97" s="10">
        <f>SUM(AX$5:AX97)</f>
        <v>164656.56056993094</v>
      </c>
      <c r="BZ97" s="10">
        <f>SUM(AY$5:AY97)</f>
        <v>115661.50338415263</v>
      </c>
      <c r="CA97" s="10">
        <f>SUM(AZ$5:AZ97)</f>
        <v>58698.569728253322</v>
      </c>
      <c r="CB97" s="10">
        <f>SUM(BA$5:BA97)</f>
        <v>3862545503.6285896</v>
      </c>
      <c r="CC97" s="10">
        <f>SUM(BB$5:BB97)</f>
        <v>3771910303.2563992</v>
      </c>
      <c r="CD97" s="10">
        <f>SUM(BC$5:BC97)</f>
        <v>3469711335.2530007</v>
      </c>
      <c r="CE97" s="10">
        <f>SUM(BD$5:BD97)</f>
        <v>2374893338.2464871</v>
      </c>
      <c r="CF97" s="10">
        <f>SUM(BE$5:BE97)</f>
        <v>1112936510.9837964</v>
      </c>
      <c r="CG97" s="47">
        <f>SUM(BF$5:BF97)</f>
        <v>41647603.346349791</v>
      </c>
      <c r="CH97" s="47">
        <f>SUM(BG$5:BG97)</f>
        <v>45234440.376228951</v>
      </c>
      <c r="CI97" s="47">
        <f>SUM(BH$5:BH97)</f>
        <v>45151921.972957939</v>
      </c>
      <c r="CJ97" s="47">
        <f>SUM(BI$5:BI97)</f>
        <v>30189874.006639417</v>
      </c>
      <c r="CK97" s="47">
        <f>SUM(BJ$5:BJ97)</f>
        <v>13081166.018405987</v>
      </c>
      <c r="CL97" s="10">
        <f>SUM(BK$5:BK97)</f>
        <v>53930.996513328981</v>
      </c>
      <c r="CM97" s="10">
        <f>SUM(BL$5:BL97)</f>
        <v>48475.426631081471</v>
      </c>
      <c r="CN97" s="10">
        <f>SUM(BM$5:BM97)</f>
        <v>41164.140142482735</v>
      </c>
      <c r="CO97" s="10">
        <f>SUM(BN$5:BN97)</f>
        <v>28915.375846038158</v>
      </c>
      <c r="CP97" s="10">
        <f>SUM(BO$5:BO97)</f>
        <v>14674.642432063334</v>
      </c>
      <c r="CQ97" s="40">
        <f>BK97/节奏总纲!W96</f>
        <v>91.242901289318098</v>
      </c>
      <c r="CR97" s="49">
        <f>SUM(BP$5:BP97)</f>
        <v>0</v>
      </c>
      <c r="CS97" s="49">
        <f>SUM(BQ$5:BQ97)</f>
        <v>0</v>
      </c>
      <c r="CT97" s="49">
        <f>SUM(BR$5:BR97)</f>
        <v>0</v>
      </c>
      <c r="CU97" s="49">
        <f>SUM(BS$5:BS97)</f>
        <v>0</v>
      </c>
      <c r="CV97" s="49">
        <f>SUM(BT$5:BT97)</f>
        <v>0</v>
      </c>
    </row>
    <row r="98" spans="21:100" x14ac:dyDescent="0.15">
      <c r="W98" s="29">
        <v>94</v>
      </c>
      <c r="X98" s="10">
        <f>功勋产出!C101*7</f>
        <v>220294734.9136048</v>
      </c>
      <c r="Y98" s="10">
        <f>功勋产出!D101*7</f>
        <v>264313429.96457887</v>
      </c>
      <c r="Z98" s="10">
        <f>功勋产出!E101*7</f>
        <v>371445909.86275768</v>
      </c>
      <c r="AA98" s="10">
        <f>功勋产出!F101*7</f>
        <v>416171394.02234954</v>
      </c>
      <c r="AB98" s="10">
        <f>功勋产出!G101*7</f>
        <v>446030606.23249829</v>
      </c>
      <c r="AC98" s="10">
        <f>求节点(功勋需求与产出奖励!$F$6:$F$19,功勋需求与产出奖励!$C$6:$C$19,节奏总纲!P97)</f>
        <v>14</v>
      </c>
      <c r="AD98" s="10">
        <f>求节点(功勋需求与产出奖励!$F$6:$F$19,功勋需求与产出奖励!$C$6:$C$19,节奏总纲!Q97)</f>
        <v>14</v>
      </c>
      <c r="AE98" s="10">
        <f>求节点(功勋需求与产出奖励!$F$6:$F$19,功勋需求与产出奖励!$C$6:$C$19,节奏总纲!R97)</f>
        <v>14</v>
      </c>
      <c r="AF98" s="10">
        <f>求节点(功勋需求与产出奖励!$F$6:$F$19,功勋需求与产出奖励!$C$6:$C$19,节奏总纲!S97)</f>
        <v>14</v>
      </c>
      <c r="AG98" s="10">
        <f>求节点(功勋需求与产出奖励!$F$6:$F$19,功勋需求与产出奖励!$C$6:$C$19,节奏总纲!T97)</f>
        <v>14</v>
      </c>
      <c r="AH98" s="62">
        <f>求节点($F$6:$F$19,$G$6:$G$19,节奏总纲!P97)</f>
        <v>305200000</v>
      </c>
      <c r="AI98" s="62">
        <f>求节点($F$6:$F$19,$G$6:$G$19,节奏总纲!Q97)</f>
        <v>305200000</v>
      </c>
      <c r="AJ98" s="62">
        <f>求节点($F$6:$F$19,$G$6:$G$19,节奏总纲!R97)</f>
        <v>305200000</v>
      </c>
      <c r="AK98" s="62">
        <f>求节点($F$6:$F$19,$G$6:$G$19,节奏总纲!S97)</f>
        <v>305200000</v>
      </c>
      <c r="AL98" s="62">
        <f>求节点($F$6:$F$19,$G$6:$G$19,节奏总纲!T97)</f>
        <v>305200000</v>
      </c>
      <c r="AM98" s="34">
        <f t="shared" si="15"/>
        <v>0.72180450495938664</v>
      </c>
      <c r="AN98" s="34">
        <f t="shared" si="16"/>
        <v>0.86603351888787306</v>
      </c>
      <c r="AO98" s="34">
        <f t="shared" si="17"/>
        <v>1.2170573717652611</v>
      </c>
      <c r="AP98" s="34">
        <f t="shared" si="18"/>
        <v>1.3636022084611714</v>
      </c>
      <c r="AQ98" s="34">
        <f t="shared" si="19"/>
        <v>1.4614371108535331</v>
      </c>
      <c r="AU98" s="10">
        <v>94</v>
      </c>
      <c r="AV98" s="10">
        <f>IF(X98&gt;AH98,INDEX($O$6:$O$19,AC98),求节点($G$6:$G$19,$O$6:$O$19,X98))/7*节奏总纲!W97</f>
        <v>16513.692136112855</v>
      </c>
      <c r="AW98" s="10">
        <f>IF(Y98&gt;AI98,INDEX($O$6:$O$19,AD98),求节点($G$6:$G$19,$O$6:$O$19,Y98))/7*节奏总纲!X97</f>
        <v>14563.918314182454</v>
      </c>
      <c r="AX98" s="10">
        <f>IF(Z98&gt;AJ98,INDEX($O$6:$O$19,AE98),求节点($G$6:$G$19,$O$6:$O$19,Z98))/7*节奏总纲!Y97</f>
        <v>12146.73312454495</v>
      </c>
      <c r="AY98" s="10">
        <f>IF(AA98&gt;AK98,INDEX($O$6:$O$19,AF98),求节点($G$6:$G$19,$O$6:$O$19,AA98))/7*节奏总纲!Z97</f>
        <v>8472.2345190313936</v>
      </c>
      <c r="AZ98" s="10">
        <f>IF(AB98&gt;AL98,INDEX($O$6:$O$19,AG98),求节点($G$6:$G$19,$O$6:$O$19,AB98))/7*节奏总纲!AA97</f>
        <v>4517.1035789427951</v>
      </c>
      <c r="BA98" s="10">
        <f>IF(X98&gt;AH98,INDEX($P$6:$P$19,AC98),求节点($G$6:$G$19,$P$6:$P$19,X98))/7*节奏总纲!W97</f>
        <v>324143494.08985925</v>
      </c>
      <c r="BB98" s="10">
        <f>IF(Y98&gt;AI98,INDEX($P$6:$P$19,AD98),求节点($G$6:$G$19,$P$6:$P$19,Y98))/7*节奏总纲!X97</f>
        <v>307403767.31703538</v>
      </c>
      <c r="BC98" s="10">
        <f>IF(Z98&gt;AJ98,INDEX($P$6:$P$19,AE98),求节点($G$6:$G$19,$P$6:$P$19,Z98))/7*节奏总纲!Y97</f>
        <v>270698623.91843027</v>
      </c>
      <c r="BD98" s="10">
        <f>IF(AA98&gt;AK98,INDEX($P$6:$P$19,AF98),求节点($G$6:$G$19,$P$6:$P$19,AA98))/7*节奏总纲!Z97</f>
        <v>188809797.85269967</v>
      </c>
      <c r="BE98" s="10">
        <f>IF(AB98&gt;AL98,INDEX($P$6:$P$19,AG98),求节点($G$6:$G$19,$P$6:$P$19,AB98))/7*节奏总纲!AA97</f>
        <v>100666879.75929657</v>
      </c>
      <c r="BF98" s="47">
        <f>IF(X98&gt;AH98,INDEX($Q$6:$Q$19,AC98),求节点($G$6:$G$19,$Q$6:$Q$19,X98))/7*节奏总纲!W97</f>
        <v>3910532.7315280903</v>
      </c>
      <c r="BG98" s="47">
        <f>IF(Y98&gt;AI98,INDEX($Q$6:$Q$19,AD98),求节点($G$6:$G$19,$Q$6:$Q$19,Y98))/7*节奏总纲!X97</f>
        <v>3989888.8120617038</v>
      </c>
      <c r="BH98" s="47">
        <f>IF(Z98&gt;AJ98,INDEX($Q$6:$Q$19,AE98),求节点($G$6:$G$19,$Q$6:$Q$19,Z98))/7*节奏总纲!Y97</f>
        <v>3687401.1270940024</v>
      </c>
      <c r="BI98" s="47">
        <f>IF(AA98&gt;AK98,INDEX($Q$6:$Q$19,AF98),求节点($G$6:$G$19,$Q$6:$Q$19,AA98))/7*节奏总纲!Z97</f>
        <v>2571928.3361345306</v>
      </c>
      <c r="BJ98" s="47">
        <f>IF(AB98&gt;AL98,INDEX($Q$6:$Q$19,AG98),求节点($G$6:$G$19,$Q$6:$Q$19,AB98))/7*节奏总纲!AA97</f>
        <v>1371263.5864647771</v>
      </c>
      <c r="BK98" s="40">
        <f>IF(X98&gt;AH98,INDEX($R$6:$R$19,AC98),求节点($G$6:$G$19,$R$6:$R$19,X98))/7*节奏总纲!W97*$E$27</f>
        <v>4128.4230340282138</v>
      </c>
      <c r="BL98" s="40">
        <f>IF(Y98&gt;AI98,INDEX($R$6:$R$19,AD98),求节点($G$6:$G$19,$R$6:$R$19,Y98))/7*节奏总纲!X97*$E$27</f>
        <v>3640.9795785456135</v>
      </c>
      <c r="BM98" s="40">
        <f>IF(Z98&gt;AJ98,INDEX($R$6:$R$19,AE98),求节点($G$6:$G$19,$R$6:$R$19,Z98))/7*节奏总纲!Y97*$E$27</f>
        <v>3036.6832811362374</v>
      </c>
      <c r="BN98" s="40">
        <f>IF(AA98&gt;AK98,INDEX($R$6:$R$19,AF98),求节点($G$6:$G$19,$R$6:$R$19,AA98))/7*节奏总纲!Z97*$E$27</f>
        <v>2118.0586297578488</v>
      </c>
      <c r="BO98" s="40">
        <f>IF(AB98&gt;AL98,INDEX($R$6:$R$19,AG98),求节点($G$6:$G$19,$R$6:$R$19,AB98))/7*节奏总纲!AA97*$E$27</f>
        <v>1129.2758947356986</v>
      </c>
      <c r="BP98" s="49">
        <f>IF(X98&gt;AH98,INDEX($S$6:$S$19,AC98),求节点($G$6:$G$19,$S$6:$S$19,X98))/7*节奏总纲!W97</f>
        <v>0</v>
      </c>
      <c r="BQ98" s="49">
        <f>IF(Y98&gt;AI98,INDEX($S$6:$S$19,AD98),求节点($G$6:$G$19,$S$6:$S$19,Y98))/7*节奏总纲!X97</f>
        <v>0</v>
      </c>
      <c r="BR98" s="49">
        <f>IF(Z98&gt;AJ98,INDEX($S$6:$S$19,AE98),求节点($G$6:$G$19,$S$6:$S$19,Z98))/7*节奏总纲!Y97</f>
        <v>0</v>
      </c>
      <c r="BS98" s="49">
        <f>IF(AA98&gt;AK98,INDEX($S$6:$S$19,AF98),求节点($G$6:$G$19,$S$6:$S$19,AA98))/7*节奏总纲!Z97</f>
        <v>0</v>
      </c>
      <c r="BT98" s="49">
        <f>IF(AB98&gt;AL98,INDEX($S$6:$S$19,AG98),求节点($G$6:$G$19,$S$6:$S$19,AB98))/7*节奏总纲!AA97</f>
        <v>0</v>
      </c>
      <c r="BU98" s="47"/>
      <c r="BV98" s="10">
        <v>94</v>
      </c>
      <c r="BW98" s="10">
        <f>SUM(AV$5:AV98)</f>
        <v>232237.67818942876</v>
      </c>
      <c r="BX98" s="10">
        <f>SUM(AW$5:AW98)</f>
        <v>208465.62483850829</v>
      </c>
      <c r="BY98" s="10">
        <f>SUM(AX$5:AX98)</f>
        <v>176803.2936944759</v>
      </c>
      <c r="BZ98" s="10">
        <f>SUM(AY$5:AY98)</f>
        <v>124133.73790318402</v>
      </c>
      <c r="CA98" s="10">
        <f>SUM(AZ$5:AZ98)</f>
        <v>63215.673307196121</v>
      </c>
      <c r="CB98" s="10">
        <f>SUM(BA$5:BA98)</f>
        <v>4186688997.7184486</v>
      </c>
      <c r="CC98" s="10">
        <f>SUM(BB$5:BB98)</f>
        <v>4079314070.5734344</v>
      </c>
      <c r="CD98" s="10">
        <f>SUM(BC$5:BC98)</f>
        <v>3740409959.1714311</v>
      </c>
      <c r="CE98" s="10">
        <f>SUM(BD$5:BD98)</f>
        <v>2563703136.0991869</v>
      </c>
      <c r="CF98" s="10">
        <f>SUM(BE$5:BE98)</f>
        <v>1213603390.743093</v>
      </c>
      <c r="CG98" s="47">
        <f>SUM(BF$5:BF98)</f>
        <v>45558136.077877879</v>
      </c>
      <c r="CH98" s="47">
        <f>SUM(BG$5:BG98)</f>
        <v>49224329.188290656</v>
      </c>
      <c r="CI98" s="47">
        <f>SUM(BH$5:BH98)</f>
        <v>48839323.100051939</v>
      </c>
      <c r="CJ98" s="47">
        <f>SUM(BI$5:BI98)</f>
        <v>32761802.342773948</v>
      </c>
      <c r="CK98" s="47">
        <f>SUM(BJ$5:BJ98)</f>
        <v>14452429.604870765</v>
      </c>
      <c r="CL98" s="10">
        <f>SUM(BK$5:BK98)</f>
        <v>58059.419547357196</v>
      </c>
      <c r="CM98" s="10">
        <f>SUM(BL$5:BL98)</f>
        <v>52116.406209627086</v>
      </c>
      <c r="CN98" s="10">
        <f>SUM(BM$5:BM98)</f>
        <v>44200.823423618975</v>
      </c>
      <c r="CO98" s="10">
        <f>SUM(BN$5:BN98)</f>
        <v>31033.434475796006</v>
      </c>
      <c r="CP98" s="10">
        <f>SUM(BO$5:BO98)</f>
        <v>15803.918326799032</v>
      </c>
      <c r="CQ98" s="40">
        <f>BK98/节奏总纲!W97</f>
        <v>91.251777861197496</v>
      </c>
      <c r="CR98" s="49">
        <f>SUM(BP$5:BP98)</f>
        <v>0</v>
      </c>
      <c r="CS98" s="49">
        <f>SUM(BQ$5:BQ98)</f>
        <v>0</v>
      </c>
      <c r="CT98" s="49">
        <f>SUM(BR$5:BR98)</f>
        <v>0</v>
      </c>
      <c r="CU98" s="49">
        <f>SUM(BS$5:BS98)</f>
        <v>0</v>
      </c>
      <c r="CV98" s="49">
        <f>SUM(BT$5:BT98)</f>
        <v>0</v>
      </c>
    </row>
    <row r="99" spans="21:100" x14ac:dyDescent="0.15">
      <c r="W99" s="29">
        <v>95</v>
      </c>
      <c r="X99" s="10">
        <f>功勋产出!C102*7</f>
        <v>220365534.35595444</v>
      </c>
      <c r="Y99" s="10">
        <f>功勋产出!D102*7</f>
        <v>264423678.31216258</v>
      </c>
      <c r="Z99" s="10">
        <f>功勋产出!E102*7</f>
        <v>371619338.75294286</v>
      </c>
      <c r="AA99" s="10">
        <f>功勋产出!F102*7</f>
        <v>416452087.99933046</v>
      </c>
      <c r="AB99" s="10">
        <f>功勋产出!G102*7</f>
        <v>446465045.75512093</v>
      </c>
      <c r="AC99" s="10">
        <f>求节点(功勋需求与产出奖励!$F$6:$F$19,功勋需求与产出奖励!$C$6:$C$19,节奏总纲!P98)</f>
        <v>14</v>
      </c>
      <c r="AD99" s="10">
        <f>求节点(功勋需求与产出奖励!$F$6:$F$19,功勋需求与产出奖励!$C$6:$C$19,节奏总纲!Q98)</f>
        <v>14</v>
      </c>
      <c r="AE99" s="10">
        <f>求节点(功勋需求与产出奖励!$F$6:$F$19,功勋需求与产出奖励!$C$6:$C$19,节奏总纲!R98)</f>
        <v>14</v>
      </c>
      <c r="AF99" s="10">
        <f>求节点(功勋需求与产出奖励!$F$6:$F$19,功勋需求与产出奖励!$C$6:$C$19,节奏总纲!S98)</f>
        <v>14</v>
      </c>
      <c r="AG99" s="10">
        <f>求节点(功勋需求与产出奖励!$F$6:$F$19,功勋需求与产出奖励!$C$6:$C$19,节奏总纲!T98)</f>
        <v>14</v>
      </c>
      <c r="AH99" s="62">
        <f>求节点($F$6:$F$19,$G$6:$G$19,节奏总纲!P98)</f>
        <v>305200000</v>
      </c>
      <c r="AI99" s="62">
        <f>求节点($F$6:$F$19,$G$6:$G$19,节奏总纲!Q98)</f>
        <v>305200000</v>
      </c>
      <c r="AJ99" s="62">
        <f>求节点($F$6:$F$19,$G$6:$G$19,节奏总纲!R98)</f>
        <v>305200000</v>
      </c>
      <c r="AK99" s="62">
        <f>求节点($F$6:$F$19,$G$6:$G$19,节奏总纲!S98)</f>
        <v>305200000</v>
      </c>
      <c r="AL99" s="62">
        <f>求节点($F$6:$F$19,$G$6:$G$19,节奏总纲!T98)</f>
        <v>305200000</v>
      </c>
      <c r="AM99" s="34">
        <f t="shared" si="15"/>
        <v>0.72203648216236704</v>
      </c>
      <c r="AN99" s="34">
        <f t="shared" si="16"/>
        <v>0.8663947520057752</v>
      </c>
      <c r="AO99" s="34">
        <f t="shared" si="17"/>
        <v>1.2176256184565624</v>
      </c>
      <c r="AP99" s="34">
        <f t="shared" si="18"/>
        <v>1.3645219134971509</v>
      </c>
      <c r="AQ99" s="34">
        <f t="shared" si="19"/>
        <v>1.4628605693155994</v>
      </c>
      <c r="AU99" s="10">
        <v>95</v>
      </c>
      <c r="AV99" s="10">
        <f>IF(X99&gt;AH99,INDEX($O$6:$O$19,AC99),求节点($G$6:$G$19,$O$6:$O$19,X99))/7*节奏总纲!W98</f>
        <v>17700.593860476212</v>
      </c>
      <c r="AW99" s="10">
        <f>IF(Y99&gt;AI99,INDEX($O$6:$O$19,AD99),求节点($G$6:$G$19,$O$6:$O$19,Y99))/7*节奏总纲!X98</f>
        <v>16062.204421444321</v>
      </c>
      <c r="AX99" s="10">
        <f>IF(Z99&gt;AJ99,INDEX($O$6:$O$19,AE99),求节点($G$6:$G$19,$O$6:$O$19,Z99))/7*节奏总纲!Y98</f>
        <v>12763.852157139332</v>
      </c>
      <c r="AY99" s="10">
        <f>IF(AA99&gt;AK99,INDEX($O$6:$O$19,AF99),求节点($G$6:$G$19,$O$6:$O$19,AA99))/7*节奏总纲!Z98</f>
        <v>9074.2752513402138</v>
      </c>
      <c r="AZ99" s="10">
        <f>IF(AB99&gt;AL99,INDEX($O$6:$O$19,AG99),求节点($G$6:$G$19,$O$6:$O$19,AB99))/7*节奏总纲!AA98</f>
        <v>5280.7719313577418</v>
      </c>
      <c r="BA99" s="10">
        <f>IF(X99&gt;AH99,INDEX($P$6:$P$19,AC99),求节点($G$6:$G$19,$P$6:$P$19,X99))/7*节奏总纲!W98</f>
        <v>347491238.04411131</v>
      </c>
      <c r="BB99" s="10">
        <f>IF(Y99&gt;AI99,INDEX($P$6:$P$19,AD99),求节点($G$6:$G$19,$P$6:$P$19,Y99))/7*节奏总纲!X98</f>
        <v>339081621.67825639</v>
      </c>
      <c r="BC99" s="10">
        <f>IF(Z99&gt;AJ99,INDEX($P$6:$P$19,AE99),求节点($G$6:$G$19,$P$6:$P$19,Z99))/7*节奏总纲!Y98</f>
        <v>284451562.35910511</v>
      </c>
      <c r="BD99" s="10">
        <f>IF(AA99&gt;AK99,INDEX($P$6:$P$19,AF99),求节点($G$6:$G$19,$P$6:$P$19,AA99))/7*节奏总纲!Z98</f>
        <v>202226705.60129619</v>
      </c>
      <c r="BE99" s="10">
        <f>IF(AB99&gt;AL99,INDEX($P$6:$P$19,AG99),求节点($G$6:$G$19,$P$6:$P$19,AB99))/7*节奏总纲!AA98</f>
        <v>117685774.47025827</v>
      </c>
      <c r="BF99" s="47">
        <f>IF(X99&gt;AH99,INDEX($Q$6:$Q$19,AC99),求节点($G$6:$G$19,$Q$6:$Q$19,X99))/7*节奏总纲!W98</f>
        <v>4192862.0665275827</v>
      </c>
      <c r="BG99" s="47">
        <f>IF(Y99&gt;AI99,INDEX($Q$6:$Q$19,AD99),求节点($G$6:$G$19,$Q$6:$Q$19,Y99))/7*节奏总纲!X98</f>
        <v>4401691.9366734279</v>
      </c>
      <c r="BH99" s="47">
        <f>IF(Z99&gt;AJ99,INDEX($Q$6:$Q$19,AE99),求节点($G$6:$G$19,$Q$6:$Q$19,Z99))/7*节奏总纲!Y98</f>
        <v>3874740.8334172973</v>
      </c>
      <c r="BI99" s="47">
        <f>IF(AA99&gt;AK99,INDEX($Q$6:$Q$19,AF99),求节点($G$6:$G$19,$Q$6:$Q$19,AA99))/7*节奏总纲!Z98</f>
        <v>2754690.7012997079</v>
      </c>
      <c r="BJ99" s="47">
        <f>IF(AB99&gt;AL99,INDEX($Q$6:$Q$19,AG99),求节点($G$6:$G$19,$Q$6:$Q$19,AB99))/7*节奏总纲!AA98</f>
        <v>1603091.4791621717</v>
      </c>
      <c r="BK99" s="40">
        <f>IF(X99&gt;AH99,INDEX($R$6:$R$19,AC99),求节点($G$6:$G$19,$R$6:$R$19,X99))/7*节奏总纲!W98*$E$27</f>
        <v>4425.1484651190531</v>
      </c>
      <c r="BL99" s="40">
        <f>IF(Y99&gt;AI99,INDEX($R$6:$R$19,AD99),求节点($G$6:$G$19,$R$6:$R$19,Y99))/7*节奏总纲!X98*$E$27</f>
        <v>4015.5511053610808</v>
      </c>
      <c r="BM99" s="40">
        <f>IF(Z99&gt;AJ99,INDEX($R$6:$R$19,AE99),求节点($G$6:$G$19,$R$6:$R$19,Z99))/7*节奏总纲!Y98*$E$27</f>
        <v>3190.963039284833</v>
      </c>
      <c r="BN99" s="40">
        <f>IF(AA99&gt;AK99,INDEX($R$6:$R$19,AF99),求节点($G$6:$G$19,$R$6:$R$19,AA99))/7*节奏总纲!Z98*$E$27</f>
        <v>2268.5688128350534</v>
      </c>
      <c r="BO99" s="40">
        <f>IF(AB99&gt;AL99,INDEX($R$6:$R$19,AG99),求节点($G$6:$G$19,$R$6:$R$19,AB99))/7*节奏总纲!AA98*$E$27</f>
        <v>1320.1929828394357</v>
      </c>
      <c r="BP99" s="49">
        <f>IF(X99&gt;AH99,INDEX($S$6:$S$19,AC99),求节点($G$6:$G$19,$S$6:$S$19,X99))/7*节奏总纲!W98</f>
        <v>0</v>
      </c>
      <c r="BQ99" s="49">
        <f>IF(Y99&gt;AI99,INDEX($S$6:$S$19,AD99),求节点($G$6:$G$19,$S$6:$S$19,Y99))/7*节奏总纲!X98</f>
        <v>0</v>
      </c>
      <c r="BR99" s="49">
        <f>IF(Z99&gt;AJ99,INDEX($S$6:$S$19,AE99),求节点($G$6:$G$19,$S$6:$S$19,Z99))/7*节奏总纲!Y98</f>
        <v>0</v>
      </c>
      <c r="BS99" s="49">
        <f>IF(AA99&gt;AK99,INDEX($S$6:$S$19,AF99),求节点($G$6:$G$19,$S$6:$S$19,AA99))/7*节奏总纲!Z98</f>
        <v>0</v>
      </c>
      <c r="BT99" s="49">
        <f>IF(AB99&gt;AL99,INDEX($S$6:$S$19,AG99),求节点($G$6:$G$19,$S$6:$S$19,AB99))/7*节奏总纲!AA98</f>
        <v>0</v>
      </c>
      <c r="BU99" s="47"/>
      <c r="BV99" s="10">
        <v>95</v>
      </c>
      <c r="BW99" s="10">
        <f>SUM(AV$5:AV99)</f>
        <v>249938.27204990498</v>
      </c>
      <c r="BX99" s="10">
        <f>SUM(AW$5:AW99)</f>
        <v>224527.82925995262</v>
      </c>
      <c r="BY99" s="10">
        <f>SUM(AX$5:AX99)</f>
        <v>189567.14585161523</v>
      </c>
      <c r="BZ99" s="10">
        <f>SUM(AY$5:AY99)</f>
        <v>133208.01315452423</v>
      </c>
      <c r="CA99" s="10">
        <f>SUM(AZ$5:AZ99)</f>
        <v>68496.445238553861</v>
      </c>
      <c r="CB99" s="10">
        <f>SUM(BA$5:BA99)</f>
        <v>4534180235.7625599</v>
      </c>
      <c r="CC99" s="10">
        <f>SUM(BB$5:BB99)</f>
        <v>4418395692.2516909</v>
      </c>
      <c r="CD99" s="10">
        <f>SUM(BC$5:BC99)</f>
        <v>4024861521.5305362</v>
      </c>
      <c r="CE99" s="10">
        <f>SUM(BD$5:BD99)</f>
        <v>2765929841.7004833</v>
      </c>
      <c r="CF99" s="10">
        <f>SUM(BE$5:BE99)</f>
        <v>1331289165.2133512</v>
      </c>
      <c r="CG99" s="47">
        <f>SUM(BF$5:BF99)</f>
        <v>49750998.144405462</v>
      </c>
      <c r="CH99" s="47">
        <f>SUM(BG$5:BG99)</f>
        <v>53626021.124964081</v>
      </c>
      <c r="CI99" s="47">
        <f>SUM(BH$5:BH99)</f>
        <v>52714063.933469236</v>
      </c>
      <c r="CJ99" s="47">
        <f>SUM(BI$5:BI99)</f>
        <v>35516493.044073656</v>
      </c>
      <c r="CK99" s="47">
        <f>SUM(BJ$5:BJ99)</f>
        <v>16055521.084032936</v>
      </c>
      <c r="CL99" s="10">
        <f>SUM(BK$5:BK99)</f>
        <v>62484.568012476251</v>
      </c>
      <c r="CM99" s="10">
        <f>SUM(BL$5:BL99)</f>
        <v>56131.957314988169</v>
      </c>
      <c r="CN99" s="10">
        <f>SUM(BM$5:BM99)</f>
        <v>47391.786462903809</v>
      </c>
      <c r="CO99" s="10">
        <f>SUM(BN$5:BN99)</f>
        <v>33302.003288631058</v>
      </c>
      <c r="CP99" s="10">
        <f>SUM(BO$5:BO99)</f>
        <v>17124.111309638469</v>
      </c>
      <c r="CQ99" s="40">
        <f>BK99/节奏总纲!W98</f>
        <v>91.260320264955894</v>
      </c>
      <c r="CR99" s="49">
        <f>SUM(BP$5:BP99)</f>
        <v>0</v>
      </c>
      <c r="CS99" s="49">
        <f>SUM(BQ$5:BQ99)</f>
        <v>0</v>
      </c>
      <c r="CT99" s="49">
        <f>SUM(BR$5:BR99)</f>
        <v>0</v>
      </c>
      <c r="CU99" s="49">
        <f>SUM(BS$5:BS99)</f>
        <v>0</v>
      </c>
      <c r="CV99" s="49">
        <f>SUM(BT$5:BT99)</f>
        <v>0</v>
      </c>
    </row>
    <row r="100" spans="21:100" x14ac:dyDescent="0.15">
      <c r="W100" s="29">
        <v>96</v>
      </c>
      <c r="X100" s="10">
        <f>功勋产出!C103*7</f>
        <v>220438682.19404736</v>
      </c>
      <c r="Y100" s="10">
        <f>功勋产出!D103*7</f>
        <v>264528416.38529739</v>
      </c>
      <c r="Z100" s="10">
        <f>功勋产出!E103*7</f>
        <v>371794735.92961895</v>
      </c>
      <c r="AA100" s="10">
        <f>功勋产出!F103*7</f>
        <v>416738167.55791026</v>
      </c>
      <c r="AB100" s="10">
        <f>功勋产出!G103*7</f>
        <v>446905679.8853243</v>
      </c>
      <c r="AC100" s="10">
        <f>求节点(功勋需求与产出奖励!$F$6:$F$19,功勋需求与产出奖励!$C$6:$C$19,节奏总纲!P99)</f>
        <v>14</v>
      </c>
      <c r="AD100" s="10">
        <f>求节点(功勋需求与产出奖励!$F$6:$F$19,功勋需求与产出奖励!$C$6:$C$19,节奏总纲!Q99)</f>
        <v>14</v>
      </c>
      <c r="AE100" s="10">
        <f>求节点(功勋需求与产出奖励!$F$6:$F$19,功勋需求与产出奖励!$C$6:$C$19,节奏总纲!R99)</f>
        <v>14</v>
      </c>
      <c r="AF100" s="10">
        <f>求节点(功勋需求与产出奖励!$F$6:$F$19,功勋需求与产出奖励!$C$6:$C$19,节奏总纲!S99)</f>
        <v>14</v>
      </c>
      <c r="AG100" s="10">
        <f>求节点(功勋需求与产出奖励!$F$6:$F$19,功勋需求与产出奖励!$C$6:$C$19,节奏总纲!T99)</f>
        <v>14</v>
      </c>
      <c r="AH100" s="62">
        <f>求节点($F$6:$F$19,$G$6:$G$19,节奏总纲!P99)</f>
        <v>305200000</v>
      </c>
      <c r="AI100" s="62">
        <f>求节点($F$6:$F$19,$G$6:$G$19,节奏总纲!Q99)</f>
        <v>305200000</v>
      </c>
      <c r="AJ100" s="62">
        <f>求节点($F$6:$F$19,$G$6:$G$19,节奏总纲!R99)</f>
        <v>305200000</v>
      </c>
      <c r="AK100" s="62">
        <f>求节点($F$6:$F$19,$G$6:$G$19,节奏总纲!S99)</f>
        <v>305200000</v>
      </c>
      <c r="AL100" s="62">
        <f>求节点($F$6:$F$19,$G$6:$G$19,节奏总纲!T99)</f>
        <v>305200000</v>
      </c>
      <c r="AM100" s="34">
        <f t="shared" si="15"/>
        <v>0.7222761539778747</v>
      </c>
      <c r="AN100" s="34">
        <f t="shared" si="16"/>
        <v>0.86673793048917891</v>
      </c>
      <c r="AO100" s="34">
        <f t="shared" si="17"/>
        <v>1.2182003143172311</v>
      </c>
      <c r="AP100" s="34">
        <f t="shared" si="18"/>
        <v>1.3654592646065211</v>
      </c>
      <c r="AQ100" s="34">
        <f t="shared" si="19"/>
        <v>1.464304324657026</v>
      </c>
      <c r="AU100" s="10">
        <v>96</v>
      </c>
      <c r="AV100" s="10">
        <f>IF(X100&gt;AH100,INDEX($O$6:$O$19,AC100),求节点($G$6:$G$19,$O$6:$O$19,X100))/7*节奏总纲!W99</f>
        <v>18972.861451949586</v>
      </c>
      <c r="AW100" s="10">
        <f>IF(Y100&gt;AI100,INDEX($O$6:$O$19,AD100),求节点($G$6:$G$19,$O$6:$O$19,Y100))/7*节奏总纲!X99</f>
        <v>16455.558652985041</v>
      </c>
      <c r="AX100" s="10">
        <f>IF(Z100&gt;AJ100,INDEX($O$6:$O$19,AE100),求节点($G$6:$G$19,$O$6:$O$19,Z100))/7*节奏总纲!Y99</f>
        <v>13607.323097211771</v>
      </c>
      <c r="AY100" s="10">
        <f>IF(AA100&gt;AK100,INDEX($O$6:$O$19,AF100),求节点($G$6:$G$19,$O$6:$O$19,AA100))/7*节奏总纲!Z99</f>
        <v>10124.205568211233</v>
      </c>
      <c r="AZ100" s="10">
        <f>IF(AB100&gt;AL100,INDEX($O$6:$O$19,AG100),求节点($G$6:$G$19,$O$6:$O$19,AB100))/7*节奏总纲!AA99</f>
        <v>5606.1140770244265</v>
      </c>
      <c r="BA100" s="10">
        <f>IF(X100&gt;AH100,INDEX($P$6:$P$19,AC100),求节点($G$6:$G$19,$P$6:$P$19,X100))/7*节奏总纲!W99</f>
        <v>372523621.45747691</v>
      </c>
      <c r="BB100" s="10">
        <f>IF(Y100&gt;AI100,INDEX($P$6:$P$19,AD100),求节点($G$6:$G$19,$P$6:$P$19,Y100))/7*节奏总纲!X99</f>
        <v>347437310.45461851</v>
      </c>
      <c r="BC100" s="10">
        <f>IF(Z100&gt;AJ100,INDEX($P$6:$P$19,AE100),求节点($G$6:$G$19,$P$6:$P$19,Z100))/7*节奏总纲!Y99</f>
        <v>303248914.73786229</v>
      </c>
      <c r="BD100" s="10">
        <f>IF(AA100&gt;AK100,INDEX($P$6:$P$19,AF100),求节点($G$6:$G$19,$P$6:$P$19,AA100))/7*节奏总纲!Z99</f>
        <v>225625152.66299319</v>
      </c>
      <c r="BE100" s="10">
        <f>IF(AB100&gt;AL100,INDEX($P$6:$P$19,AG100),求节点($G$6:$G$19,$P$6:$P$19,AB100))/7*节奏总纲!AA99</f>
        <v>124936256.57368723</v>
      </c>
      <c r="BF100" s="47">
        <f>IF(X100&gt;AH100,INDEX($Q$6:$Q$19,AC100),求节点($G$6:$G$19,$Q$6:$Q$19,X100))/7*节奏总纲!W99</f>
        <v>4495632.9761376716</v>
      </c>
      <c r="BG100" s="47">
        <f>IF(Y100&gt;AI100,INDEX($Q$6:$Q$19,AD100),求节点($G$6:$G$19,$Q$6:$Q$19,Y100))/7*节奏总纲!X99</f>
        <v>4510787.8633003077</v>
      </c>
      <c r="BH100" s="47">
        <f>IF(Z100&gt;AJ100,INDEX($Q$6:$Q$19,AE100),求节点($G$6:$G$19,$Q$6:$Q$19,Z100))/7*节奏总纲!Y99</f>
        <v>4130794.5116535733</v>
      </c>
      <c r="BI100" s="47">
        <f>IF(AA100&gt;AK100,INDEX($Q$6:$Q$19,AF100),求节点($G$6:$G$19,$Q$6:$Q$19,AA100))/7*节奏总纲!Z99</f>
        <v>3073419.5474926955</v>
      </c>
      <c r="BJ100" s="47">
        <f>IF(AB100&gt;AL100,INDEX($Q$6:$Q$19,AG100),求节点($G$6:$G$19,$Q$6:$Q$19,AB100))/7*节奏总纲!AA99</f>
        <v>1701856.059096701</v>
      </c>
      <c r="BK100" s="40">
        <f>IF(X100&gt;AH100,INDEX($R$6:$R$19,AC100),求节点($G$6:$G$19,$R$6:$R$19,X100))/7*节奏总纲!W99*$E$27</f>
        <v>4743.2153629873956</v>
      </c>
      <c r="BL100" s="40">
        <f>IF(Y100&gt;AI100,INDEX($R$6:$R$19,AD100),求节点($G$6:$G$19,$R$6:$R$19,Y100))/7*节奏总纲!X99*$E$27</f>
        <v>4113.8896632462602</v>
      </c>
      <c r="BM100" s="40">
        <f>IF(Z100&gt;AJ100,INDEX($R$6:$R$19,AE100),求节点($G$6:$G$19,$R$6:$R$19,Z100))/7*节奏总纲!Y99*$E$27</f>
        <v>3401.8307743029422</v>
      </c>
      <c r="BN100" s="40">
        <f>IF(AA100&gt;AK100,INDEX($R$6:$R$19,AF100),求节点($G$6:$G$19,$R$6:$R$19,AA100))/7*节奏总纲!Z99*$E$27</f>
        <v>2531.0513920528083</v>
      </c>
      <c r="BO100" s="40">
        <f>IF(AB100&gt;AL100,INDEX($R$6:$R$19,AG100),求节点($G$6:$G$19,$R$6:$R$19,AB100))/7*节奏总纲!AA99*$E$27</f>
        <v>1401.5285192561068</v>
      </c>
      <c r="BP100" s="49">
        <f>IF(X100&gt;AH100,INDEX($S$6:$S$19,AC100),求节点($G$6:$G$19,$S$6:$S$19,X100))/7*节奏总纲!W99</f>
        <v>0</v>
      </c>
      <c r="BQ100" s="49">
        <f>IF(Y100&gt;AI100,INDEX($S$6:$S$19,AD100),求节点($G$6:$G$19,$S$6:$S$19,Y100))/7*节奏总纲!X99</f>
        <v>0</v>
      </c>
      <c r="BR100" s="49">
        <f>IF(Z100&gt;AJ100,INDEX($S$6:$S$19,AE100),求节点($G$6:$G$19,$S$6:$S$19,Z100))/7*节奏总纲!Y99</f>
        <v>0</v>
      </c>
      <c r="BS100" s="49">
        <f>IF(AA100&gt;AK100,INDEX($S$6:$S$19,AF100),求节点($G$6:$G$19,$S$6:$S$19,AA100))/7*节奏总纲!Z99</f>
        <v>0</v>
      </c>
      <c r="BT100" s="49">
        <f>IF(AB100&gt;AL100,INDEX($S$6:$S$19,AG100),求节点($G$6:$G$19,$S$6:$S$19,AB100))/7*节奏总纲!AA99</f>
        <v>0</v>
      </c>
      <c r="BU100" s="47"/>
      <c r="BV100" s="10">
        <v>96</v>
      </c>
      <c r="BW100" s="10">
        <f>SUM(AV$5:AV100)</f>
        <v>268911.13350185455</v>
      </c>
      <c r="BX100" s="10">
        <f>SUM(AW$5:AW100)</f>
        <v>240983.38791293767</v>
      </c>
      <c r="BY100" s="10">
        <f>SUM(AX$5:AX100)</f>
        <v>203174.46894882701</v>
      </c>
      <c r="BZ100" s="10">
        <f>SUM(AY$5:AY100)</f>
        <v>143332.21872273547</v>
      </c>
      <c r="CA100" s="10">
        <f>SUM(AZ$5:AZ100)</f>
        <v>74102.559315578284</v>
      </c>
      <c r="CB100" s="10">
        <f>SUM(BA$5:BA100)</f>
        <v>4906703857.2200365</v>
      </c>
      <c r="CC100" s="10">
        <f>SUM(BB$5:BB100)</f>
        <v>4765833002.7063093</v>
      </c>
      <c r="CD100" s="10">
        <f>SUM(BC$5:BC100)</f>
        <v>4328110436.2683983</v>
      </c>
      <c r="CE100" s="10">
        <f>SUM(BD$5:BD100)</f>
        <v>2991554994.3634768</v>
      </c>
      <c r="CF100" s="10">
        <f>SUM(BE$5:BE100)</f>
        <v>1456225421.7870386</v>
      </c>
      <c r="CG100" s="47">
        <f>SUM(BF$5:BF100)</f>
        <v>54246631.120543137</v>
      </c>
      <c r="CH100" s="47">
        <f>SUM(BG$5:BG100)</f>
        <v>58136808.988264389</v>
      </c>
      <c r="CI100" s="47">
        <f>SUM(BH$5:BH100)</f>
        <v>56844858.445122808</v>
      </c>
      <c r="CJ100" s="47">
        <f>SUM(BI$5:BI100)</f>
        <v>38589912.591566354</v>
      </c>
      <c r="CK100" s="47">
        <f>SUM(BJ$5:BJ100)</f>
        <v>17757377.143129636</v>
      </c>
      <c r="CL100" s="10">
        <f>SUM(BK$5:BK100)</f>
        <v>67227.783375463652</v>
      </c>
      <c r="CM100" s="10">
        <f>SUM(BL$5:BL100)</f>
        <v>60245.846978234433</v>
      </c>
      <c r="CN100" s="10">
        <f>SUM(BM$5:BM100)</f>
        <v>50793.617237206752</v>
      </c>
      <c r="CO100" s="10">
        <f>SUM(BN$5:BN100)</f>
        <v>35833.054680683868</v>
      </c>
      <c r="CP100" s="10">
        <f>SUM(BO$5:BO100)</f>
        <v>18525.639828894575</v>
      </c>
      <c r="CQ100" s="40">
        <f>BK100/节奏总纲!W99</f>
        <v>91.269146017621537</v>
      </c>
      <c r="CR100" s="49">
        <f>SUM(BP$5:BP100)</f>
        <v>0</v>
      </c>
      <c r="CS100" s="49">
        <f>SUM(BQ$5:BQ100)</f>
        <v>0</v>
      </c>
      <c r="CT100" s="49">
        <f>SUM(BR$5:BR100)</f>
        <v>0</v>
      </c>
      <c r="CU100" s="49">
        <f>SUM(BS$5:BS100)</f>
        <v>0</v>
      </c>
      <c r="CV100" s="49">
        <f>SUM(BT$5:BT100)</f>
        <v>0</v>
      </c>
    </row>
    <row r="101" spans="21:100" x14ac:dyDescent="0.15">
      <c r="W101" s="29">
        <v>97</v>
      </c>
      <c r="X101" s="10">
        <f>功勋产出!C104*7</f>
        <v>220509992.37424397</v>
      </c>
      <c r="Y101" s="10">
        <f>功勋产出!D104*7</f>
        <v>264635774.87916291</v>
      </c>
      <c r="Z101" s="10">
        <f>功勋产出!E104*7</f>
        <v>371979276.55475783</v>
      </c>
      <c r="AA101" s="10">
        <f>功勋产出!F104*7</f>
        <v>417039880.50504935</v>
      </c>
      <c r="AB101" s="10">
        <f>功勋产出!G104*7</f>
        <v>447366198.55964088</v>
      </c>
      <c r="AC101" s="10">
        <f>求节点(功勋需求与产出奖励!$F$6:$F$19,功勋需求与产出奖励!$C$6:$C$19,节奏总纲!P100)</f>
        <v>14</v>
      </c>
      <c r="AD101" s="10">
        <f>求节点(功勋需求与产出奖励!$F$6:$F$19,功勋需求与产出奖励!$C$6:$C$19,节奏总纲!Q100)</f>
        <v>14</v>
      </c>
      <c r="AE101" s="10">
        <f>求节点(功勋需求与产出奖励!$F$6:$F$19,功勋需求与产出奖励!$C$6:$C$19,节奏总纲!R100)</f>
        <v>14</v>
      </c>
      <c r="AF101" s="10">
        <f>求节点(功勋需求与产出奖励!$F$6:$F$19,功勋需求与产出奖励!$C$6:$C$19,节奏总纲!S100)</f>
        <v>14</v>
      </c>
      <c r="AG101" s="10">
        <f>求节点(功勋需求与产出奖励!$F$6:$F$19,功勋需求与产出奖励!$C$6:$C$19,节奏总纲!T100)</f>
        <v>14</v>
      </c>
      <c r="AH101" s="62">
        <f>求节点($F$6:$F$19,$G$6:$G$19,节奏总纲!P100)</f>
        <v>305200000</v>
      </c>
      <c r="AI101" s="62">
        <f>求节点($F$6:$F$19,$G$6:$G$19,节奏总纲!Q100)</f>
        <v>305200000</v>
      </c>
      <c r="AJ101" s="62">
        <f>求节点($F$6:$F$19,$G$6:$G$19,节奏总纲!R100)</f>
        <v>305200000</v>
      </c>
      <c r="AK101" s="62">
        <f>求节点($F$6:$F$19,$G$6:$G$19,节奏总纲!S100)</f>
        <v>305200000</v>
      </c>
      <c r="AL101" s="62">
        <f>求节点($F$6:$F$19,$G$6:$G$19,节奏总纲!T100)</f>
        <v>305200000</v>
      </c>
      <c r="AM101" s="34">
        <f t="shared" si="15"/>
        <v>0.72250980463382697</v>
      </c>
      <c r="AN101" s="34">
        <f t="shared" si="16"/>
        <v>0.86708969488585486</v>
      </c>
      <c r="AO101" s="34">
        <f t="shared" si="17"/>
        <v>1.2188049690522864</v>
      </c>
      <c r="AP101" s="34">
        <f t="shared" si="18"/>
        <v>1.3664478391384316</v>
      </c>
      <c r="AQ101" s="34">
        <f t="shared" si="19"/>
        <v>1.4658132325020998</v>
      </c>
      <c r="AU101" s="10">
        <v>97</v>
      </c>
      <c r="AV101" s="10">
        <f>IF(X101&gt;AH101,INDEX($O$6:$O$19,AC101),求节点($G$6:$G$19,$O$6:$O$19,X101))/7*节奏总纲!W100</f>
        <v>20336.526375175101</v>
      </c>
      <c r="AW101" s="10">
        <f>IF(Y101&gt;AI101,INDEX($O$6:$O$19,AD101),求节点($G$6:$G$19,$O$6:$O$19,Y101))/7*节奏总纲!X100</f>
        <v>17914.639734282904</v>
      </c>
      <c r="AX101" s="10">
        <f>IF(Z101&gt;AJ101,INDEX($O$6:$O$19,AE101),求节点($G$6:$G$19,$O$6:$O$19,Z101))/7*节奏总纲!Y100</f>
        <v>15733.394755286099</v>
      </c>
      <c r="AY101" s="10">
        <f>IF(AA101&gt;AK101,INDEX($O$6:$O$19,AF101),求节点($G$6:$G$19,$O$6:$O$19,AA101))/7*节奏总纲!Z100</f>
        <v>11641.678891551488</v>
      </c>
      <c r="AZ101" s="10">
        <f>IF(AB101&gt;AL101,INDEX($O$6:$O$19,AG101),求节点($G$6:$G$19,$O$6:$O$19,AB101))/7*节奏总纲!AA100</f>
        <v>6577.8535919588421</v>
      </c>
      <c r="BA101" s="10">
        <f>IF(X101&gt;AH101,INDEX($P$6:$P$19,AC101),求节点($G$6:$G$19,$P$6:$P$19,X101))/7*节奏总纲!W100</f>
        <v>399356779.77593386</v>
      </c>
      <c r="BB101" s="10">
        <f>IF(Y101&gt;AI101,INDEX($P$6:$P$19,AD101),求节点($G$6:$G$19,$P$6:$P$19,Y101))/7*节奏总纲!X100</f>
        <v>378301634.74715656</v>
      </c>
      <c r="BC101" s="10">
        <f>IF(Z101&gt;AJ101,INDEX($P$6:$P$19,AE101),求节点($G$6:$G$19,$P$6:$P$19,Z101))/7*节奏总纲!Y100</f>
        <v>350629940.26066166</v>
      </c>
      <c r="BD101" s="10">
        <f>IF(AA101&gt;AK101,INDEX($P$6:$P$19,AF101),求节点($G$6:$G$19,$P$6:$P$19,AA101))/7*节奏总纲!Z100</f>
        <v>259443129.58314744</v>
      </c>
      <c r="BE101" s="10">
        <f>IF(AB101&gt;AL101,INDEX($P$6:$P$19,AG101),求节点($G$6:$G$19,$P$6:$P$19,AB101))/7*节奏总纲!AA100</f>
        <v>146592165.7636542</v>
      </c>
      <c r="BF101" s="47">
        <f>IF(X101&gt;AH101,INDEX($Q$6:$Q$19,AC101),求节点($G$6:$G$19,$Q$6:$Q$19,X101))/7*节奏总纲!W100</f>
        <v>4820217.0837253416</v>
      </c>
      <c r="BG101" s="47">
        <f>IF(Y101&gt;AI101,INDEX($Q$6:$Q$19,AD101),求节点($G$6:$G$19,$Q$6:$Q$19,Y101))/7*节奏总纲!X100</f>
        <v>4912201.7660402767</v>
      </c>
      <c r="BH101" s="47">
        <f>IF(Z101&gt;AJ101,INDEX($Q$6:$Q$19,AE101),求节点($G$6:$G$19,$Q$6:$Q$19,Z101))/7*节奏总纲!Y100</f>
        <v>4776209.1221404234</v>
      </c>
      <c r="BI101" s="47">
        <f>IF(AA101&gt;AK101,INDEX($Q$6:$Q$19,AF101),求节点($G$6:$G$19,$Q$6:$Q$19,AA101))/7*节奏总纲!Z100</f>
        <v>3534081.0920781302</v>
      </c>
      <c r="BJ101" s="47">
        <f>IF(AB101&gt;AL101,INDEX($Q$6:$Q$19,AG101),求节点($G$6:$G$19,$Q$6:$Q$19,AB101))/7*节奏总纲!AA100</f>
        <v>1996848.4118446487</v>
      </c>
      <c r="BK101" s="40">
        <f>IF(X101&gt;AH101,INDEX($R$6:$R$19,AC101),求节点($G$6:$G$19,$R$6:$R$19,X101))/7*节奏总纲!W100*$E$27</f>
        <v>5084.1315937937752</v>
      </c>
      <c r="BL101" s="40">
        <f>IF(Y101&gt;AI101,INDEX($R$6:$R$19,AD101),求节点($G$6:$G$19,$R$6:$R$19,Y101))/7*节奏总纲!X100*$E$27</f>
        <v>4478.659933570726</v>
      </c>
      <c r="BM101" s="40">
        <f>IF(Z101&gt;AJ101,INDEX($R$6:$R$19,AE101),求节点($G$6:$G$19,$R$6:$R$19,Z101))/7*节奏总纲!Y100*$E$27</f>
        <v>3933.3486888215252</v>
      </c>
      <c r="BN101" s="40">
        <f>IF(AA101&gt;AK101,INDEX($R$6:$R$19,AF101),求节点($G$6:$G$19,$R$6:$R$19,AA101))/7*节奏总纲!Z100*$E$27</f>
        <v>2910.419722887872</v>
      </c>
      <c r="BO101" s="40">
        <f>IF(AB101&gt;AL101,INDEX($R$6:$R$19,AG101),求节点($G$6:$G$19,$R$6:$R$19,AB101))/7*节奏总纲!AA100*$E$27</f>
        <v>1644.4633979897108</v>
      </c>
      <c r="BP101" s="49">
        <f>IF(X101&gt;AH101,INDEX($S$6:$S$19,AC101),求节点($G$6:$G$19,$S$6:$S$19,X101))/7*节奏总纲!W100</f>
        <v>0</v>
      </c>
      <c r="BQ101" s="49">
        <f>IF(Y101&gt;AI101,INDEX($S$6:$S$19,AD101),求节点($G$6:$G$19,$S$6:$S$19,Y101))/7*节奏总纲!X100</f>
        <v>0</v>
      </c>
      <c r="BR101" s="49">
        <f>IF(Z101&gt;AJ101,INDEX($S$6:$S$19,AE101),求节点($G$6:$G$19,$S$6:$S$19,Z101))/7*节奏总纲!Y100</f>
        <v>0</v>
      </c>
      <c r="BS101" s="49">
        <f>IF(AA101&gt;AK101,INDEX($S$6:$S$19,AF101),求节点($G$6:$G$19,$S$6:$S$19,AA101))/7*节奏总纲!Z100</f>
        <v>0</v>
      </c>
      <c r="BT101" s="49">
        <f>IF(AB101&gt;AL101,INDEX($S$6:$S$19,AG101),求节点($G$6:$G$19,$S$6:$S$19,AB101))/7*节奏总纲!AA100</f>
        <v>0</v>
      </c>
      <c r="BU101" s="47"/>
      <c r="BV101" s="10">
        <v>97</v>
      </c>
      <c r="BW101" s="10">
        <f>SUM(AV$5:AV101)</f>
        <v>289247.65987702966</v>
      </c>
      <c r="BX101" s="10">
        <f>SUM(AW$5:AW101)</f>
        <v>258898.02764722059</v>
      </c>
      <c r="BY101" s="10">
        <f>SUM(AX$5:AX101)</f>
        <v>218907.86370411312</v>
      </c>
      <c r="BZ101" s="10">
        <f>SUM(AY$5:AY101)</f>
        <v>154973.89761428695</v>
      </c>
      <c r="CA101" s="10">
        <f>SUM(AZ$5:AZ101)</f>
        <v>80680.412907537131</v>
      </c>
      <c r="CB101" s="10">
        <f>SUM(BA$5:BA101)</f>
        <v>5306060636.9959707</v>
      </c>
      <c r="CC101" s="10">
        <f>SUM(BB$5:BB101)</f>
        <v>5144134637.4534655</v>
      </c>
      <c r="CD101" s="10">
        <f>SUM(BC$5:BC101)</f>
        <v>4678740376.5290604</v>
      </c>
      <c r="CE101" s="10">
        <f>SUM(BD$5:BD101)</f>
        <v>3250998123.9466243</v>
      </c>
      <c r="CF101" s="10">
        <f>SUM(BE$5:BE101)</f>
        <v>1602817587.5506928</v>
      </c>
      <c r="CG101" s="47">
        <f>SUM(BF$5:BF101)</f>
        <v>59066848.204268478</v>
      </c>
      <c r="CH101" s="47">
        <f>SUM(BG$5:BG101)</f>
        <v>63049010.754304662</v>
      </c>
      <c r="CI101" s="47">
        <f>SUM(BH$5:BH101)</f>
        <v>61621067.567263231</v>
      </c>
      <c r="CJ101" s="47">
        <f>SUM(BI$5:BI101)</f>
        <v>42123993.683644481</v>
      </c>
      <c r="CK101" s="47">
        <f>SUM(BJ$5:BJ101)</f>
        <v>19754225.554974284</v>
      </c>
      <c r="CL101" s="10">
        <f>SUM(BK$5:BK101)</f>
        <v>72311.914969257428</v>
      </c>
      <c r="CM101" s="10">
        <f>SUM(BL$5:BL101)</f>
        <v>64724.506911805162</v>
      </c>
      <c r="CN101" s="10">
        <f>SUM(BM$5:BM101)</f>
        <v>54726.965926028279</v>
      </c>
      <c r="CO101" s="10">
        <f>SUM(BN$5:BN101)</f>
        <v>38743.474403571738</v>
      </c>
      <c r="CP101" s="10">
        <f>SUM(BO$5:BO101)</f>
        <v>20170.103226884286</v>
      </c>
      <c r="CQ101" s="40">
        <f>BK101/节奏总纲!W100</f>
        <v>91.277750045154917</v>
      </c>
      <c r="CR101" s="49">
        <f>SUM(BP$5:BP101)</f>
        <v>0</v>
      </c>
      <c r="CS101" s="49">
        <f>SUM(BQ$5:BQ101)</f>
        <v>0</v>
      </c>
      <c r="CT101" s="49">
        <f>SUM(BR$5:BR101)</f>
        <v>0</v>
      </c>
      <c r="CU101" s="49">
        <f>SUM(BS$5:BS101)</f>
        <v>0</v>
      </c>
      <c r="CV101" s="49">
        <f>SUM(BT$5:BT101)</f>
        <v>0</v>
      </c>
    </row>
    <row r="102" spans="21:100" x14ac:dyDescent="0.15">
      <c r="W102" s="29">
        <v>98</v>
      </c>
      <c r="X102" s="10">
        <f>功勋产出!C105*7</f>
        <v>220582725.82779479</v>
      </c>
      <c r="Y102" s="10">
        <f>功勋产出!D105*7</f>
        <v>264746530.29959449</v>
      </c>
      <c r="Z102" s="10">
        <f>功勋产出!E105*7</f>
        <v>372167892.40220779</v>
      </c>
      <c r="AA102" s="10">
        <f>功勋产出!F105*7</f>
        <v>417345922.26525205</v>
      </c>
      <c r="AB102" s="10">
        <f>功勋产出!G105*7</f>
        <v>447830718.60784203</v>
      </c>
      <c r="AC102" s="10">
        <f>求节点(功勋需求与产出奖励!$F$6:$F$19,功勋需求与产出奖励!$C$6:$C$19,节奏总纲!P101)</f>
        <v>14</v>
      </c>
      <c r="AD102" s="10">
        <f>求节点(功勋需求与产出奖励!$F$6:$F$19,功勋需求与产出奖励!$C$6:$C$19,节奏总纲!Q101)</f>
        <v>14</v>
      </c>
      <c r="AE102" s="10">
        <f>求节点(功勋需求与产出奖励!$F$6:$F$19,功勋需求与产出奖励!$C$6:$C$19,节奏总纲!R101)</f>
        <v>14</v>
      </c>
      <c r="AF102" s="10">
        <f>求节点(功勋需求与产出奖励!$F$6:$F$19,功勋需求与产出奖励!$C$6:$C$19,节奏总纲!S101)</f>
        <v>14</v>
      </c>
      <c r="AG102" s="10">
        <f>求节点(功勋需求与产出奖励!$F$6:$F$19,功勋需求与产出奖励!$C$6:$C$19,节奏总纲!T101)</f>
        <v>14</v>
      </c>
      <c r="AH102" s="62">
        <f>求节点($F$6:$F$19,$G$6:$G$19,节奏总纲!P101)</f>
        <v>305200000</v>
      </c>
      <c r="AI102" s="62">
        <f>求节点($F$6:$F$19,$G$6:$G$19,节奏总纲!Q101)</f>
        <v>305200000</v>
      </c>
      <c r="AJ102" s="62">
        <f>求节点($F$6:$F$19,$G$6:$G$19,节奏总纲!R101)</f>
        <v>305200000</v>
      </c>
      <c r="AK102" s="62">
        <f>求节点($F$6:$F$19,$G$6:$G$19,节奏总纲!S101)</f>
        <v>305200000</v>
      </c>
      <c r="AL102" s="62">
        <f>求节点($F$6:$F$19,$G$6:$G$19,节奏总纲!T101)</f>
        <v>305200000</v>
      </c>
      <c r="AM102" s="34">
        <f t="shared" si="15"/>
        <v>0.72274811870181777</v>
      </c>
      <c r="AN102" s="34">
        <f t="shared" si="16"/>
        <v>0.86745258944821257</v>
      </c>
      <c r="AO102" s="34">
        <f t="shared" si="17"/>
        <v>1.2194229764161462</v>
      </c>
      <c r="AP102" s="34">
        <f t="shared" si="18"/>
        <v>1.3674505971993842</v>
      </c>
      <c r="AQ102" s="34">
        <f t="shared" si="19"/>
        <v>1.4673352510086568</v>
      </c>
      <c r="AU102" s="10">
        <v>98</v>
      </c>
      <c r="AV102" s="10">
        <f>IF(X102&gt;AH102,INDEX($O$6:$O$19,AC102),求节点($G$6:$G$19,$O$6:$O$19,X102))/7*节奏总纲!W101</f>
        <v>21798.244845291883</v>
      </c>
      <c r="AW102" s="10">
        <f>IF(Y102&gt;AI102,INDEX($O$6:$O$19,AD102),求节点($G$6:$G$19,$O$6:$O$19,Y102))/7*节奏总纲!X101</f>
        <v>20205.113759052834</v>
      </c>
      <c r="AX102" s="10">
        <f>IF(Z102&gt;AJ102,INDEX($O$6:$O$19,AE102),求节点($G$6:$G$19,$O$6:$O$19,Z102))/7*节奏总纲!Y101</f>
        <v>17468.380449330834</v>
      </c>
      <c r="AY102" s="10">
        <f>IF(AA102&gt;AK102,INDEX($O$6:$O$19,AF102),求节点($G$6:$G$19,$O$6:$O$19,AA102))/7*节奏总纲!Z101</f>
        <v>12848.008295971136</v>
      </c>
      <c r="AZ102" s="10">
        <f>IF(AB102&gt;AL102,INDEX($O$6:$O$19,AG102),求节点($G$6:$G$19,$O$6:$O$19,AB102))/7*节奏总纲!AA101</f>
        <v>6988.5401803636905</v>
      </c>
      <c r="BA102" s="10">
        <f>IF(X102&gt;AH102,INDEX($P$6:$P$19,AC102),求节点($G$6:$G$19,$P$6:$P$19,X102))/7*节奏总纲!W101</f>
        <v>428124776.45827103</v>
      </c>
      <c r="BB102" s="10">
        <f>IF(Y102&gt;AI102,INDEX($P$6:$P$19,AD102),求节点($G$6:$G$19,$P$6:$P$19,Y102))/7*节奏总纲!X101</f>
        <v>426736535.23770243</v>
      </c>
      <c r="BC102" s="10">
        <f>IF(Z102&gt;AJ102,INDEX($P$6:$P$19,AE102),求节点($G$6:$G$19,$P$6:$P$19,Z102))/7*节奏总纲!Y101</f>
        <v>389295335.72794431</v>
      </c>
      <c r="BD102" s="10">
        <f>IF(AA102&gt;AK102,INDEX($P$6:$P$19,AF102),求节点($G$6:$G$19,$P$6:$P$19,AA102))/7*节奏总纲!Z101</f>
        <v>286327042.0244996</v>
      </c>
      <c r="BE102" s="10">
        <f>IF(AB102&gt;AL102,INDEX($P$6:$P$19,AG102),求节点($G$6:$G$19,$P$6:$P$19,AB102))/7*节奏总纲!AA101</f>
        <v>155744609.7338194</v>
      </c>
      <c r="BF102" s="47">
        <f>IF(X102&gt;AH102,INDEX($Q$6:$Q$19,AC102),求节点($G$6:$G$19,$Q$6:$Q$19,X102))/7*节奏总纲!W101</f>
        <v>5168276.3102103109</v>
      </c>
      <c r="BG102" s="47">
        <f>IF(Y102&gt;AI102,INDEX($Q$6:$Q$19,AD102),求节点($G$6:$G$19,$Q$6:$Q$19,Y102))/7*节奏总纲!X101</f>
        <v>5541939.174076912</v>
      </c>
      <c r="BH102" s="47">
        <f>IF(Z102&gt;AJ102,INDEX($Q$6:$Q$19,AE102),求节点($G$6:$G$19,$Q$6:$Q$19,Z102))/7*节奏总纲!Y101</f>
        <v>5302901.2078325748</v>
      </c>
      <c r="BI102" s="47">
        <f>IF(AA102&gt;AK102,INDEX($Q$6:$Q$19,AF102),求节点($G$6:$G$19,$Q$6:$Q$19,AA102))/7*节奏总纲!Z101</f>
        <v>3900288.2327055233</v>
      </c>
      <c r="BJ102" s="47">
        <f>IF(AB102&gt;AL102,INDEX($Q$6:$Q$19,AG102),求节点($G$6:$G$19,$Q$6:$Q$19,AB102))/7*节奏总纲!AA101</f>
        <v>2121521.1261818348</v>
      </c>
      <c r="BK102" s="40">
        <f>IF(X102&gt;AH102,INDEX($R$6:$R$19,AC102),求节点($G$6:$G$19,$R$6:$R$19,X102))/7*节奏总纲!W101*$E$27</f>
        <v>5449.5612113229699</v>
      </c>
      <c r="BL102" s="40">
        <f>IF(Y102&gt;AI102,INDEX($R$6:$R$19,AD102),求节点($G$6:$G$19,$R$6:$R$19,Y102))/7*节奏总纲!X101*$E$27</f>
        <v>5051.2784397632086</v>
      </c>
      <c r="BM102" s="40">
        <f>IF(Z102&gt;AJ102,INDEX($R$6:$R$19,AE102),求节点($G$6:$G$19,$R$6:$R$19,Z102))/7*节奏总纲!Y101*$E$27</f>
        <v>4367.0951123327095</v>
      </c>
      <c r="BN102" s="40">
        <f>IF(AA102&gt;AK102,INDEX($R$6:$R$19,AF102),求节点($G$6:$G$19,$R$6:$R$19,AA102))/7*节奏总纲!Z101*$E$27</f>
        <v>3212.0020739927841</v>
      </c>
      <c r="BO102" s="40">
        <f>IF(AB102&gt;AL102,INDEX($R$6:$R$19,AG102),求节点($G$6:$G$19,$R$6:$R$19,AB102))/7*节奏总纲!AA101*$E$27</f>
        <v>1747.1350450909229</v>
      </c>
      <c r="BP102" s="49">
        <f>IF(X102&gt;AH102,INDEX($S$6:$S$19,AC102),求节点($G$6:$G$19,$S$6:$S$19,X102))/7*节奏总纲!W101</f>
        <v>0</v>
      </c>
      <c r="BQ102" s="49">
        <f>IF(Y102&gt;AI102,INDEX($S$6:$S$19,AD102),求节点($G$6:$G$19,$S$6:$S$19,Y102))/7*节奏总纲!X101</f>
        <v>0</v>
      </c>
      <c r="BR102" s="49">
        <f>IF(Z102&gt;AJ102,INDEX($S$6:$S$19,AE102),求节点($G$6:$G$19,$S$6:$S$19,Z102))/7*节奏总纲!Y101</f>
        <v>0</v>
      </c>
      <c r="BS102" s="49">
        <f>IF(AA102&gt;AK102,INDEX($S$6:$S$19,AF102),求节点($G$6:$G$19,$S$6:$S$19,AA102))/7*节奏总纲!Z101</f>
        <v>0</v>
      </c>
      <c r="BT102" s="49">
        <f>IF(AB102&gt;AL102,INDEX($S$6:$S$19,AG102),求节点($G$6:$G$19,$S$6:$S$19,AB102))/7*节奏总纲!AA101</f>
        <v>0</v>
      </c>
      <c r="BU102" s="47"/>
      <c r="BV102" s="10">
        <v>98</v>
      </c>
      <c r="BW102" s="10">
        <f>SUM(AV$5:AV102)</f>
        <v>311045.90472232155</v>
      </c>
      <c r="BX102" s="10">
        <f>SUM(AW$5:AW102)</f>
        <v>279103.14140627341</v>
      </c>
      <c r="BY102" s="10">
        <f>SUM(AX$5:AX102)</f>
        <v>236376.24415344396</v>
      </c>
      <c r="BZ102" s="10">
        <f>SUM(AY$5:AY102)</f>
        <v>167821.90591025809</v>
      </c>
      <c r="CA102" s="10">
        <f>SUM(AZ$5:AZ102)</f>
        <v>87668.953087900823</v>
      </c>
      <c r="CB102" s="10">
        <f>SUM(BA$5:BA102)</f>
        <v>5734185413.4542418</v>
      </c>
      <c r="CC102" s="10">
        <f>SUM(BB$5:BB102)</f>
        <v>5570871172.6911678</v>
      </c>
      <c r="CD102" s="10">
        <f>SUM(BC$5:BC102)</f>
        <v>5068035712.2570047</v>
      </c>
      <c r="CE102" s="10">
        <f>SUM(BD$5:BD102)</f>
        <v>3537325165.9711237</v>
      </c>
      <c r="CF102" s="10">
        <f>SUM(BE$5:BE102)</f>
        <v>1758562197.2845123</v>
      </c>
      <c r="CG102" s="47">
        <f>SUM(BF$5:BF102)</f>
        <v>64235124.514478788</v>
      </c>
      <c r="CH102" s="47">
        <f>SUM(BG$5:BG102)</f>
        <v>68590949.928381577</v>
      </c>
      <c r="CI102" s="47">
        <f>SUM(BH$5:BH102)</f>
        <v>66923968.775095806</v>
      </c>
      <c r="CJ102" s="47">
        <f>SUM(BI$5:BI102)</f>
        <v>46024281.916350007</v>
      </c>
      <c r="CK102" s="47">
        <f>SUM(BJ$5:BJ102)</f>
        <v>21875746.681156117</v>
      </c>
      <c r="CL102" s="10">
        <f>SUM(BK$5:BK102)</f>
        <v>77761.476180580401</v>
      </c>
      <c r="CM102" s="10">
        <f>SUM(BL$5:BL102)</f>
        <v>69775.785351568367</v>
      </c>
      <c r="CN102" s="10">
        <f>SUM(BM$5:BM102)</f>
        <v>59094.061038360989</v>
      </c>
      <c r="CO102" s="10">
        <f>SUM(BN$5:BN102)</f>
        <v>41955.476477564524</v>
      </c>
      <c r="CP102" s="10">
        <f>SUM(BO$5:BO102)</f>
        <v>21917.238271975209</v>
      </c>
      <c r="CQ102" s="40">
        <f>BK102/节奏总纲!W101</f>
        <v>91.286525799685663</v>
      </c>
      <c r="CR102" s="49">
        <f>SUM(BP$5:BP102)</f>
        <v>0</v>
      </c>
      <c r="CS102" s="49">
        <f>SUM(BQ$5:BQ102)</f>
        <v>0</v>
      </c>
      <c r="CT102" s="49">
        <f>SUM(BR$5:BR102)</f>
        <v>0</v>
      </c>
      <c r="CU102" s="49">
        <f>SUM(BS$5:BS102)</f>
        <v>0</v>
      </c>
      <c r="CV102" s="49">
        <f>SUM(BT$5:BT102)</f>
        <v>0</v>
      </c>
    </row>
    <row r="103" spans="21:100" x14ac:dyDescent="0.15">
      <c r="W103" s="29">
        <v>99</v>
      </c>
      <c r="X103" s="10">
        <f>功勋产出!C106*7</f>
        <v>220654539.06449434</v>
      </c>
      <c r="Y103" s="10">
        <f>功勋产出!D106*7</f>
        <v>264856828.03645414</v>
      </c>
      <c r="Z103" s="10">
        <f>功勋产出!E106*7</f>
        <v>372353196.1242969</v>
      </c>
      <c r="AA103" s="10">
        <f>功勋产出!F106*7</f>
        <v>417646190.02970958</v>
      </c>
      <c r="AB103" s="10">
        <f>功勋产出!G106*7</f>
        <v>448251503.92253745</v>
      </c>
      <c r="AC103" s="10">
        <f>求节点(功勋需求与产出奖励!$F$6:$F$19,功勋需求与产出奖励!$C$6:$C$19,节奏总纲!P102)</f>
        <v>14</v>
      </c>
      <c r="AD103" s="10">
        <f>求节点(功勋需求与产出奖励!$F$6:$F$19,功勋需求与产出奖励!$C$6:$C$19,节奏总纲!Q102)</f>
        <v>14</v>
      </c>
      <c r="AE103" s="10">
        <f>求节点(功勋需求与产出奖励!$F$6:$F$19,功勋需求与产出奖励!$C$6:$C$19,节奏总纲!R102)</f>
        <v>14</v>
      </c>
      <c r="AF103" s="10">
        <f>求节点(功勋需求与产出奖励!$F$6:$F$19,功勋需求与产出奖励!$C$6:$C$19,节奏总纲!S102)</f>
        <v>14</v>
      </c>
      <c r="AG103" s="10">
        <f>求节点(功勋需求与产出奖励!$F$6:$F$19,功勋需求与产出奖励!$C$6:$C$19,节奏总纲!T102)</f>
        <v>14</v>
      </c>
      <c r="AH103" s="62">
        <f>求节点($F$6:$F$19,$G$6:$G$19,节奏总纲!P102)</f>
        <v>305200000</v>
      </c>
      <c r="AI103" s="62">
        <f>求节点($F$6:$F$19,$G$6:$G$19,节奏总纲!Q102)</f>
        <v>305200000</v>
      </c>
      <c r="AJ103" s="62">
        <f>求节点($F$6:$F$19,$G$6:$G$19,节奏总纲!R102)</f>
        <v>305200000</v>
      </c>
      <c r="AK103" s="62">
        <f>求节点($F$6:$F$19,$G$6:$G$19,节奏总纲!S102)</f>
        <v>305200000</v>
      </c>
      <c r="AL103" s="62">
        <f>求节点($F$6:$F$19,$G$6:$G$19,节奏总纲!T102)</f>
        <v>305200000</v>
      </c>
      <c r="AM103" s="34">
        <f t="shared" si="15"/>
        <v>0.72298341764251095</v>
      </c>
      <c r="AN103" s="34">
        <f t="shared" si="16"/>
        <v>0.8678139843920516</v>
      </c>
      <c r="AO103" s="34">
        <f t="shared" si="17"/>
        <v>1.2200301314688626</v>
      </c>
      <c r="AP103" s="34">
        <f t="shared" si="18"/>
        <v>1.3684344365324692</v>
      </c>
      <c r="AQ103" s="34">
        <f t="shared" si="19"/>
        <v>1.4687139709126391</v>
      </c>
      <c r="AU103" s="10">
        <v>99</v>
      </c>
      <c r="AV103" s="10">
        <f>IF(X103&gt;AH103,INDEX($O$6:$O$19,AC103),求节点($G$6:$G$19,$O$6:$O$19,X103))/7*节奏总纲!W102</f>
        <v>23364.997900891212</v>
      </c>
      <c r="AW103" s="10">
        <f>IF(Y103&gt;AI103,INDEX($O$6:$O$19,AD103),求节点($G$6:$G$19,$O$6:$O$19,Y103))/7*节奏总纲!X102</f>
        <v>21560.406275042238</v>
      </c>
      <c r="AX103" s="10">
        <f>IF(Z103&gt;AJ103,INDEX($O$6:$O$19,AE103),求节点($G$6:$G$19,$O$6:$O$19,Z103))/7*节奏总纲!Y102</f>
        <v>18267.094847589986</v>
      </c>
      <c r="AY103" s="10">
        <f>IF(AA103&gt;AK103,INDEX($O$6:$O$19,AF103),求节点($G$6:$G$19,$O$6:$O$19,AA103))/7*节奏总纲!Z102</f>
        <v>13388.894498044874</v>
      </c>
      <c r="AZ103" s="10">
        <f>IF(AB103&gt;AL103,INDEX($O$6:$O$19,AG103),求节点($G$6:$G$19,$O$6:$O$19,AB103))/7*节奏总纲!AA102</f>
        <v>6729.4086683698533</v>
      </c>
      <c r="BA103" s="10">
        <f>IF(X103&gt;AH103,INDEX($P$6:$P$19,AC103),求节点($G$6:$G$19,$P$6:$P$19,X103))/7*节奏总纲!W102</f>
        <v>458963651.3542074</v>
      </c>
      <c r="BB103" s="10">
        <f>IF(Y103&gt;AI103,INDEX($P$6:$P$19,AD103),求节点($G$6:$G$19,$P$6:$P$19,Y103))/7*节奏总纲!X102</f>
        <v>455432003.799389</v>
      </c>
      <c r="BC103" s="10">
        <f>IF(Z103&gt;AJ103,INDEX($P$6:$P$19,AE103),求节点($G$6:$G$19,$P$6:$P$19,Z103))/7*节奏总纲!Y102</f>
        <v>407095256.60343403</v>
      </c>
      <c r="BD103" s="10">
        <f>IF(AA103&gt;AK103,INDEX($P$6:$P$19,AF103),求节点($G$6:$G$19,$P$6:$P$19,AA103))/7*节奏总纲!Z102</f>
        <v>298381077.38500005</v>
      </c>
      <c r="BE103" s="10">
        <f>IF(AB103&gt;AL103,INDEX($P$6:$P$19,AG103),求节点($G$6:$G$19,$P$6:$P$19,AB103))/7*节奏总纲!AA102</f>
        <v>149969678.89509961</v>
      </c>
      <c r="BF103" s="47">
        <f>IF(X103&gt;AH103,INDEX($Q$6:$Q$19,AC103),求节点($G$6:$G$19,$Q$6:$Q$19,X103))/7*节奏总纲!W102</f>
        <v>5541438.94217744</v>
      </c>
      <c r="BG103" s="47">
        <f>IF(Y103&gt;AI103,INDEX($Q$6:$Q$19,AD103),求节点($G$6:$G$19,$Q$6:$Q$19,Y103))/7*节奏总纲!X102</f>
        <v>5915468.0739106694</v>
      </c>
      <c r="BH103" s="47">
        <f>IF(Z103&gt;AJ103,INDEX($Q$6:$Q$19,AE103),求节点($G$6:$G$19,$Q$6:$Q$19,Z103))/7*节奏总纲!Y102</f>
        <v>5545368.0787326749</v>
      </c>
      <c r="BI103" s="47">
        <f>IF(AA103&gt;AK103,INDEX($Q$6:$Q$19,AF103),求节点($G$6:$G$19,$Q$6:$Q$19,AA103))/7*节奏总纲!Z102</f>
        <v>4064485.8297636225</v>
      </c>
      <c r="BJ103" s="47">
        <f>IF(AB103&gt;AL103,INDEX($Q$6:$Q$19,AG103),求节点($G$6:$G$19,$Q$6:$Q$19,AB103))/7*节奏总纲!AA102</f>
        <v>2042856.2028979915</v>
      </c>
      <c r="BK103" s="40">
        <f>IF(X103&gt;AH103,INDEX($R$6:$R$19,AC103),求节点($G$6:$G$19,$R$6:$R$19,X103))/7*节奏总纲!W102*$E$27</f>
        <v>5841.2494752228031</v>
      </c>
      <c r="BL103" s="40">
        <f>IF(Y103&gt;AI103,INDEX($R$6:$R$19,AD103),求节点($G$6:$G$19,$R$6:$R$19,Y103))/7*节奏总纲!X102*$E$27</f>
        <v>5390.1015687605604</v>
      </c>
      <c r="BM103" s="40">
        <f>IF(Z103&gt;AJ103,INDEX($R$6:$R$19,AE103),求节点($G$6:$G$19,$R$6:$R$19,Z103))/7*节奏总纲!Y102*$E$27</f>
        <v>4566.7737118974974</v>
      </c>
      <c r="BN103" s="40">
        <f>IF(AA103&gt;AK103,INDEX($R$6:$R$19,AF103),求节点($G$6:$G$19,$R$6:$R$19,AA103))/7*节奏总纲!Z102*$E$27</f>
        <v>3347.223624511219</v>
      </c>
      <c r="BO103" s="40">
        <f>IF(AB103&gt;AL103,INDEX($R$6:$R$19,AG103),求节点($G$6:$G$19,$R$6:$R$19,AB103))/7*节奏总纲!AA102*$E$27</f>
        <v>1682.3521670924636</v>
      </c>
      <c r="BP103" s="49">
        <f>IF(X103&gt;AH103,INDEX($S$6:$S$19,AC103),求节点($G$6:$G$19,$S$6:$S$19,X103))/7*节奏总纲!W102</f>
        <v>0</v>
      </c>
      <c r="BQ103" s="49">
        <f>IF(Y103&gt;AI103,INDEX($S$6:$S$19,AD103),求节点($G$6:$G$19,$S$6:$S$19,Y103))/7*节奏总纲!X102</f>
        <v>0</v>
      </c>
      <c r="BR103" s="49">
        <f>IF(Z103&gt;AJ103,INDEX($S$6:$S$19,AE103),求节点($G$6:$G$19,$S$6:$S$19,Z103))/7*节奏总纲!Y102</f>
        <v>0</v>
      </c>
      <c r="BS103" s="49">
        <f>IF(AA103&gt;AK103,INDEX($S$6:$S$19,AF103),求节点($G$6:$G$19,$S$6:$S$19,AA103))/7*节奏总纲!Z102</f>
        <v>0</v>
      </c>
      <c r="BT103" s="49">
        <f>IF(AB103&gt;AL103,INDEX($S$6:$S$19,AG103),求节点($G$6:$G$19,$S$6:$S$19,AB103))/7*节奏总纲!AA102</f>
        <v>0</v>
      </c>
      <c r="BU103" s="47"/>
      <c r="BV103" s="10">
        <v>99</v>
      </c>
      <c r="BW103" s="10">
        <f>SUM(AV$5:AV103)</f>
        <v>334410.90262321278</v>
      </c>
      <c r="BX103" s="10">
        <f>SUM(AW$5:AW103)</f>
        <v>300663.54768131563</v>
      </c>
      <c r="BY103" s="10">
        <f>SUM(AX$5:AX103)</f>
        <v>254643.33900103395</v>
      </c>
      <c r="BZ103" s="10">
        <f>SUM(AY$5:AY103)</f>
        <v>181210.80040830298</v>
      </c>
      <c r="CA103" s="10">
        <f>SUM(AZ$5:AZ103)</f>
        <v>94398.361756270679</v>
      </c>
      <c r="CB103" s="10">
        <f>SUM(BA$5:BA103)</f>
        <v>6193149064.8084488</v>
      </c>
      <c r="CC103" s="10">
        <f>SUM(BB$5:BB103)</f>
        <v>6026303176.4905567</v>
      </c>
      <c r="CD103" s="10">
        <f>SUM(BC$5:BC103)</f>
        <v>5475130968.8604383</v>
      </c>
      <c r="CE103" s="10">
        <f>SUM(BD$5:BD103)</f>
        <v>3835706243.3561239</v>
      </c>
      <c r="CF103" s="10">
        <f>SUM(BE$5:BE103)</f>
        <v>1908531876.1796119</v>
      </c>
      <c r="CG103" s="47">
        <f>SUM(BF$5:BF103)</f>
        <v>69776563.456656232</v>
      </c>
      <c r="CH103" s="47">
        <f>SUM(BG$5:BG103)</f>
        <v>74506418.002292246</v>
      </c>
      <c r="CI103" s="47">
        <f>SUM(BH$5:BH103)</f>
        <v>72469336.853828475</v>
      </c>
      <c r="CJ103" s="47">
        <f>SUM(BI$5:BI103)</f>
        <v>50088767.746113628</v>
      </c>
      <c r="CK103" s="47">
        <f>SUM(BJ$5:BJ103)</f>
        <v>23918602.884054109</v>
      </c>
      <c r="CL103" s="10">
        <f>SUM(BK$5:BK103)</f>
        <v>83602.72565580321</v>
      </c>
      <c r="CM103" s="10">
        <f>SUM(BL$5:BL103)</f>
        <v>75165.886920328921</v>
      </c>
      <c r="CN103" s="10">
        <f>SUM(BM$5:BM103)</f>
        <v>63660.834750258487</v>
      </c>
      <c r="CO103" s="10">
        <f>SUM(BN$5:BN103)</f>
        <v>45302.700102075745</v>
      </c>
      <c r="CP103" s="10">
        <f>SUM(BO$5:BO103)</f>
        <v>23599.590439067673</v>
      </c>
      <c r="CQ103" s="40">
        <f>BK103/节奏总纲!W102</f>
        <v>91.295190524190929</v>
      </c>
      <c r="CR103" s="49">
        <f>SUM(BP$5:BP103)</f>
        <v>0</v>
      </c>
      <c r="CS103" s="49">
        <f>SUM(BQ$5:BQ103)</f>
        <v>0</v>
      </c>
      <c r="CT103" s="49">
        <f>SUM(BR$5:BR103)</f>
        <v>0</v>
      </c>
      <c r="CU103" s="49">
        <f>SUM(BS$5:BS103)</f>
        <v>0</v>
      </c>
      <c r="CV103" s="49">
        <f>SUM(BT$5:BT103)</f>
        <v>0</v>
      </c>
    </row>
    <row r="104" spans="21:100" s="78" customFormat="1" x14ac:dyDescent="0.15">
      <c r="U104" s="25"/>
      <c r="W104" s="77">
        <v>100</v>
      </c>
      <c r="X104" s="78">
        <f>功勋产出!C107*7</f>
        <v>221317122.44321689</v>
      </c>
      <c r="Y104" s="78">
        <f>功勋产出!D107*7</f>
        <v>265703681.80844131</v>
      </c>
      <c r="Z104" s="78">
        <f>功勋产出!E107*7</f>
        <v>373434132.67466486</v>
      </c>
      <c r="AA104" s="78">
        <f>功勋产出!F107*7</f>
        <v>418424773.58529556</v>
      </c>
      <c r="AB104" s="78">
        <f>功勋产出!G107*7</f>
        <v>448607135.15071046</v>
      </c>
      <c r="AC104" s="78">
        <f>求节点(功勋需求与产出奖励!$F$6:$F$19,功勋需求与产出奖励!$C$6:$C$19,节奏总纲!P103)</f>
        <v>14</v>
      </c>
      <c r="AD104" s="78">
        <f>求节点(功勋需求与产出奖励!$F$6:$F$19,功勋需求与产出奖励!$C$6:$C$19,节奏总纲!Q103)</f>
        <v>14</v>
      </c>
      <c r="AE104" s="78">
        <f>求节点(功勋需求与产出奖励!$F$6:$F$19,功勋需求与产出奖励!$C$6:$C$19,节奏总纲!R103)</f>
        <v>14</v>
      </c>
      <c r="AF104" s="78">
        <f>求节点(功勋需求与产出奖励!$F$6:$F$19,功勋需求与产出奖励!$C$6:$C$19,节奏总纲!S103)</f>
        <v>14</v>
      </c>
      <c r="AG104" s="78">
        <f>求节点(功勋需求与产出奖励!$F$6:$F$19,功勋需求与产出奖励!$C$6:$C$19,节奏总纲!T103)</f>
        <v>14</v>
      </c>
      <c r="AH104" s="78">
        <f>求节点($F$6:$F$19,$G$6:$G$19,节奏总纲!P103)</f>
        <v>305200000</v>
      </c>
      <c r="AI104" s="78">
        <f>求节点($F$6:$F$19,$G$6:$G$19,节奏总纲!Q103)</f>
        <v>305200000</v>
      </c>
      <c r="AJ104" s="78">
        <f>求节点($F$6:$F$19,$G$6:$G$19,节奏总纲!R103)</f>
        <v>305200000</v>
      </c>
      <c r="AK104" s="78">
        <f>求节点($F$6:$F$19,$G$6:$G$19,节奏总纲!S103)</f>
        <v>305200000</v>
      </c>
      <c r="AL104" s="78">
        <f>求节点($F$6:$F$19,$G$6:$G$19,节奏总纲!T103)</f>
        <v>305200000</v>
      </c>
      <c r="AM104" s="78">
        <f t="shared" ref="AM104:AM164" si="20">X104/AH104</f>
        <v>0.72515439856886266</v>
      </c>
      <c r="AN104" s="78">
        <f t="shared" ref="AN104:AN164" si="21">Y104/AI104</f>
        <v>0.87058873462792041</v>
      </c>
      <c r="AO104" s="78">
        <f t="shared" ref="AO104:AO164" si="22">Z104/AJ104</f>
        <v>1.2235718632852715</v>
      </c>
      <c r="AP104" s="78">
        <f t="shared" ref="AP104:AP164" si="23">AA104/AK104</f>
        <v>1.3709854966752804</v>
      </c>
      <c r="AQ104" s="78">
        <f t="shared" ref="AQ104:AQ164" si="24">AB104/AL104</f>
        <v>1.4698792108476753</v>
      </c>
      <c r="AS104" s="25"/>
      <c r="AU104" s="78">
        <v>100</v>
      </c>
      <c r="AV104" s="78">
        <f>IF(X104&gt;AH104,INDEX($O$6:$O$19,AC104),求节点($G$6:$G$19,$O$6:$O$19,X104))/7*节奏总纲!W103</f>
        <v>25063.913339540049</v>
      </c>
      <c r="AW104" s="78">
        <f>IF(Y104&gt;AI104,INDEX($O$6:$O$19,AD104),求节点($G$6:$G$19,$O$6:$O$19,Y104))/7*节奏总纲!X103</f>
        <v>22620.106924990923</v>
      </c>
      <c r="AX104" s="78">
        <f>IF(Z104&gt;AJ104,INDEX($O$6:$O$19,AE104),求节点($G$6:$G$19,$O$6:$O$19,Z104))/7*节奏总纲!Y103</f>
        <v>19215.666768567964</v>
      </c>
      <c r="AY104" s="78">
        <f>IF(AA104&gt;AK104,INDEX($O$6:$O$19,AF104),求节点($G$6:$G$19,$O$6:$O$19,AA104))/7*节奏总纲!Z103</f>
        <v>13130.766928595449</v>
      </c>
      <c r="AZ104" s="78">
        <f>IF(AB104&gt;AL104,INDEX($O$6:$O$19,AG104),求节点($G$6:$G$19,$O$6:$O$19,AB104))/7*节奏总纲!AA103</f>
        <v>6871.3124312947684</v>
      </c>
      <c r="BA104" s="78">
        <f>IF(X104&gt;AH104,INDEX($P$6:$P$19,AC104),求节点($G$6:$G$19,$P$6:$P$19,X104))/7*节奏总纲!W103</f>
        <v>493001493.64763165</v>
      </c>
      <c r="BB104" s="78">
        <f>IF(Y104&gt;AI104,INDEX($P$6:$P$19,AD104),求节点($G$6:$G$19,$P$6:$P$19,Y104))/7*节奏总纲!X103</f>
        <v>478391093.82341224</v>
      </c>
      <c r="BC104" s="78">
        <f>IF(Z104&gt;AJ104,INDEX($P$6:$P$19,AE104),求节点($G$6:$G$19,$P$6:$P$19,Z104))/7*节奏总纲!Y103</f>
        <v>428234859.4138003</v>
      </c>
      <c r="BD104" s="78">
        <f>IF(AA104&gt;AK104,INDEX($P$6:$P$19,AF104),求节点($G$6:$G$19,$P$6:$P$19,AA104))/7*节奏总纲!Z103</f>
        <v>292628520.12298429</v>
      </c>
      <c r="BE104" s="78">
        <f>IF(AB104&gt;AL104,INDEX($P$6:$P$19,AG104),求节点($G$6:$G$19,$P$6:$P$19,AB104))/7*节奏总纲!AA103</f>
        <v>153132105.61171198</v>
      </c>
      <c r="BF104" s="78">
        <f>IF(X104&gt;AH104,INDEX($Q$6:$Q$19,AC104),求节点($G$6:$G$19,$Q$6:$Q$19,X104))/7*节奏总纲!W103</f>
        <v>5961095.8396396246</v>
      </c>
      <c r="BG104" s="78">
        <f>IF(Y104&gt;AI104,INDEX($Q$6:$Q$19,AD104),求节点($G$6:$G$19,$Q$6:$Q$19,Y104))/7*节奏总纲!X103</f>
        <v>6220650.8395403931</v>
      </c>
      <c r="BH104" s="78">
        <f>IF(Z104&gt;AJ104,INDEX($Q$6:$Q$19,AE104),求节点($G$6:$G$19,$Q$6:$Q$19,Z104))/7*节奏总纲!Y103</f>
        <v>5833327.4118867032</v>
      </c>
      <c r="BI104" s="78">
        <f>IF(AA104&gt;AK104,INDEX($Q$6:$Q$19,AF104),求节点($G$6:$G$19,$Q$6:$Q$19,AA104))/7*节奏总纲!Z103</f>
        <v>3986125.6747521902</v>
      </c>
      <c r="BJ104" s="78">
        <f>IF(AB104&gt;AL104,INDEX($Q$6:$Q$19,AG104),求节点($G$6:$G$19,$Q$6:$Q$19,AB104))/7*节奏总纲!AA103</f>
        <v>2085934.130928769</v>
      </c>
      <c r="BK104" s="78">
        <f>IF(X104&gt;AH104,INDEX($R$6:$R$19,AC104),求节点($G$6:$G$19,$R$6:$R$19,X104))/7*节奏总纲!W103*$E$27</f>
        <v>6265.9783348850124</v>
      </c>
      <c r="BL104" s="78">
        <f>IF(Y104&gt;AI104,INDEX($R$6:$R$19,AD104),求节点($G$6:$G$19,$R$6:$R$19,Y104))/7*节奏总纲!X103*$E$27</f>
        <v>5655.0267312477308</v>
      </c>
      <c r="BM104" s="78">
        <f>IF(Z104&gt;AJ104,INDEX($R$6:$R$19,AE104),求节点($G$6:$G$19,$R$6:$R$19,Z104))/7*节奏总纲!Y103*$E$27</f>
        <v>4803.916692141991</v>
      </c>
      <c r="BN104" s="78">
        <f>IF(AA104&gt;AK104,INDEX($R$6:$R$19,AF104),求节点($G$6:$G$19,$R$6:$R$19,AA104))/7*节奏总纲!Z103*$E$27</f>
        <v>3282.6917321488627</v>
      </c>
      <c r="BO104" s="78">
        <f>IF(AB104&gt;AL104,INDEX($R$6:$R$19,AG104),求节点($G$6:$G$19,$R$6:$R$19,AB104))/7*节奏总纲!AA103*$E$27</f>
        <v>1717.8281078236921</v>
      </c>
      <c r="BP104" s="78">
        <f>IF(X104&gt;AH104,INDEX($S$6:$S$19,AC104),求节点($G$6:$G$19,$S$6:$S$19,X104))/7*节奏总纲!W103</f>
        <v>0</v>
      </c>
      <c r="BQ104" s="78">
        <f>IF(Y104&gt;AI104,INDEX($S$6:$S$19,AD104),求节点($G$6:$G$19,$S$6:$S$19,Y104))/7*节奏总纲!X103</f>
        <v>0</v>
      </c>
      <c r="BR104" s="78">
        <f>IF(Z104&gt;AJ104,INDEX($S$6:$S$19,AE104),求节点($G$6:$G$19,$S$6:$S$19,Z104))/7*节奏总纲!Y103</f>
        <v>0</v>
      </c>
      <c r="BS104" s="78">
        <f>IF(AA104&gt;AK104,INDEX($S$6:$S$19,AF104),求节点($G$6:$G$19,$S$6:$S$19,AA104))/7*节奏总纲!Z103</f>
        <v>0</v>
      </c>
      <c r="BT104" s="78">
        <f>IF(AB104&gt;AL104,INDEX($S$6:$S$19,AG104),求节点($G$6:$G$19,$S$6:$S$19,AB104))/7*节奏总纲!AA103</f>
        <v>0</v>
      </c>
      <c r="BV104" s="78">
        <v>100</v>
      </c>
      <c r="BW104" s="78">
        <f>SUM(AV$5:AV104)</f>
        <v>359474.81596275285</v>
      </c>
      <c r="BX104" s="78">
        <f>SUM(AW$5:AW104)</f>
        <v>323283.65460630658</v>
      </c>
      <c r="BY104" s="78">
        <f>SUM(AX$5:AX104)</f>
        <v>273859.00576960191</v>
      </c>
      <c r="BZ104" s="78">
        <f>SUM(AY$5:AY104)</f>
        <v>194341.56733689844</v>
      </c>
      <c r="CA104" s="78">
        <f>SUM(AZ$5:AZ104)</f>
        <v>101269.67418756544</v>
      </c>
      <c r="CB104" s="78">
        <f>SUM(BA$5:BA104)</f>
        <v>6686150558.4560804</v>
      </c>
      <c r="CC104" s="78">
        <f>SUM(BB$5:BB104)</f>
        <v>6504694270.3139687</v>
      </c>
      <c r="CD104" s="78">
        <f>SUM(BC$5:BC104)</f>
        <v>5903365828.2742386</v>
      </c>
      <c r="CE104" s="78">
        <f>SUM(BD$5:BD104)</f>
        <v>4128334763.4791083</v>
      </c>
      <c r="CF104" s="78">
        <f>SUM(BE$5:BE104)</f>
        <v>2061663981.7913239</v>
      </c>
      <c r="CG104" s="78">
        <f>SUM(BF$5:BF104)</f>
        <v>75737659.296295851</v>
      </c>
      <c r="CH104" s="78">
        <f>SUM(BG$5:BG104)</f>
        <v>80727068.841832638</v>
      </c>
      <c r="CI104" s="78">
        <f>SUM(BH$5:BH104)</f>
        <v>78302664.265715182</v>
      </c>
      <c r="CJ104" s="78">
        <f>SUM(BI$5:BI104)</f>
        <v>54074893.420865819</v>
      </c>
      <c r="CK104" s="78">
        <f>SUM(BJ$5:BJ104)</f>
        <v>26004537.014982879</v>
      </c>
      <c r="CL104" s="78">
        <f>SUM(BK$5:BK104)</f>
        <v>89868.703990688227</v>
      </c>
      <c r="CM104" s="78">
        <f>SUM(BL$5:BL104)</f>
        <v>80820.913651576659</v>
      </c>
      <c r="CN104" s="78">
        <f>SUM(BM$5:BM104)</f>
        <v>68464.751442400477</v>
      </c>
      <c r="CO104" s="78">
        <f>SUM(BN$5:BN104)</f>
        <v>48585.391834224611</v>
      </c>
      <c r="CP104" s="78">
        <f>SUM(BO$5:BO104)</f>
        <v>25317.418546891364</v>
      </c>
      <c r="CQ104" s="78">
        <f>BK104/节奏总纲!W103</f>
        <v>91.375135429924825</v>
      </c>
      <c r="CR104" s="78">
        <f>SUM(BP$5:BP104)</f>
        <v>0</v>
      </c>
      <c r="CS104" s="78">
        <f>SUM(BQ$5:BQ104)</f>
        <v>0</v>
      </c>
      <c r="CT104" s="78">
        <f>SUM(BR$5:BR104)</f>
        <v>0</v>
      </c>
      <c r="CU104" s="78">
        <f>SUM(BS$5:BS104)</f>
        <v>0</v>
      </c>
      <c r="CV104" s="78">
        <f>SUM(BT$5:BT104)</f>
        <v>0</v>
      </c>
    </row>
    <row r="105" spans="21:100" s="78" customFormat="1" x14ac:dyDescent="0.15">
      <c r="U105" s="25"/>
      <c r="W105" s="77">
        <v>101</v>
      </c>
      <c r="X105" s="78">
        <f>功勋产出!C108*7</f>
        <v>10050048.706450051</v>
      </c>
      <c r="Y105" s="78">
        <f>功勋产出!D108*7</f>
        <v>45108010.696591966</v>
      </c>
      <c r="Z105" s="78">
        <f>功勋产出!E108*7</f>
        <v>135324032.08977589</v>
      </c>
      <c r="AA105" s="78">
        <f>功勋产出!F108*7</f>
        <v>150360035.65530655</v>
      </c>
      <c r="AB105" s="78">
        <f>功勋产出!G108*7</f>
        <v>150360035.65530655</v>
      </c>
      <c r="AC105" s="78">
        <f>求节点(功勋需求与产出奖励!$F$6:$F$19,功勋需求与产出奖励!$C$6:$C$19,节奏总纲!P104)</f>
        <v>14</v>
      </c>
      <c r="AD105" s="78">
        <f>求节点(功勋需求与产出奖励!$F$6:$F$19,功勋需求与产出奖励!$C$6:$C$19,节奏总纲!Q104)</f>
        <v>14</v>
      </c>
      <c r="AE105" s="78">
        <f>求节点(功勋需求与产出奖励!$F$6:$F$19,功勋需求与产出奖励!$C$6:$C$19,节奏总纲!R104)</f>
        <v>14</v>
      </c>
      <c r="AF105" s="78">
        <f>求节点(功勋需求与产出奖励!$F$6:$F$19,功勋需求与产出奖励!$C$6:$C$19,节奏总纲!S104)</f>
        <v>14</v>
      </c>
      <c r="AG105" s="78">
        <f>求节点(功勋需求与产出奖励!$F$6:$F$19,功勋需求与产出奖励!$C$6:$C$19,节奏总纲!T104)</f>
        <v>14</v>
      </c>
      <c r="AH105" s="78">
        <f>求节点($F$6:$F$19,$G$6:$G$19,节奏总纲!P104)</f>
        <v>305200000</v>
      </c>
      <c r="AI105" s="78">
        <f>求节点($F$6:$F$19,$G$6:$G$19,节奏总纲!Q104)</f>
        <v>305200000</v>
      </c>
      <c r="AJ105" s="78">
        <f>求节点($F$6:$F$19,$G$6:$G$19,节奏总纲!R104)</f>
        <v>305200000</v>
      </c>
      <c r="AK105" s="78">
        <f>求节点($F$6:$F$19,$G$6:$G$19,节奏总纲!S104)</f>
        <v>305200000</v>
      </c>
      <c r="AL105" s="78">
        <f>求节点($F$6:$F$19,$G$6:$G$19,节奏总纲!T104)</f>
        <v>305200000</v>
      </c>
      <c r="AM105" s="78">
        <f t="shared" si="20"/>
        <v>3.2929386325196756E-2</v>
      </c>
      <c r="AN105" s="78">
        <f t="shared" si="21"/>
        <v>0.14779820018542583</v>
      </c>
      <c r="AO105" s="78">
        <f t="shared" si="22"/>
        <v>0.4433946005562775</v>
      </c>
      <c r="AP105" s="78">
        <f t="shared" si="23"/>
        <v>0.49266066728475277</v>
      </c>
      <c r="AQ105" s="78">
        <f t="shared" si="24"/>
        <v>0.49266066728475277</v>
      </c>
      <c r="AS105" s="25"/>
      <c r="AU105" s="78">
        <v>101</v>
      </c>
      <c r="AV105" s="78">
        <f>IF(X105&gt;AH105,INDEX($O$6:$O$19,AC105),求节点($G$6:$G$19,$O$6:$O$19,X105))/7*节奏总纲!W104</f>
        <v>11776.880202004977</v>
      </c>
      <c r="AW105" s="78">
        <f>IF(Y105&gt;AI105,INDEX($O$6:$O$19,AD105),求节点($G$6:$G$19,$O$6:$O$19,Y105))/7*节奏总纲!X104</f>
        <v>15208.777011024009</v>
      </c>
      <c r="AX105" s="78">
        <f>IF(Z105&gt;AJ105,INDEX($O$6:$O$19,AE105),求节点($G$6:$G$19,$O$6:$O$19,Z105))/7*节奏总纲!Y104</f>
        <v>15840.827813726042</v>
      </c>
      <c r="AY105" s="78">
        <f>IF(AA105&gt;AK105,INDEX($O$6:$O$19,AF105),求节点($G$6:$G$19,$O$6:$O$19,AA105))/7*节奏总纲!Z104</f>
        <v>11095.574715184312</v>
      </c>
      <c r="AZ105" s="78">
        <f>IF(AB105&gt;AL105,INDEX($O$6:$O$19,AG105),求节点($G$6:$G$19,$O$6:$O$19,AB105))/7*节奏总纲!AA104</f>
        <v>6125.6184580457921</v>
      </c>
      <c r="BA105" s="78">
        <f>IF(X105&gt;AH105,INDEX($P$6:$P$19,AC105),求节点($G$6:$G$19,$P$6:$P$19,X105))/7*节奏总纲!W104</f>
        <v>58971981.510319158</v>
      </c>
      <c r="BB105" s="78">
        <f>IF(Y105&gt;AI105,INDEX($P$6:$P$19,AD105),求节点($G$6:$G$19,$P$6:$P$19,Y105))/7*节奏总纲!X104</f>
        <v>131958773.74314894</v>
      </c>
      <c r="BC105" s="78">
        <f>IF(Z105&gt;AJ105,INDEX($P$6:$P$19,AE105),求节点($G$6:$G$19,$P$6:$P$19,Z105))/7*节奏总纲!Y104</f>
        <v>248343248.38109773</v>
      </c>
      <c r="BD105" s="78">
        <f>IF(AA105&gt;AK105,INDEX($P$6:$P$19,AF105),求节点($G$6:$G$19,$P$6:$P$19,AA105))/7*节奏总纲!Z104</f>
        <v>182812861.1843355</v>
      </c>
      <c r="BE105" s="78">
        <f>IF(AB105&gt;AL105,INDEX($P$6:$P$19,AG105),求节点($G$6:$G$19,$P$6:$P$19,AB105))/7*节奏总纲!AA104</f>
        <v>100926888.92504355</v>
      </c>
      <c r="BF105" s="78">
        <f>IF(X105&gt;AH105,INDEX($Q$6:$Q$19,AC105),求节点($G$6:$G$19,$Q$6:$Q$19,X105))/7*节奏总纲!W104</f>
        <v>0</v>
      </c>
      <c r="BG105" s="78">
        <f>IF(Y105&gt;AI105,INDEX($Q$6:$Q$19,AD105),求节点($G$6:$G$19,$Q$6:$Q$19,Y105))/7*节奏总纲!X104</f>
        <v>0</v>
      </c>
      <c r="BH105" s="78">
        <f>IF(Z105&gt;AJ105,INDEX($Q$6:$Q$19,AE105),求节点($G$6:$G$19,$Q$6:$Q$19,Z105))/7*节奏总纲!Y104</f>
        <v>2033460.3394681213</v>
      </c>
      <c r="BI105" s="78">
        <f>IF(AA105&gt;AK105,INDEX($Q$6:$Q$19,AF105),求节点($G$6:$G$19,$Q$6:$Q$19,AA105))/7*节奏总纲!Z104</f>
        <v>1687775.9050018571</v>
      </c>
      <c r="BJ105" s="78">
        <f>IF(AB105&gt;AL105,INDEX($Q$6:$Q$19,AG105),求节点($G$6:$G$19,$Q$6:$Q$19,AB105))/7*节奏总纲!AA104</f>
        <v>931783.30119086395</v>
      </c>
      <c r="BK105" s="78">
        <f>IF(X105&gt;AH105,INDEX($R$6:$R$19,AC105),求节点($G$6:$G$19,$R$6:$R$19,X105))/7*节奏总纲!W104*$E$27</f>
        <v>2944.2200505012443</v>
      </c>
      <c r="BL105" s="78">
        <f>IF(Y105&gt;AI105,INDEX($R$6:$R$19,AD105),求节点($G$6:$G$19,$R$6:$R$19,Y105))/7*节奏总纲!X104*$E$27</f>
        <v>3802.1942527560022</v>
      </c>
      <c r="BM105" s="78">
        <f>IF(Z105&gt;AJ105,INDEX($R$6:$R$19,AE105),求节点($G$6:$G$19,$R$6:$R$19,Z105))/7*节奏总纲!Y104*$E$27</f>
        <v>3960.206953431511</v>
      </c>
      <c r="BN105" s="78">
        <f>IF(AA105&gt;AK105,INDEX($R$6:$R$19,AF105),求节点($G$6:$G$19,$R$6:$R$19,AA105))/7*节奏总纲!Z104*$E$27</f>
        <v>2773.8936787960774</v>
      </c>
      <c r="BO105" s="78">
        <f>IF(AB105&gt;AL105,INDEX($R$6:$R$19,AG105),求节点($G$6:$G$19,$R$6:$R$19,AB105))/7*节奏总纲!AA104*$E$27</f>
        <v>1531.404614511448</v>
      </c>
      <c r="BP105" s="78">
        <f>IF(X105&gt;AH105,INDEX($S$6:$S$19,AC105),求节点($G$6:$G$19,$S$6:$S$19,X105))/7*节奏总纲!W104</f>
        <v>0</v>
      </c>
      <c r="BQ105" s="78">
        <f>IF(Y105&gt;AI105,INDEX($S$6:$S$19,AD105),求节点($G$6:$G$19,$S$6:$S$19,Y105))/7*节奏总纲!X104</f>
        <v>0</v>
      </c>
      <c r="BR105" s="78">
        <f>IF(Z105&gt;AJ105,INDEX($S$6:$S$19,AE105),求节点($G$6:$G$19,$S$6:$S$19,Z105))/7*节奏总纲!Y104</f>
        <v>0</v>
      </c>
      <c r="BS105" s="78">
        <f>IF(AA105&gt;AK105,INDEX($S$6:$S$19,AF105),求节点($G$6:$G$19,$S$6:$S$19,AA105))/7*节奏总纲!Z104</f>
        <v>0</v>
      </c>
      <c r="BT105" s="78">
        <f>IF(AB105&gt;AL105,INDEX($S$6:$S$19,AG105),求节点($G$6:$G$19,$S$6:$S$19,AB105))/7*节奏总纲!AA104</f>
        <v>0</v>
      </c>
      <c r="BV105" s="78">
        <v>101</v>
      </c>
      <c r="BW105" s="78">
        <f>SUM(AV$5:AV105)</f>
        <v>371251.69616475783</v>
      </c>
      <c r="BX105" s="78">
        <f>SUM(AW$5:AW105)</f>
        <v>338492.43161733059</v>
      </c>
      <c r="BY105" s="78">
        <f>SUM(AX$5:AX105)</f>
        <v>289699.83358332794</v>
      </c>
      <c r="BZ105" s="78">
        <f>SUM(AY$5:AY105)</f>
        <v>205437.14205208275</v>
      </c>
      <c r="CA105" s="78">
        <f>SUM(AZ$5:AZ105)</f>
        <v>107395.29264561123</v>
      </c>
      <c r="CB105" s="78">
        <f>SUM(BA$5:BA105)</f>
        <v>6745122539.9663992</v>
      </c>
      <c r="CC105" s="78">
        <f>SUM(BB$5:BB105)</f>
        <v>6636653044.0571175</v>
      </c>
      <c r="CD105" s="78">
        <f>SUM(BC$5:BC105)</f>
        <v>6151709076.6553364</v>
      </c>
      <c r="CE105" s="78">
        <f>SUM(BD$5:BD105)</f>
        <v>4311147624.6634436</v>
      </c>
      <c r="CF105" s="78">
        <f>SUM(BE$5:BE105)</f>
        <v>2162590870.7163672</v>
      </c>
      <c r="CG105" s="78">
        <f>SUM(BF$5:BF105)</f>
        <v>75737659.296295851</v>
      </c>
      <c r="CH105" s="78">
        <f>SUM(BG$5:BG105)</f>
        <v>80727068.841832638</v>
      </c>
      <c r="CI105" s="78">
        <f>SUM(BH$5:BH105)</f>
        <v>80336124.605183303</v>
      </c>
      <c r="CJ105" s="78">
        <f>SUM(BI$5:BI105)</f>
        <v>55762669.325867675</v>
      </c>
      <c r="CK105" s="78">
        <f>SUM(BJ$5:BJ105)</f>
        <v>26936320.316173743</v>
      </c>
      <c r="CL105" s="78">
        <f>SUM(BK$5:BK105)</f>
        <v>92812.924041189472</v>
      </c>
      <c r="CM105" s="78">
        <f>SUM(BL$5:BL105)</f>
        <v>84623.107904332661</v>
      </c>
      <c r="CN105" s="78">
        <f>SUM(BM$5:BM105)</f>
        <v>72424.958395831985</v>
      </c>
      <c r="CO105" s="78">
        <f>SUM(BN$5:BN105)</f>
        <v>51359.285513020688</v>
      </c>
      <c r="CP105" s="78">
        <f>SUM(BO$5:BO105)</f>
        <v>26848.823161402812</v>
      </c>
      <c r="CQ105" s="78">
        <f>BK105/节奏总纲!W104</f>
        <v>40.059581793392915</v>
      </c>
      <c r="CR105" s="78">
        <f>SUM(BP$5:BP105)</f>
        <v>0</v>
      </c>
      <c r="CS105" s="78">
        <f>SUM(BQ$5:BQ105)</f>
        <v>0</v>
      </c>
      <c r="CT105" s="78">
        <f>SUM(BR$5:BR105)</f>
        <v>0</v>
      </c>
      <c r="CU105" s="78">
        <f>SUM(BS$5:BS105)</f>
        <v>0</v>
      </c>
      <c r="CV105" s="78">
        <f>SUM(BT$5:BT105)</f>
        <v>0</v>
      </c>
    </row>
    <row r="106" spans="21:100" s="78" customFormat="1" x14ac:dyDescent="0.15">
      <c r="U106" s="25"/>
      <c r="W106" s="77">
        <v>102</v>
      </c>
      <c r="X106" s="78">
        <f>功勋产出!C109*7</f>
        <v>10050048.706450051</v>
      </c>
      <c r="Y106" s="78">
        <f>功勋产出!D109*7</f>
        <v>45108010.696591966</v>
      </c>
      <c r="Z106" s="78">
        <f>功勋产出!E109*7</f>
        <v>135324032.08977589</v>
      </c>
      <c r="AA106" s="78">
        <f>功勋产出!F109*7</f>
        <v>150360035.65530655</v>
      </c>
      <c r="AB106" s="78">
        <f>功勋产出!G109*7</f>
        <v>150360035.65530655</v>
      </c>
      <c r="AC106" s="78">
        <f>求节点(功勋需求与产出奖励!$F$6:$F$19,功勋需求与产出奖励!$C$6:$C$19,节奏总纲!P105)</f>
        <v>14</v>
      </c>
      <c r="AD106" s="78">
        <f>求节点(功勋需求与产出奖励!$F$6:$F$19,功勋需求与产出奖励!$C$6:$C$19,节奏总纲!Q105)</f>
        <v>14</v>
      </c>
      <c r="AE106" s="78">
        <f>求节点(功勋需求与产出奖励!$F$6:$F$19,功勋需求与产出奖励!$C$6:$C$19,节奏总纲!R105)</f>
        <v>14</v>
      </c>
      <c r="AF106" s="78">
        <f>求节点(功勋需求与产出奖励!$F$6:$F$19,功勋需求与产出奖励!$C$6:$C$19,节奏总纲!S105)</f>
        <v>14</v>
      </c>
      <c r="AG106" s="78">
        <f>求节点(功勋需求与产出奖励!$F$6:$F$19,功勋需求与产出奖励!$C$6:$C$19,节奏总纲!T105)</f>
        <v>14</v>
      </c>
      <c r="AH106" s="78">
        <f>求节点($F$6:$F$19,$G$6:$G$19,节奏总纲!P105)</f>
        <v>305200000</v>
      </c>
      <c r="AI106" s="78">
        <f>求节点($F$6:$F$19,$G$6:$G$19,节奏总纲!Q105)</f>
        <v>305200000</v>
      </c>
      <c r="AJ106" s="78">
        <f>求节点($F$6:$F$19,$G$6:$G$19,节奏总纲!R105)</f>
        <v>305200000</v>
      </c>
      <c r="AK106" s="78">
        <f>求节点($F$6:$F$19,$G$6:$G$19,节奏总纲!S105)</f>
        <v>305200000</v>
      </c>
      <c r="AL106" s="78">
        <f>求节点($F$6:$F$19,$G$6:$G$19,节奏总纲!T105)</f>
        <v>305200000</v>
      </c>
      <c r="AM106" s="78">
        <f t="shared" si="20"/>
        <v>3.2929386325196756E-2</v>
      </c>
      <c r="AN106" s="78">
        <f t="shared" si="21"/>
        <v>0.14779820018542583</v>
      </c>
      <c r="AO106" s="78">
        <f t="shared" si="22"/>
        <v>0.4433946005562775</v>
      </c>
      <c r="AP106" s="78">
        <f t="shared" si="23"/>
        <v>0.49266066728475277</v>
      </c>
      <c r="AQ106" s="78">
        <f t="shared" si="24"/>
        <v>0.49266066728475277</v>
      </c>
      <c r="AS106" s="25"/>
      <c r="AU106" s="78">
        <v>102</v>
      </c>
      <c r="AV106" s="78">
        <f>IF(X106&gt;AH106,INDEX($O$6:$O$19,AC106),求节点($G$6:$G$19,$O$6:$O$19,X106))/7*节奏总纲!W105</f>
        <v>12622.14767197814</v>
      </c>
      <c r="AW106" s="78">
        <f>IF(Y106&gt;AI106,INDEX($O$6:$O$19,AD106),求节点($G$6:$G$19,$O$6:$O$19,Y106))/7*节奏总纲!X105</f>
        <v>15530.554852143989</v>
      </c>
      <c r="AX106" s="78">
        <f>IF(Z106&gt;AJ106,INDEX($O$6:$O$19,AE106),求节点($G$6:$G$19,$O$6:$O$19,Z106))/7*节奏总纲!Y105</f>
        <v>15973.468337944732</v>
      </c>
      <c r="AY106" s="78">
        <f>IF(AA106&gt;AK106,INDEX($O$6:$O$19,AF106),求节点($G$6:$G$19,$O$6:$O$19,AA106))/7*节奏总纲!Z105</f>
        <v>11827.183439565024</v>
      </c>
      <c r="AZ106" s="78">
        <f>IF(AB106&gt;AL106,INDEX($O$6:$O$19,AG106),求节点($G$6:$G$19,$O$6:$O$19,AB106))/7*节奏总纲!AA105</f>
        <v>6616.5979157509519</v>
      </c>
      <c r="BA106" s="78">
        <f>IF(X106&gt;AH106,INDEX($P$6:$P$19,AC106),求节点($G$6:$G$19,$P$6:$P$19,X106))/7*节奏总纲!W105</f>
        <v>63204604.815941758</v>
      </c>
      <c r="BB106" s="78">
        <f>IF(Y106&gt;AI106,INDEX($P$6:$P$19,AD106),求节点($G$6:$G$19,$P$6:$P$19,Y106))/7*节奏总纲!X105</f>
        <v>134750675.37344652</v>
      </c>
      <c r="BC106" s="78">
        <f>IF(Z106&gt;AJ106,INDEX($P$6:$P$19,AE106),求节点($G$6:$G$19,$P$6:$P$19,Z106))/7*节奏总纲!Y105</f>
        <v>250422709.06577852</v>
      </c>
      <c r="BD106" s="78">
        <f>IF(AA106&gt;AK106,INDEX($P$6:$P$19,AF106),求节点($G$6:$G$19,$P$6:$P$19,AA106))/7*节奏总纲!Z105</f>
        <v>194866989.75402793</v>
      </c>
      <c r="BE106" s="78">
        <f>IF(AB106&gt;AL106,INDEX($P$6:$P$19,AG106),求节点($G$6:$G$19,$P$6:$P$19,AB106))/7*节奏总纲!AA105</f>
        <v>109016362.58907835</v>
      </c>
      <c r="BF106" s="78">
        <f>IF(X106&gt;AH106,INDEX($Q$6:$Q$19,AC106),求节点($G$6:$G$19,$Q$6:$Q$19,X106))/7*节奏总纲!W105</f>
        <v>0</v>
      </c>
      <c r="BG106" s="78">
        <f>IF(Y106&gt;AI106,INDEX($Q$6:$Q$19,AD106),求节点($G$6:$G$19,$Q$6:$Q$19,Y106))/7*节奏总纲!X105</f>
        <v>0</v>
      </c>
      <c r="BH106" s="78">
        <f>IF(Z106&gt;AJ106,INDEX($Q$6:$Q$19,AE106),求节点($G$6:$G$19,$Q$6:$Q$19,Z106))/7*节奏总纲!Y105</f>
        <v>2050487.1797681754</v>
      </c>
      <c r="BI106" s="78">
        <f>IF(AA106&gt;AK106,INDEX($Q$6:$Q$19,AF106),求节点($G$6:$G$19,$Q$6:$Q$19,AA106))/7*节奏总纲!Z105</f>
        <v>1799062.7566156902</v>
      </c>
      <c r="BJ106" s="78">
        <f>IF(AB106&gt;AL106,INDEX($Q$6:$Q$19,AG106),求节点($G$6:$G$19,$Q$6:$Q$19,AB106))/7*节奏总纲!AA105</f>
        <v>1006467.427055171</v>
      </c>
      <c r="BK106" s="78">
        <f>IF(X106&gt;AH106,INDEX($R$6:$R$19,AC106),求节点($G$6:$G$19,$R$6:$R$19,X106))/7*节奏总纲!W105*$E$27</f>
        <v>3155.5369179945351</v>
      </c>
      <c r="BL106" s="78">
        <f>IF(Y106&gt;AI106,INDEX($R$6:$R$19,AD106),求节点($G$6:$G$19,$R$6:$R$19,Y106))/7*节奏总纲!X105*$E$27</f>
        <v>3882.6387130359976</v>
      </c>
      <c r="BM106" s="78">
        <f>IF(Z106&gt;AJ106,INDEX($R$6:$R$19,AE106),求节点($G$6:$G$19,$R$6:$R$19,Z106))/7*节奏总纲!Y105*$E$27</f>
        <v>3993.367084486184</v>
      </c>
      <c r="BN106" s="78">
        <f>IF(AA106&gt;AK106,INDEX($R$6:$R$19,AF106),求节点($G$6:$G$19,$R$6:$R$19,AA106))/7*节奏总纲!Z105*$E$27</f>
        <v>2956.795859891256</v>
      </c>
      <c r="BO106" s="78">
        <f>IF(AB106&gt;AL106,INDEX($R$6:$R$19,AG106),求节点($G$6:$G$19,$R$6:$R$19,AB106))/7*节奏总纲!AA105*$E$27</f>
        <v>1654.149478937738</v>
      </c>
      <c r="BP106" s="78">
        <f>IF(X106&gt;AH106,INDEX($S$6:$S$19,AC106),求节点($G$6:$G$19,$S$6:$S$19,X106))/7*节奏总纲!W105</f>
        <v>0</v>
      </c>
      <c r="BQ106" s="78">
        <f>IF(Y106&gt;AI106,INDEX($S$6:$S$19,AD106),求节点($G$6:$G$19,$S$6:$S$19,Y106))/7*节奏总纲!X105</f>
        <v>0</v>
      </c>
      <c r="BR106" s="78">
        <f>IF(Z106&gt;AJ106,INDEX($S$6:$S$19,AE106),求节点($G$6:$G$19,$S$6:$S$19,Z106))/7*节奏总纲!Y105</f>
        <v>0</v>
      </c>
      <c r="BS106" s="78">
        <f>IF(AA106&gt;AK106,INDEX($S$6:$S$19,AF106),求节点($G$6:$G$19,$S$6:$S$19,AA106))/7*节奏总纲!Z105</f>
        <v>0</v>
      </c>
      <c r="BT106" s="78">
        <f>IF(AB106&gt;AL106,INDEX($S$6:$S$19,AG106),求节点($G$6:$G$19,$S$6:$S$19,AB106))/7*节奏总纲!AA105</f>
        <v>0</v>
      </c>
      <c r="BV106" s="78">
        <v>102</v>
      </c>
      <c r="BW106" s="78">
        <f>SUM(AV$5:AV106)</f>
        <v>383873.84383673599</v>
      </c>
      <c r="BX106" s="78">
        <f>SUM(AW$5:AW106)</f>
        <v>354022.98646947456</v>
      </c>
      <c r="BY106" s="78">
        <f>SUM(AX$5:AX106)</f>
        <v>305673.30192127265</v>
      </c>
      <c r="BZ106" s="78">
        <f>SUM(AY$5:AY106)</f>
        <v>217264.32549164779</v>
      </c>
      <c r="CA106" s="78">
        <f>SUM(AZ$5:AZ106)</f>
        <v>114011.89056136219</v>
      </c>
      <c r="CB106" s="78">
        <f>SUM(BA$5:BA106)</f>
        <v>6808327144.782341</v>
      </c>
      <c r="CC106" s="78">
        <f>SUM(BB$5:BB106)</f>
        <v>6771403719.4305639</v>
      </c>
      <c r="CD106" s="78">
        <f>SUM(BC$5:BC106)</f>
        <v>6402131785.7211151</v>
      </c>
      <c r="CE106" s="78">
        <f>SUM(BD$5:BD106)</f>
        <v>4506014614.4174719</v>
      </c>
      <c r="CF106" s="78">
        <f>SUM(BE$5:BE106)</f>
        <v>2271607233.3054457</v>
      </c>
      <c r="CG106" s="78">
        <f>SUM(BF$5:BF106)</f>
        <v>75737659.296295851</v>
      </c>
      <c r="CH106" s="78">
        <f>SUM(BG$5:BG106)</f>
        <v>80727068.841832638</v>
      </c>
      <c r="CI106" s="78">
        <f>SUM(BH$5:BH106)</f>
        <v>82386611.784951478</v>
      </c>
      <c r="CJ106" s="78">
        <f>SUM(BI$5:BI106)</f>
        <v>57561732.082483366</v>
      </c>
      <c r="CK106" s="78">
        <f>SUM(BJ$5:BJ106)</f>
        <v>27942787.743228916</v>
      </c>
      <c r="CL106" s="78">
        <f>SUM(BK$5:BK106)</f>
        <v>95968.460959184013</v>
      </c>
      <c r="CM106" s="78">
        <f>SUM(BL$5:BL106)</f>
        <v>88505.746617368655</v>
      </c>
      <c r="CN106" s="78">
        <f>SUM(BM$5:BM106)</f>
        <v>76418.325480318163</v>
      </c>
      <c r="CO106" s="78">
        <f>SUM(BN$5:BN106)</f>
        <v>54316.081372911947</v>
      </c>
      <c r="CP106" s="78">
        <f>SUM(BO$5:BO106)</f>
        <v>28502.972640340551</v>
      </c>
      <c r="CQ106" s="78">
        <f>BK106/节奏总纲!W105</f>
        <v>40.059581793392915</v>
      </c>
      <c r="CR106" s="78">
        <f>SUM(BP$5:BP106)</f>
        <v>0</v>
      </c>
      <c r="CS106" s="78">
        <f>SUM(BQ$5:BQ106)</f>
        <v>0</v>
      </c>
      <c r="CT106" s="78">
        <f>SUM(BR$5:BR106)</f>
        <v>0</v>
      </c>
      <c r="CU106" s="78">
        <f>SUM(BS$5:BS106)</f>
        <v>0</v>
      </c>
      <c r="CV106" s="78">
        <f>SUM(BT$5:BT106)</f>
        <v>0</v>
      </c>
    </row>
    <row r="107" spans="21:100" s="78" customFormat="1" x14ac:dyDescent="0.15">
      <c r="U107" s="25"/>
      <c r="W107" s="77">
        <v>103</v>
      </c>
      <c r="X107" s="78">
        <f>功勋产出!C110*7</f>
        <v>10050048.706450051</v>
      </c>
      <c r="Y107" s="78">
        <f>功勋产出!D110*7</f>
        <v>45108010.696591966</v>
      </c>
      <c r="Z107" s="78">
        <f>功勋产出!E110*7</f>
        <v>135324032.08977589</v>
      </c>
      <c r="AA107" s="78">
        <f>功勋产出!F110*7</f>
        <v>150360035.65530655</v>
      </c>
      <c r="AB107" s="78">
        <f>功勋产出!G110*7</f>
        <v>150360035.65530655</v>
      </c>
      <c r="AC107" s="78">
        <f>求节点(功勋需求与产出奖励!$F$6:$F$19,功勋需求与产出奖励!$C$6:$C$19,节奏总纲!P106)</f>
        <v>14</v>
      </c>
      <c r="AD107" s="78">
        <f>求节点(功勋需求与产出奖励!$F$6:$F$19,功勋需求与产出奖励!$C$6:$C$19,节奏总纲!Q106)</f>
        <v>14</v>
      </c>
      <c r="AE107" s="78">
        <f>求节点(功勋需求与产出奖励!$F$6:$F$19,功勋需求与产出奖励!$C$6:$C$19,节奏总纲!R106)</f>
        <v>14</v>
      </c>
      <c r="AF107" s="78">
        <f>求节点(功勋需求与产出奖励!$F$6:$F$19,功勋需求与产出奖励!$C$6:$C$19,节奏总纲!S106)</f>
        <v>14</v>
      </c>
      <c r="AG107" s="78">
        <f>求节点(功勋需求与产出奖励!$F$6:$F$19,功勋需求与产出奖励!$C$6:$C$19,节奏总纲!T106)</f>
        <v>14</v>
      </c>
      <c r="AH107" s="78">
        <f>求节点($F$6:$F$19,$G$6:$G$19,节奏总纲!P106)</f>
        <v>305200000</v>
      </c>
      <c r="AI107" s="78">
        <f>求节点($F$6:$F$19,$G$6:$G$19,节奏总纲!Q106)</f>
        <v>305200000</v>
      </c>
      <c r="AJ107" s="78">
        <f>求节点($F$6:$F$19,$G$6:$G$19,节奏总纲!R106)</f>
        <v>305200000</v>
      </c>
      <c r="AK107" s="78">
        <f>求节点($F$6:$F$19,$G$6:$G$19,节奏总纲!S106)</f>
        <v>305200000</v>
      </c>
      <c r="AL107" s="78">
        <f>求节点($F$6:$F$19,$G$6:$G$19,节奏总纲!T106)</f>
        <v>305200000</v>
      </c>
      <c r="AM107" s="78">
        <f t="shared" si="20"/>
        <v>3.2929386325196756E-2</v>
      </c>
      <c r="AN107" s="78">
        <f t="shared" si="21"/>
        <v>0.14779820018542583</v>
      </c>
      <c r="AO107" s="78">
        <f t="shared" si="22"/>
        <v>0.4433946005562775</v>
      </c>
      <c r="AP107" s="78">
        <f t="shared" si="23"/>
        <v>0.49266066728475277</v>
      </c>
      <c r="AQ107" s="78">
        <f t="shared" si="24"/>
        <v>0.49266066728475277</v>
      </c>
      <c r="AS107" s="25"/>
      <c r="AU107" s="78">
        <v>103</v>
      </c>
      <c r="AV107" s="78">
        <f>IF(X107&gt;AH107,INDEX($O$6:$O$19,AC107),求节点($G$6:$G$19,$O$6:$O$19,X107))/7*节奏总纲!W106</f>
        <v>13528.082915040612</v>
      </c>
      <c r="AW107" s="78">
        <f>IF(Y107&gt;AI107,INDEX($O$6:$O$19,AD107),求节点($G$6:$G$19,$O$6:$O$19,Y107))/7*节奏总纲!X106</f>
        <v>16484.75530586169</v>
      </c>
      <c r="AX107" s="78">
        <f>IF(Z107&gt;AJ107,INDEX($O$6:$O$19,AE107),求节点($G$6:$G$19,$O$6:$O$19,Z107))/7*节奏总纲!Y106</f>
        <v>17664.172641546291</v>
      </c>
      <c r="AY107" s="78">
        <f>IF(AA107&gt;AK107,INDEX($O$6:$O$19,AF107),求节点($G$6:$G$19,$O$6:$O$19,AA107))/7*节奏总纲!Z106</f>
        <v>13475.782970537941</v>
      </c>
      <c r="AZ107" s="78">
        <f>IF(AB107&gt;AL107,INDEX($O$6:$O$19,AG107),求节点($G$6:$G$19,$O$6:$O$19,AB107))/7*节奏总纲!AA106</f>
        <v>7317.6064246862979</v>
      </c>
      <c r="BA107" s="78">
        <f>IF(X107&gt;AH107,INDEX($P$6:$P$19,AC107),求节点($G$6:$G$19,$P$6:$P$19,X107))/7*节奏总纲!W106</f>
        <v>67741018.151820913</v>
      </c>
      <c r="BB107" s="78">
        <f>IF(Y107&gt;AI107,INDEX($P$6:$P$19,AD107),求节点($G$6:$G$19,$P$6:$P$19,Y107))/7*节奏总纲!X106</f>
        <v>143029784.31734619</v>
      </c>
      <c r="BC107" s="78">
        <f>IF(Z107&gt;AJ107,INDEX($P$6:$P$19,AE107),求节点($G$6:$G$19,$P$6:$P$19,Z107))/7*节奏总纲!Y106</f>
        <v>276928583.86889273</v>
      </c>
      <c r="BD107" s="78">
        <f>IF(AA107&gt;AK107,INDEX($P$6:$P$19,AF107),求节点($G$6:$G$19,$P$6:$P$19,AA107))/7*节奏总纲!Z106</f>
        <v>222029638.37211767</v>
      </c>
      <c r="BE107" s="78">
        <f>IF(AB107&gt;AL107,INDEX($P$6:$P$19,AG107),求节点($G$6:$G$19,$P$6:$P$19,AB107))/7*节奏总纲!AA106</f>
        <v>120566316.01849894</v>
      </c>
      <c r="BF107" s="78">
        <f>IF(X107&gt;AH107,INDEX($Q$6:$Q$19,AC107),求节点($G$6:$G$19,$Q$6:$Q$19,X107))/7*节奏总纲!W106</f>
        <v>0</v>
      </c>
      <c r="BG107" s="78">
        <f>IF(Y107&gt;AI107,INDEX($Q$6:$Q$19,AD107),求节点($G$6:$G$19,$Q$6:$Q$19,Y107))/7*节奏总纲!X106</f>
        <v>0</v>
      </c>
      <c r="BH107" s="78">
        <f>IF(Z107&gt;AJ107,INDEX($Q$6:$Q$19,AE107),求节点($G$6:$G$19,$Q$6:$Q$19,Z107))/7*节奏总纲!Y106</f>
        <v>2267520.0386294294</v>
      </c>
      <c r="BI107" s="78">
        <f>IF(AA107&gt;AK107,INDEX($Q$6:$Q$19,AF107),求节点($G$6:$G$19,$Q$6:$Q$19,AA107))/7*节奏总纲!Z106</f>
        <v>2049835.3967715572</v>
      </c>
      <c r="BJ107" s="78">
        <f>IF(AB107&gt;AL107,INDEX($Q$6:$Q$19,AG107),求节点($G$6:$G$19,$Q$6:$Q$19,AB107))/7*节奏总纲!AA106</f>
        <v>1113099.6025803576</v>
      </c>
      <c r="BK107" s="78">
        <f>IF(X107&gt;AH107,INDEX($R$6:$R$19,AC107),求节点($G$6:$G$19,$R$6:$R$19,X107))/7*节奏总纲!W106*$E$27</f>
        <v>3382.0207287601534</v>
      </c>
      <c r="BL107" s="78">
        <f>IF(Y107&gt;AI107,INDEX($R$6:$R$19,AD107),求节点($G$6:$G$19,$R$6:$R$19,Y107))/7*节奏总纲!X106*$E$27</f>
        <v>4121.1888264654226</v>
      </c>
      <c r="BM107" s="78">
        <f>IF(Z107&gt;AJ107,INDEX($R$6:$R$19,AE107),求节点($G$6:$G$19,$R$6:$R$19,Z107))/7*节奏总纲!Y106*$E$27</f>
        <v>4416.0431603865727</v>
      </c>
      <c r="BN107" s="78">
        <f>IF(AA107&gt;AK107,INDEX($R$6:$R$19,AF107),求节点($G$6:$G$19,$R$6:$R$19,AA107))/7*节奏总纲!Z106*$E$27</f>
        <v>3368.9457426344852</v>
      </c>
      <c r="BO107" s="78">
        <f>IF(AB107&gt;AL107,INDEX($R$6:$R$19,AG107),求节点($G$6:$G$19,$R$6:$R$19,AB107))/7*节奏总纲!AA106*$E$27</f>
        <v>1829.4016061715747</v>
      </c>
      <c r="BP107" s="78">
        <f>IF(X107&gt;AH107,INDEX($S$6:$S$19,AC107),求节点($G$6:$G$19,$S$6:$S$19,X107))/7*节奏总纲!W106</f>
        <v>0</v>
      </c>
      <c r="BQ107" s="78">
        <f>IF(Y107&gt;AI107,INDEX($S$6:$S$19,AD107),求节点($G$6:$G$19,$S$6:$S$19,Y107))/7*节奏总纲!X106</f>
        <v>0</v>
      </c>
      <c r="BR107" s="78">
        <f>IF(Z107&gt;AJ107,INDEX($S$6:$S$19,AE107),求节点($G$6:$G$19,$S$6:$S$19,Z107))/7*节奏总纲!Y106</f>
        <v>0</v>
      </c>
      <c r="BS107" s="78">
        <f>IF(AA107&gt;AK107,INDEX($S$6:$S$19,AF107),求节点($G$6:$G$19,$S$6:$S$19,AA107))/7*节奏总纲!Z106</f>
        <v>0</v>
      </c>
      <c r="BT107" s="78">
        <f>IF(AB107&gt;AL107,INDEX($S$6:$S$19,AG107),求节点($G$6:$G$19,$S$6:$S$19,AB107))/7*节奏总纲!AA106</f>
        <v>0</v>
      </c>
      <c r="BV107" s="78">
        <v>103</v>
      </c>
      <c r="BW107" s="78">
        <f>SUM(AV$5:AV107)</f>
        <v>397401.9267517766</v>
      </c>
      <c r="BX107" s="78">
        <f>SUM(AW$5:AW107)</f>
        <v>370507.74177533627</v>
      </c>
      <c r="BY107" s="78">
        <f>SUM(AX$5:AX107)</f>
        <v>323337.47456281894</v>
      </c>
      <c r="BZ107" s="78">
        <f>SUM(AY$5:AY107)</f>
        <v>230740.10846218572</v>
      </c>
      <c r="CA107" s="78">
        <f>SUM(AZ$5:AZ107)</f>
        <v>121329.49698604849</v>
      </c>
      <c r="CB107" s="78">
        <f>SUM(BA$5:BA107)</f>
        <v>6876068162.9341621</v>
      </c>
      <c r="CC107" s="78">
        <f>SUM(BB$5:BB107)</f>
        <v>6914433503.7479105</v>
      </c>
      <c r="CD107" s="78">
        <f>SUM(BC$5:BC107)</f>
        <v>6679060369.5900078</v>
      </c>
      <c r="CE107" s="78">
        <f>SUM(BD$5:BD107)</f>
        <v>4728044252.7895899</v>
      </c>
      <c r="CF107" s="78">
        <f>SUM(BE$5:BE107)</f>
        <v>2392173549.3239446</v>
      </c>
      <c r="CG107" s="78">
        <f>SUM(BF$5:BF107)</f>
        <v>75737659.296295851</v>
      </c>
      <c r="CH107" s="78">
        <f>SUM(BG$5:BG107)</f>
        <v>80727068.841832638</v>
      </c>
      <c r="CI107" s="78">
        <f>SUM(BH$5:BH107)</f>
        <v>84654131.823580906</v>
      </c>
      <c r="CJ107" s="78">
        <f>SUM(BI$5:BI107)</f>
        <v>59611567.479254924</v>
      </c>
      <c r="CK107" s="78">
        <f>SUM(BJ$5:BJ107)</f>
        <v>29055887.345809273</v>
      </c>
      <c r="CL107" s="78">
        <f>SUM(BK$5:BK107)</f>
        <v>99350.481687944164</v>
      </c>
      <c r="CM107" s="78">
        <f>SUM(BL$5:BL107)</f>
        <v>92626.935443834082</v>
      </c>
      <c r="CN107" s="78">
        <f>SUM(BM$5:BM107)</f>
        <v>80834.368640704735</v>
      </c>
      <c r="CO107" s="78">
        <f>SUM(BN$5:BN107)</f>
        <v>57685.027115546429</v>
      </c>
      <c r="CP107" s="78">
        <f>SUM(BO$5:BO107)</f>
        <v>30332.374246512125</v>
      </c>
      <c r="CQ107" s="78">
        <f>BK107/节奏总纲!W106</f>
        <v>40.059581793392923</v>
      </c>
      <c r="CR107" s="78">
        <f>SUM(BP$5:BP107)</f>
        <v>0</v>
      </c>
      <c r="CS107" s="78">
        <f>SUM(BQ$5:BQ107)</f>
        <v>0</v>
      </c>
      <c r="CT107" s="78">
        <f>SUM(BR$5:BR107)</f>
        <v>0</v>
      </c>
      <c r="CU107" s="78">
        <f>SUM(BS$5:BS107)</f>
        <v>0</v>
      </c>
      <c r="CV107" s="78">
        <f>SUM(BT$5:BT107)</f>
        <v>0</v>
      </c>
    </row>
    <row r="108" spans="21:100" s="78" customFormat="1" x14ac:dyDescent="0.15">
      <c r="U108" s="25"/>
      <c r="W108" s="77">
        <v>104</v>
      </c>
      <c r="X108" s="78">
        <f>功勋产出!C111*7</f>
        <v>10050048.706450051</v>
      </c>
      <c r="Y108" s="78">
        <f>功勋产出!D111*7</f>
        <v>45108010.696591966</v>
      </c>
      <c r="Z108" s="78">
        <f>功勋产出!E111*7</f>
        <v>135324032.08977589</v>
      </c>
      <c r="AA108" s="78">
        <f>功勋产出!F111*7</f>
        <v>150360035.65530655</v>
      </c>
      <c r="AB108" s="78">
        <f>功勋产出!G111*7</f>
        <v>150360035.65530655</v>
      </c>
      <c r="AC108" s="78">
        <f>求节点(功勋需求与产出奖励!$F$6:$F$19,功勋需求与产出奖励!$C$6:$C$19,节奏总纲!P107)</f>
        <v>14</v>
      </c>
      <c r="AD108" s="78">
        <f>求节点(功勋需求与产出奖励!$F$6:$F$19,功勋需求与产出奖励!$C$6:$C$19,节奏总纲!Q107)</f>
        <v>14</v>
      </c>
      <c r="AE108" s="78">
        <f>求节点(功勋需求与产出奖励!$F$6:$F$19,功勋需求与产出奖励!$C$6:$C$19,节奏总纲!R107)</f>
        <v>14</v>
      </c>
      <c r="AF108" s="78">
        <f>求节点(功勋需求与产出奖励!$F$6:$F$19,功勋需求与产出奖励!$C$6:$C$19,节奏总纲!S107)</f>
        <v>14</v>
      </c>
      <c r="AG108" s="78">
        <f>求节点(功勋需求与产出奖励!$F$6:$F$19,功勋需求与产出奖励!$C$6:$C$19,节奏总纲!T107)</f>
        <v>14</v>
      </c>
      <c r="AH108" s="78">
        <f>求节点($F$6:$F$19,$G$6:$G$19,节奏总纲!P107)</f>
        <v>305200000</v>
      </c>
      <c r="AI108" s="78">
        <f>求节点($F$6:$F$19,$G$6:$G$19,节奏总纲!Q107)</f>
        <v>305200000</v>
      </c>
      <c r="AJ108" s="78">
        <f>求节点($F$6:$F$19,$G$6:$G$19,节奏总纲!R107)</f>
        <v>305200000</v>
      </c>
      <c r="AK108" s="78">
        <f>求节点($F$6:$F$19,$G$6:$G$19,节奏总纲!S107)</f>
        <v>305200000</v>
      </c>
      <c r="AL108" s="78">
        <f>求节点($F$6:$F$19,$G$6:$G$19,节奏总纲!T107)</f>
        <v>305200000</v>
      </c>
      <c r="AM108" s="78">
        <f t="shared" si="20"/>
        <v>3.2929386325196756E-2</v>
      </c>
      <c r="AN108" s="78">
        <f t="shared" si="21"/>
        <v>0.14779820018542583</v>
      </c>
      <c r="AO108" s="78">
        <f t="shared" si="22"/>
        <v>0.4433946005562775</v>
      </c>
      <c r="AP108" s="78">
        <f t="shared" si="23"/>
        <v>0.49266066728475277</v>
      </c>
      <c r="AQ108" s="78">
        <f t="shared" si="24"/>
        <v>0.49266066728475277</v>
      </c>
      <c r="AS108" s="25"/>
      <c r="AU108" s="78">
        <v>104</v>
      </c>
      <c r="AV108" s="78">
        <f>IF(X108&gt;AH108,INDEX($O$6:$O$19,AC108),求节点($G$6:$G$19,$O$6:$O$19,X108))/7*节奏总纲!W107</f>
        <v>14499.040267330947</v>
      </c>
      <c r="AW108" s="78">
        <f>IF(Y108&gt;AI108,INDEX($O$6:$O$19,AD108),求节点($G$6:$G$19,$O$6:$O$19,Y108))/7*节奏总纲!X107</f>
        <v>18453.341980349283</v>
      </c>
      <c r="AX108" s="78">
        <f>IF(Z108&gt;AJ108,INDEX($O$6:$O$19,AE108),求节点($G$6:$G$19,$O$6:$O$19,Z108))/7*节奏总纲!Y107</f>
        <v>20424.661496774748</v>
      </c>
      <c r="AY108" s="78">
        <f>IF(AA108&gt;AK108,INDEX($O$6:$O$19,AF108),求节点($G$6:$G$19,$O$6:$O$19,AA108))/7*节奏总纲!Z107</f>
        <v>15140.841266255951</v>
      </c>
      <c r="AZ108" s="78">
        <f>IF(AB108&gt;AL108,INDEX($O$6:$O$19,AG108),求节点($G$6:$G$19,$O$6:$O$19,AB108))/7*节奏总纲!AA107</f>
        <v>8103.0242866687377</v>
      </c>
      <c r="BA108" s="78">
        <f>IF(X108&gt;AH108,INDEX($P$6:$P$19,AC108),求节点($G$6:$G$19,$P$6:$P$19,X108))/7*节奏总纲!W107</f>
        <v>72603025.580309987</v>
      </c>
      <c r="BB108" s="78">
        <f>IF(Y108&gt;AI108,INDEX($P$6:$P$19,AD108),求节点($G$6:$G$19,$P$6:$P$19,Y108))/7*节奏总纲!X107</f>
        <v>160110203.30068663</v>
      </c>
      <c r="BC108" s="78">
        <f>IF(Z108&gt;AJ108,INDEX($P$6:$P$19,AE108),求节点($G$6:$G$19,$P$6:$P$19,Z108))/7*节奏总纲!Y107</f>
        <v>320205916.18313116</v>
      </c>
      <c r="BD108" s="78">
        <f>IF(AA108&gt;AK108,INDEX($P$6:$P$19,AF108),求节点($G$6:$G$19,$P$6:$P$19,AA108))/7*节奏总纲!Z107</f>
        <v>249463464.82027444</v>
      </c>
      <c r="BE108" s="78">
        <f>IF(AB108&gt;AL108,INDEX($P$6:$P$19,AG108),求节点($G$6:$G$19,$P$6:$P$19,AB108))/7*节奏总纲!AA107</f>
        <v>133507014.4735143</v>
      </c>
      <c r="BF108" s="78">
        <f>IF(X108&gt;AH108,INDEX($Q$6:$Q$19,AC108),求节点($G$6:$G$19,$Q$6:$Q$19,X108))/7*节奏总纲!W107</f>
        <v>0</v>
      </c>
      <c r="BG108" s="78">
        <f>IF(Y108&gt;AI108,INDEX($Q$6:$Q$19,AD108),求节点($G$6:$G$19,$Q$6:$Q$19,Y108))/7*节奏总纲!X107</f>
        <v>0</v>
      </c>
      <c r="BH108" s="78">
        <f>IF(Z108&gt;AJ108,INDEX($Q$6:$Q$19,AE108),求节点($G$6:$G$19,$Q$6:$Q$19,Z108))/7*节奏总纲!Y107</f>
        <v>2621879.3354198961</v>
      </c>
      <c r="BI108" s="78">
        <f>IF(AA108&gt;AK108,INDEX($Q$6:$Q$19,AF108),求节点($G$6:$G$19,$Q$6:$Q$19,AA108))/7*节奏总纲!Z107</f>
        <v>2303111.6212189929</v>
      </c>
      <c r="BJ108" s="78">
        <f>IF(AB108&gt;AL108,INDEX($Q$6:$Q$19,AG108),求节点($G$6:$G$19,$Q$6:$Q$19,AB108))/7*节奏总纲!AA107</f>
        <v>1232571.4980737867</v>
      </c>
      <c r="BK108" s="78">
        <f>IF(X108&gt;AH108,INDEX($R$6:$R$19,AC108),求节点($G$6:$G$19,$R$6:$R$19,X108))/7*节奏总纲!W107*$E$27</f>
        <v>3624.7600668327368</v>
      </c>
      <c r="BL108" s="78">
        <f>IF(Y108&gt;AI108,INDEX($R$6:$R$19,AD108),求节点($G$6:$G$19,$R$6:$R$19,Y108))/7*节奏总纲!X107*$E$27</f>
        <v>4613.3354950873209</v>
      </c>
      <c r="BM108" s="78">
        <f>IF(Z108&gt;AJ108,INDEX($R$6:$R$19,AE108),求节点($G$6:$G$19,$R$6:$R$19,Z108))/7*节奏总纲!Y107*$E$27</f>
        <v>5106.1653741936871</v>
      </c>
      <c r="BN108" s="78">
        <f>IF(AA108&gt;AK108,INDEX($R$6:$R$19,AF108),求节点($G$6:$G$19,$R$6:$R$19,AA108))/7*节奏总纲!Z107*$E$27</f>
        <v>3785.2103165639878</v>
      </c>
      <c r="BO108" s="78">
        <f>IF(AB108&gt;AL108,INDEX($R$6:$R$19,AG108),求节点($G$6:$G$19,$R$6:$R$19,AB108))/7*节奏总纲!AA107*$E$27</f>
        <v>2025.7560716671844</v>
      </c>
      <c r="BP108" s="78">
        <f>IF(X108&gt;AH108,INDEX($S$6:$S$19,AC108),求节点($G$6:$G$19,$S$6:$S$19,X108))/7*节奏总纲!W107</f>
        <v>0</v>
      </c>
      <c r="BQ108" s="78">
        <f>IF(Y108&gt;AI108,INDEX($S$6:$S$19,AD108),求节点($G$6:$G$19,$S$6:$S$19,Y108))/7*节奏总纲!X107</f>
        <v>0</v>
      </c>
      <c r="BR108" s="78">
        <f>IF(Z108&gt;AJ108,INDEX($S$6:$S$19,AE108),求节点($G$6:$G$19,$S$6:$S$19,Z108))/7*节奏总纲!Y107</f>
        <v>0</v>
      </c>
      <c r="BS108" s="78">
        <f>IF(AA108&gt;AK108,INDEX($S$6:$S$19,AF108),求节点($G$6:$G$19,$S$6:$S$19,AA108))/7*节奏总纲!Z107</f>
        <v>0</v>
      </c>
      <c r="BT108" s="78">
        <f>IF(AB108&gt;AL108,INDEX($S$6:$S$19,AG108),求节点($G$6:$G$19,$S$6:$S$19,AB108))/7*节奏总纲!AA107</f>
        <v>0</v>
      </c>
      <c r="BV108" s="78">
        <v>104</v>
      </c>
      <c r="BW108" s="78">
        <f>SUM(AV$5:AV108)</f>
        <v>411900.96701910754</v>
      </c>
      <c r="BX108" s="78">
        <f>SUM(AW$5:AW108)</f>
        <v>388961.08375568554</v>
      </c>
      <c r="BY108" s="78">
        <f>SUM(AX$5:AX108)</f>
        <v>343762.1360595937</v>
      </c>
      <c r="BZ108" s="78">
        <f>SUM(AY$5:AY108)</f>
        <v>245880.94972844166</v>
      </c>
      <c r="CA108" s="78">
        <f>SUM(AZ$5:AZ108)</f>
        <v>129432.52127271722</v>
      </c>
      <c r="CB108" s="78">
        <f>SUM(BA$5:BA108)</f>
        <v>6948671188.514472</v>
      </c>
      <c r="CC108" s="78">
        <f>SUM(BB$5:BB108)</f>
        <v>7074543707.0485973</v>
      </c>
      <c r="CD108" s="78">
        <f>SUM(BC$5:BC108)</f>
        <v>6999266285.773139</v>
      </c>
      <c r="CE108" s="78">
        <f>SUM(BD$5:BD108)</f>
        <v>4977507717.6098642</v>
      </c>
      <c r="CF108" s="78">
        <f>SUM(BE$5:BE108)</f>
        <v>2525680563.7974586</v>
      </c>
      <c r="CG108" s="78">
        <f>SUM(BF$5:BF108)</f>
        <v>75737659.296295851</v>
      </c>
      <c r="CH108" s="78">
        <f>SUM(BG$5:BG108)</f>
        <v>80727068.841832638</v>
      </c>
      <c r="CI108" s="78">
        <f>SUM(BH$5:BH108)</f>
        <v>87276011.159000799</v>
      </c>
      <c r="CJ108" s="78">
        <f>SUM(BI$5:BI108)</f>
        <v>61914679.100473918</v>
      </c>
      <c r="CK108" s="78">
        <f>SUM(BJ$5:BJ108)</f>
        <v>30288458.84388306</v>
      </c>
      <c r="CL108" s="78">
        <f>SUM(BK$5:BK108)</f>
        <v>102975.2417547769</v>
      </c>
      <c r="CM108" s="78">
        <f>SUM(BL$5:BL108)</f>
        <v>97240.2709389214</v>
      </c>
      <c r="CN108" s="78">
        <f>SUM(BM$5:BM108)</f>
        <v>85940.534014898425</v>
      </c>
      <c r="CO108" s="78">
        <f>SUM(BN$5:BN108)</f>
        <v>61470.237432110414</v>
      </c>
      <c r="CP108" s="78">
        <f>SUM(BO$5:BO108)</f>
        <v>32358.130318179308</v>
      </c>
      <c r="CQ108" s="78">
        <f>BK108/节奏总纲!W107</f>
        <v>40.059581793392915</v>
      </c>
      <c r="CR108" s="78">
        <f>SUM(BP$5:BP108)</f>
        <v>0</v>
      </c>
      <c r="CS108" s="78">
        <f>SUM(BQ$5:BQ108)</f>
        <v>0</v>
      </c>
      <c r="CT108" s="78">
        <f>SUM(BR$5:BR108)</f>
        <v>0</v>
      </c>
      <c r="CU108" s="78">
        <f>SUM(BS$5:BS108)</f>
        <v>0</v>
      </c>
      <c r="CV108" s="78">
        <f>SUM(BT$5:BT108)</f>
        <v>0</v>
      </c>
    </row>
    <row r="109" spans="21:100" s="78" customFormat="1" x14ac:dyDescent="0.15">
      <c r="U109" s="25"/>
      <c r="W109" s="77">
        <v>105</v>
      </c>
      <c r="X109" s="78">
        <f>功勋产出!C112*7</f>
        <v>10050048.706450051</v>
      </c>
      <c r="Y109" s="78">
        <f>功勋产出!D112*7</f>
        <v>45108010.696591966</v>
      </c>
      <c r="Z109" s="78">
        <f>功勋产出!E112*7</f>
        <v>135324032.08977589</v>
      </c>
      <c r="AA109" s="78">
        <f>功勋产出!F112*7</f>
        <v>150360035.65530655</v>
      </c>
      <c r="AB109" s="78">
        <f>功勋产出!G112*7</f>
        <v>150360035.65530655</v>
      </c>
      <c r="AC109" s="78">
        <f>求节点(功勋需求与产出奖励!$F$6:$F$19,功勋需求与产出奖励!$C$6:$C$19,节奏总纲!P108)</f>
        <v>14</v>
      </c>
      <c r="AD109" s="78">
        <f>求节点(功勋需求与产出奖励!$F$6:$F$19,功勋需求与产出奖励!$C$6:$C$19,节奏总纲!Q108)</f>
        <v>14</v>
      </c>
      <c r="AE109" s="78">
        <f>求节点(功勋需求与产出奖励!$F$6:$F$19,功勋需求与产出奖励!$C$6:$C$19,节奏总纲!R108)</f>
        <v>14</v>
      </c>
      <c r="AF109" s="78">
        <f>求节点(功勋需求与产出奖励!$F$6:$F$19,功勋需求与产出奖励!$C$6:$C$19,节奏总纲!S108)</f>
        <v>14</v>
      </c>
      <c r="AG109" s="78">
        <f>求节点(功勋需求与产出奖励!$F$6:$F$19,功勋需求与产出奖励!$C$6:$C$19,节奏总纲!T108)</f>
        <v>14</v>
      </c>
      <c r="AH109" s="78">
        <f>求节点($F$6:$F$19,$G$6:$G$19,节奏总纲!P108)</f>
        <v>305200000</v>
      </c>
      <c r="AI109" s="78">
        <f>求节点($F$6:$F$19,$G$6:$G$19,节奏总纲!Q108)</f>
        <v>305200000</v>
      </c>
      <c r="AJ109" s="78">
        <f>求节点($F$6:$F$19,$G$6:$G$19,节奏总纲!R108)</f>
        <v>305200000</v>
      </c>
      <c r="AK109" s="78">
        <f>求节点($F$6:$F$19,$G$6:$G$19,节奏总纲!S108)</f>
        <v>305200000</v>
      </c>
      <c r="AL109" s="78">
        <f>求节点($F$6:$F$19,$G$6:$G$19,节奏总纲!T108)</f>
        <v>305200000</v>
      </c>
      <c r="AM109" s="78">
        <f t="shared" si="20"/>
        <v>3.2929386325196756E-2</v>
      </c>
      <c r="AN109" s="78">
        <f t="shared" si="21"/>
        <v>0.14779820018542583</v>
      </c>
      <c r="AO109" s="78">
        <f t="shared" si="22"/>
        <v>0.4433946005562775</v>
      </c>
      <c r="AP109" s="78">
        <f t="shared" si="23"/>
        <v>0.49266066728475277</v>
      </c>
      <c r="AQ109" s="78">
        <f t="shared" si="24"/>
        <v>0.49266066728475277</v>
      </c>
      <c r="AS109" s="25"/>
      <c r="AU109" s="78">
        <v>105</v>
      </c>
      <c r="AV109" s="78">
        <f>IF(X109&gt;AH109,INDEX($O$6:$O$19,AC109),求节点($G$6:$G$19,$O$6:$O$19,X109))/7*节奏总纲!W108</f>
        <v>15539.686590770472</v>
      </c>
      <c r="AW109" s="78">
        <f>IF(Y109&gt;AI109,INDEX($O$6:$O$19,AD109),求节点($G$6:$G$19,$O$6:$O$19,Y109))/7*节奏总纲!X108</f>
        <v>20058.551777062214</v>
      </c>
      <c r="AX109" s="78">
        <f>IF(Z109&gt;AJ109,INDEX($O$6:$O$19,AE109),求节点($G$6:$G$19,$O$6:$O$19,Z109))/7*节奏总纲!Y108</f>
        <v>21659.63144045497</v>
      </c>
      <c r="AY109" s="78">
        <f>IF(AA109&gt;AK109,INDEX($O$6:$O$19,AF109),求节点($G$6:$G$19,$O$6:$O$19,AA109))/7*节奏总纲!Z108</f>
        <v>15932.99318957773</v>
      </c>
      <c r="AZ109" s="78">
        <f>IF(AB109&gt;AL109,INDEX($O$6:$O$19,AG109),求节点($G$6:$G$19,$O$6:$O$19,AB109))/7*节奏总纲!AA108</f>
        <v>8507.1769604142264</v>
      </c>
      <c r="BA109" s="78">
        <f>IF(X109&gt;AH109,INDEX($P$6:$P$19,AC109),求节点($G$6:$G$19,$P$6:$P$19,X109))/7*节奏总纲!W108</f>
        <v>77813996.116820112</v>
      </c>
      <c r="BB109" s="78">
        <f>IF(Y109&gt;AI109,INDEX($P$6:$P$19,AD109),求节点($G$6:$G$19,$P$6:$P$19,Y109))/7*节奏总纲!X108</f>
        <v>174037787.10451186</v>
      </c>
      <c r="BC109" s="78">
        <f>IF(Z109&gt;AJ109,INDEX($P$6:$P$19,AE109),求节点($G$6:$G$19,$P$6:$P$19,Z109))/7*节奏总纲!Y108</f>
        <v>339567053.81261897</v>
      </c>
      <c r="BD109" s="78">
        <f>IF(AA109&gt;AK109,INDEX($P$6:$P$19,AF109),求节点($G$6:$G$19,$P$6:$P$19,AA109))/7*节奏总纲!Z108</f>
        <v>262515114.9882417</v>
      </c>
      <c r="BE109" s="78">
        <f>IF(AB109&gt;AL109,INDEX($P$6:$P$19,AG109),求节点($G$6:$G$19,$P$6:$P$19,AB109))/7*节奏总纲!AA108</f>
        <v>140165913.04697904</v>
      </c>
      <c r="BF109" s="78">
        <f>IF(X109&gt;AH109,INDEX($Q$6:$Q$19,AC109),求节点($G$6:$G$19,$Q$6:$Q$19,X109))/7*节奏总纲!W108</f>
        <v>0</v>
      </c>
      <c r="BG109" s="78">
        <f>IF(Y109&gt;AI109,INDEX($Q$6:$Q$19,AD109),求节点($G$6:$G$19,$Q$6:$Q$19,Y109))/7*节奏总纲!X108</f>
        <v>0</v>
      </c>
      <c r="BH109" s="78">
        <f>IF(Z109&gt;AJ109,INDEX($Q$6:$Q$19,AE109),求节点($G$6:$G$19,$Q$6:$Q$19,Z109))/7*节奏总纲!Y108</f>
        <v>2780410.3434227048</v>
      </c>
      <c r="BI109" s="78">
        <f>IF(AA109&gt;AK109,INDEX($Q$6:$Q$19,AF109),求节点($G$6:$G$19,$Q$6:$Q$19,AA109))/7*节奏总纲!Z108</f>
        <v>2423607.8517976329</v>
      </c>
      <c r="BJ109" s="78">
        <f>IF(AB109&gt;AL109,INDEX($Q$6:$Q$19,AG109),求节点($G$6:$G$19,$Q$6:$Q$19,AB109))/7*节奏总纲!AA108</f>
        <v>1294048.1824456411</v>
      </c>
      <c r="BK109" s="78">
        <f>IF(X109&gt;AH109,INDEX($R$6:$R$19,AC109),求节点($G$6:$G$19,$R$6:$R$19,X109))/7*节奏总纲!W108*$E$27</f>
        <v>3884.9216476926181</v>
      </c>
      <c r="BL109" s="78">
        <f>IF(Y109&gt;AI109,INDEX($R$6:$R$19,AD109),求节点($G$6:$G$19,$R$6:$R$19,Y109))/7*节奏总纲!X108*$E$27</f>
        <v>5014.6379442655534</v>
      </c>
      <c r="BM109" s="78">
        <f>IF(Z109&gt;AJ109,INDEX($R$6:$R$19,AE109),求节点($G$6:$G$19,$R$6:$R$19,Z109))/7*节奏总纲!Y108*$E$27</f>
        <v>5414.9078601137435</v>
      </c>
      <c r="BN109" s="78">
        <f>IF(AA109&gt;AK109,INDEX($R$6:$R$19,AF109),求节点($G$6:$G$19,$R$6:$R$19,AA109))/7*节奏总纲!Z108*$E$27</f>
        <v>3983.2482973944325</v>
      </c>
      <c r="BO109" s="78">
        <f>IF(AB109&gt;AL109,INDEX($R$6:$R$19,AG109),求节点($G$6:$G$19,$R$6:$R$19,AB109))/7*节奏总纲!AA108*$E$27</f>
        <v>2126.7942401035566</v>
      </c>
      <c r="BP109" s="78">
        <f>IF(X109&gt;AH109,INDEX($S$6:$S$19,AC109),求节点($G$6:$G$19,$S$6:$S$19,X109))/7*节奏总纲!W108</f>
        <v>0</v>
      </c>
      <c r="BQ109" s="78">
        <f>IF(Y109&gt;AI109,INDEX($S$6:$S$19,AD109),求节点($G$6:$G$19,$S$6:$S$19,Y109))/7*节奏总纲!X108</f>
        <v>0</v>
      </c>
      <c r="BR109" s="78">
        <f>IF(Z109&gt;AJ109,INDEX($S$6:$S$19,AE109),求节点($G$6:$G$19,$S$6:$S$19,Z109))/7*节奏总纲!Y108</f>
        <v>0</v>
      </c>
      <c r="BS109" s="78">
        <f>IF(AA109&gt;AK109,INDEX($S$6:$S$19,AF109),求节点($G$6:$G$19,$S$6:$S$19,AA109))/7*节奏总纲!Z108</f>
        <v>0</v>
      </c>
      <c r="BT109" s="78">
        <f>IF(AB109&gt;AL109,INDEX($S$6:$S$19,AG109),求节点($G$6:$G$19,$S$6:$S$19,AB109))/7*节奏总纲!AA108</f>
        <v>0</v>
      </c>
      <c r="BV109" s="78">
        <v>105</v>
      </c>
      <c r="BW109" s="78">
        <f>SUM(AV$5:AV109)</f>
        <v>427440.65360987803</v>
      </c>
      <c r="BX109" s="78">
        <f>SUM(AW$5:AW109)</f>
        <v>409019.63553274778</v>
      </c>
      <c r="BY109" s="78">
        <f>SUM(AX$5:AX109)</f>
        <v>365421.76750004868</v>
      </c>
      <c r="BZ109" s="78">
        <f>SUM(AY$5:AY109)</f>
        <v>261813.9429180194</v>
      </c>
      <c r="CA109" s="78">
        <f>SUM(AZ$5:AZ109)</f>
        <v>137939.69823313144</v>
      </c>
      <c r="CB109" s="78">
        <f>SUM(BA$5:BA109)</f>
        <v>7026485184.6312923</v>
      </c>
      <c r="CC109" s="78">
        <f>SUM(BB$5:BB109)</f>
        <v>7248581494.1531096</v>
      </c>
      <c r="CD109" s="78">
        <f>SUM(BC$5:BC109)</f>
        <v>7338833339.5857582</v>
      </c>
      <c r="CE109" s="78">
        <f>SUM(BD$5:BD109)</f>
        <v>5240022832.5981064</v>
      </c>
      <c r="CF109" s="78">
        <f>SUM(BE$5:BE109)</f>
        <v>2665846476.8444376</v>
      </c>
      <c r="CG109" s="78">
        <f>SUM(BF$5:BF109)</f>
        <v>75737659.296295851</v>
      </c>
      <c r="CH109" s="78">
        <f>SUM(BG$5:BG109)</f>
        <v>80727068.841832638</v>
      </c>
      <c r="CI109" s="78">
        <f>SUM(BH$5:BH109)</f>
        <v>90056421.50242351</v>
      </c>
      <c r="CJ109" s="78">
        <f>SUM(BI$5:BI109)</f>
        <v>64338286.952271551</v>
      </c>
      <c r="CK109" s="78">
        <f>SUM(BJ$5:BJ109)</f>
        <v>31582507.026328702</v>
      </c>
      <c r="CL109" s="78">
        <f>SUM(BK$5:BK109)</f>
        <v>106860.16340246952</v>
      </c>
      <c r="CM109" s="78">
        <f>SUM(BL$5:BL109)</f>
        <v>102254.90888318696</v>
      </c>
      <c r="CN109" s="78">
        <f>SUM(BM$5:BM109)</f>
        <v>91355.441875012169</v>
      </c>
      <c r="CO109" s="78">
        <f>SUM(BN$5:BN109)</f>
        <v>65453.48572950485</v>
      </c>
      <c r="CP109" s="78">
        <f>SUM(BO$5:BO109)</f>
        <v>34484.924558282866</v>
      </c>
      <c r="CQ109" s="78">
        <f>BK109/节奏总纲!W108</f>
        <v>40.059581793392915</v>
      </c>
      <c r="CR109" s="78">
        <f>SUM(BP$5:BP109)</f>
        <v>0</v>
      </c>
      <c r="CS109" s="78">
        <f>SUM(BQ$5:BQ109)</f>
        <v>0</v>
      </c>
      <c r="CT109" s="78">
        <f>SUM(BR$5:BR109)</f>
        <v>0</v>
      </c>
      <c r="CU109" s="78">
        <f>SUM(BS$5:BS109)</f>
        <v>0</v>
      </c>
      <c r="CV109" s="78">
        <f>SUM(BT$5:BT109)</f>
        <v>0</v>
      </c>
    </row>
    <row r="110" spans="21:100" s="78" customFormat="1" x14ac:dyDescent="0.15">
      <c r="U110" s="25"/>
      <c r="W110" s="77">
        <v>106</v>
      </c>
      <c r="X110" s="78">
        <f>功勋产出!C113*7</f>
        <v>10050048.706450051</v>
      </c>
      <c r="Y110" s="78">
        <f>功勋产出!D113*7</f>
        <v>45108010.696591966</v>
      </c>
      <c r="Z110" s="78">
        <f>功勋产出!E113*7</f>
        <v>135324032.08977589</v>
      </c>
      <c r="AA110" s="78">
        <f>功勋产出!F113*7</f>
        <v>150360035.65530655</v>
      </c>
      <c r="AB110" s="78">
        <f>功勋产出!G113*7</f>
        <v>150360035.65530655</v>
      </c>
      <c r="AC110" s="78">
        <f>求节点(功勋需求与产出奖励!$F$6:$F$19,功勋需求与产出奖励!$C$6:$C$19,节奏总纲!P109)</f>
        <v>14</v>
      </c>
      <c r="AD110" s="78">
        <f>求节点(功勋需求与产出奖励!$F$6:$F$19,功勋需求与产出奖励!$C$6:$C$19,节奏总纲!Q109)</f>
        <v>14</v>
      </c>
      <c r="AE110" s="78">
        <f>求节点(功勋需求与产出奖励!$F$6:$F$19,功勋需求与产出奖励!$C$6:$C$19,节奏总纲!R109)</f>
        <v>14</v>
      </c>
      <c r="AF110" s="78">
        <f>求节点(功勋需求与产出奖励!$F$6:$F$19,功勋需求与产出奖励!$C$6:$C$19,节奏总纲!S109)</f>
        <v>14</v>
      </c>
      <c r="AG110" s="78">
        <f>求节点(功勋需求与产出奖励!$F$6:$F$19,功勋需求与产出奖励!$C$6:$C$19,节奏总纲!T109)</f>
        <v>14</v>
      </c>
      <c r="AH110" s="78">
        <f>求节点($F$6:$F$19,$G$6:$G$19,节奏总纲!P109)</f>
        <v>305200000</v>
      </c>
      <c r="AI110" s="78">
        <f>求节点($F$6:$F$19,$G$6:$G$19,节奏总纲!Q109)</f>
        <v>305200000</v>
      </c>
      <c r="AJ110" s="78">
        <f>求节点($F$6:$F$19,$G$6:$G$19,节奏总纲!R109)</f>
        <v>305200000</v>
      </c>
      <c r="AK110" s="78">
        <f>求节点($F$6:$F$19,$G$6:$G$19,节奏总纲!S109)</f>
        <v>305200000</v>
      </c>
      <c r="AL110" s="78">
        <f>求节点($F$6:$F$19,$G$6:$G$19,节奏总纲!T109)</f>
        <v>305200000</v>
      </c>
      <c r="AM110" s="78">
        <f t="shared" si="20"/>
        <v>3.2929386325196756E-2</v>
      </c>
      <c r="AN110" s="78">
        <f t="shared" si="21"/>
        <v>0.14779820018542583</v>
      </c>
      <c r="AO110" s="78">
        <f t="shared" si="22"/>
        <v>0.4433946005562775</v>
      </c>
      <c r="AP110" s="78">
        <f t="shared" si="23"/>
        <v>0.49266066728475277</v>
      </c>
      <c r="AQ110" s="78">
        <f t="shared" si="24"/>
        <v>0.49266066728475277</v>
      </c>
      <c r="AS110" s="25"/>
      <c r="AU110" s="78">
        <v>106</v>
      </c>
      <c r="AV110" s="78">
        <f>IF(X110&gt;AH110,INDEX($O$6:$O$19,AC110),求节点($G$6:$G$19,$O$6:$O$19,X110))/7*节奏总纲!W109</f>
        <v>16655.023704118634</v>
      </c>
      <c r="AW110" s="78">
        <f>IF(Y110&gt;AI110,INDEX($O$6:$O$19,AD110),求节点($G$6:$G$19,$O$6:$O$19,Y110))/7*节奏总纲!X109</f>
        <v>21375.054360607672</v>
      </c>
      <c r="AX110" s="78">
        <f>IF(Z110&gt;AJ110,INDEX($O$6:$O$19,AE110),求节点($G$6:$G$19,$O$6:$O$19,Z110))/7*节奏总纲!Y109</f>
        <v>22847.554923066629</v>
      </c>
      <c r="AY110" s="78">
        <f>IF(AA110&gt;AK110,INDEX($O$6:$O$19,AF110),求节点($G$6:$G$19,$O$6:$O$19,AA110))/7*节奏总纲!Z109</f>
        <v>16685.958982147284</v>
      </c>
      <c r="AZ110" s="78">
        <f>IF(AB110&gt;AL110,INDEX($O$6:$O$19,AG110),求节点($G$6:$G$19,$O$6:$O$19,AB110))/7*节奏总纲!AA109</f>
        <v>8608.1583112356657</v>
      </c>
      <c r="BA110" s="78">
        <f>IF(X110&gt;AH110,INDEX($P$6:$P$19,AC110),求节点($G$6:$G$19,$P$6:$P$19,X110))/7*节奏总纲!W109</f>
        <v>83398976.051908761</v>
      </c>
      <c r="BB110" s="78">
        <f>IF(Y110&gt;AI110,INDEX($P$6:$P$19,AD110),求节点($G$6:$G$19,$P$6:$P$19,Y110))/7*节奏总纲!X109</f>
        <v>185460406.19008484</v>
      </c>
      <c r="BC110" s="78">
        <f>IF(Z110&gt;AJ110,INDEX($P$6:$P$19,AE110),求节点($G$6:$G$19,$P$6:$P$19,Z110))/7*节奏总纲!Y109</f>
        <v>358190624.49775308</v>
      </c>
      <c r="BD110" s="78">
        <f>IF(AA110&gt;AK110,INDEX($P$6:$P$19,AF110),求节点($G$6:$G$19,$P$6:$P$19,AA110))/7*节奏总纲!Z109</f>
        <v>274921126.79447961</v>
      </c>
      <c r="BE110" s="78">
        <f>IF(AB110&gt;AL110,INDEX($P$6:$P$19,AG110),求节点($G$6:$G$19,$P$6:$P$19,AB110))/7*节奏总纲!AA109</f>
        <v>141829701.55219841</v>
      </c>
      <c r="BF110" s="78">
        <f>IF(X110&gt;AH110,INDEX($Q$6:$Q$19,AC110),求节点($G$6:$G$19,$Q$6:$Q$19,X110))/7*节奏总纲!W109</f>
        <v>0</v>
      </c>
      <c r="BG110" s="78">
        <f>IF(Y110&gt;AI110,INDEX($Q$6:$Q$19,AD110),求节点($G$6:$G$19,$Q$6:$Q$19,Y110))/7*节奏总纲!X109</f>
        <v>0</v>
      </c>
      <c r="BH110" s="78">
        <f>IF(Z110&gt;AJ110,INDEX($Q$6:$Q$19,AE110),求节点($G$6:$G$19,$Q$6:$Q$19,Z110))/7*节奏总纲!Y109</f>
        <v>2932902.0765959262</v>
      </c>
      <c r="BI110" s="78">
        <f>IF(AA110&gt;AK110,INDEX($Q$6:$Q$19,AF110),求节点($G$6:$G$19,$Q$6:$Q$19,AA110))/7*节奏总纲!Z109</f>
        <v>2538143.3810163559</v>
      </c>
      <c r="BJ110" s="78">
        <f>IF(AB110&gt;AL110,INDEX($Q$6:$Q$19,AG110),求节点($G$6:$G$19,$Q$6:$Q$19,AB110))/7*节奏总纲!AA109</f>
        <v>1309408.7108676366</v>
      </c>
      <c r="BK110" s="78">
        <f>IF(X110&gt;AH110,INDEX($R$6:$R$19,AC110),求节点($G$6:$G$19,$R$6:$R$19,X110))/7*节奏总纲!W109*$E$27</f>
        <v>4163.7559260296584</v>
      </c>
      <c r="BL110" s="78">
        <f>IF(Y110&gt;AI110,INDEX($R$6:$R$19,AD110),求节点($G$6:$G$19,$R$6:$R$19,Y110))/7*节奏总纲!X109*$E$27</f>
        <v>5343.7635901519188</v>
      </c>
      <c r="BM110" s="78">
        <f>IF(Z110&gt;AJ110,INDEX($R$6:$R$19,AE110),求节点($G$6:$G$19,$R$6:$R$19,Z110))/7*节奏总纲!Y109*$E$27</f>
        <v>5711.8887307666582</v>
      </c>
      <c r="BN110" s="78">
        <f>IF(AA110&gt;AK110,INDEX($R$6:$R$19,AF110),求节点($G$6:$G$19,$R$6:$R$19,AA110))/7*节奏总纲!Z109*$E$27</f>
        <v>4171.4897455368209</v>
      </c>
      <c r="BO110" s="78">
        <f>IF(AB110&gt;AL110,INDEX($R$6:$R$19,AG110),求节点($G$6:$G$19,$R$6:$R$19,AB110))/7*节奏总纲!AA109*$E$27</f>
        <v>2152.0395778089164</v>
      </c>
      <c r="BP110" s="78">
        <f>IF(X110&gt;AH110,INDEX($S$6:$S$19,AC110),求节点($G$6:$G$19,$S$6:$S$19,X110))/7*节奏总纲!W109</f>
        <v>0</v>
      </c>
      <c r="BQ110" s="78">
        <f>IF(Y110&gt;AI110,INDEX($S$6:$S$19,AD110),求节点($G$6:$G$19,$S$6:$S$19,Y110))/7*节奏总纲!X109</f>
        <v>0</v>
      </c>
      <c r="BR110" s="78">
        <f>IF(Z110&gt;AJ110,INDEX($S$6:$S$19,AE110),求节点($G$6:$G$19,$S$6:$S$19,Z110))/7*节奏总纲!Y109</f>
        <v>0</v>
      </c>
      <c r="BS110" s="78">
        <f>IF(AA110&gt;AK110,INDEX($S$6:$S$19,AF110),求节点($G$6:$G$19,$S$6:$S$19,AA110))/7*节奏总纲!Z109</f>
        <v>0</v>
      </c>
      <c r="BT110" s="78">
        <f>IF(AB110&gt;AL110,INDEX($S$6:$S$19,AG110),求节点($G$6:$G$19,$S$6:$S$19,AB110))/7*节奏总纲!AA109</f>
        <v>0</v>
      </c>
      <c r="BV110" s="78">
        <v>106</v>
      </c>
      <c r="BW110" s="78">
        <f>SUM(AV$5:AV110)</f>
        <v>444095.67731399665</v>
      </c>
      <c r="BX110" s="78">
        <f>SUM(AW$5:AW110)</f>
        <v>430394.68989335548</v>
      </c>
      <c r="BY110" s="78">
        <f>SUM(AX$5:AX110)</f>
        <v>388269.32242311531</v>
      </c>
      <c r="BZ110" s="78">
        <f>SUM(AY$5:AY110)</f>
        <v>278499.9019001667</v>
      </c>
      <c r="CA110" s="78">
        <f>SUM(AZ$5:AZ110)</f>
        <v>146547.8565443671</v>
      </c>
      <c r="CB110" s="78">
        <f>SUM(BA$5:BA110)</f>
        <v>7109884160.6832008</v>
      </c>
      <c r="CC110" s="78">
        <f>SUM(BB$5:BB110)</f>
        <v>7434041900.343194</v>
      </c>
      <c r="CD110" s="78">
        <f>SUM(BC$5:BC110)</f>
        <v>7697023964.0835114</v>
      </c>
      <c r="CE110" s="78">
        <f>SUM(BD$5:BD110)</f>
        <v>5514943959.3925858</v>
      </c>
      <c r="CF110" s="78">
        <f>SUM(BE$5:BE110)</f>
        <v>2807676178.396636</v>
      </c>
      <c r="CG110" s="78">
        <f>SUM(BF$5:BF110)</f>
        <v>75737659.296295851</v>
      </c>
      <c r="CH110" s="78">
        <f>SUM(BG$5:BG110)</f>
        <v>80727068.841832638</v>
      </c>
      <c r="CI110" s="78">
        <f>SUM(BH$5:BH110)</f>
        <v>92989323.579019442</v>
      </c>
      <c r="CJ110" s="78">
        <f>SUM(BI$5:BI110)</f>
        <v>66876430.33328791</v>
      </c>
      <c r="CK110" s="78">
        <f>SUM(BJ$5:BJ110)</f>
        <v>32891915.737196337</v>
      </c>
      <c r="CL110" s="78">
        <f>SUM(BK$5:BK110)</f>
        <v>111023.91932849918</v>
      </c>
      <c r="CM110" s="78">
        <f>SUM(BL$5:BL110)</f>
        <v>107598.67247333888</v>
      </c>
      <c r="CN110" s="78">
        <f>SUM(BM$5:BM110)</f>
        <v>97067.330605778829</v>
      </c>
      <c r="CO110" s="78">
        <f>SUM(BN$5:BN110)</f>
        <v>69624.975475041676</v>
      </c>
      <c r="CP110" s="78">
        <f>SUM(BO$5:BO110)</f>
        <v>36636.964136091781</v>
      </c>
      <c r="CQ110" s="78">
        <f>BK110/节奏总纲!W109</f>
        <v>40.059581793392915</v>
      </c>
      <c r="CR110" s="78">
        <f>SUM(BP$5:BP110)</f>
        <v>0</v>
      </c>
      <c r="CS110" s="78">
        <f>SUM(BQ$5:BQ110)</f>
        <v>0</v>
      </c>
      <c r="CT110" s="78">
        <f>SUM(BR$5:BR110)</f>
        <v>0</v>
      </c>
      <c r="CU110" s="78">
        <f>SUM(BS$5:BS110)</f>
        <v>0</v>
      </c>
      <c r="CV110" s="78">
        <f>SUM(BT$5:BT110)</f>
        <v>0</v>
      </c>
    </row>
    <row r="111" spans="21:100" s="78" customFormat="1" x14ac:dyDescent="0.15">
      <c r="U111" s="25"/>
      <c r="W111" s="77">
        <v>107</v>
      </c>
      <c r="X111" s="78">
        <f>功勋产出!C114*7</f>
        <v>10050048.706450051</v>
      </c>
      <c r="Y111" s="78">
        <f>功勋产出!D114*7</f>
        <v>45108010.696591966</v>
      </c>
      <c r="Z111" s="78">
        <f>功勋产出!E114*7</f>
        <v>135324032.08977589</v>
      </c>
      <c r="AA111" s="78">
        <f>功勋产出!F114*7</f>
        <v>150360035.65530655</v>
      </c>
      <c r="AB111" s="78">
        <f>功勋产出!G114*7</f>
        <v>150360035.65530655</v>
      </c>
      <c r="AC111" s="78">
        <f>求节点(功勋需求与产出奖励!$F$6:$F$19,功勋需求与产出奖励!$C$6:$C$19,节奏总纲!P110)</f>
        <v>14</v>
      </c>
      <c r="AD111" s="78">
        <f>求节点(功勋需求与产出奖励!$F$6:$F$19,功勋需求与产出奖励!$C$6:$C$19,节奏总纲!Q110)</f>
        <v>14</v>
      </c>
      <c r="AE111" s="78">
        <f>求节点(功勋需求与产出奖励!$F$6:$F$19,功勋需求与产出奖励!$C$6:$C$19,节奏总纲!R110)</f>
        <v>14</v>
      </c>
      <c r="AF111" s="78">
        <f>求节点(功勋需求与产出奖励!$F$6:$F$19,功勋需求与产出奖励!$C$6:$C$19,节奏总纲!S110)</f>
        <v>14</v>
      </c>
      <c r="AG111" s="78">
        <f>求节点(功勋需求与产出奖励!$F$6:$F$19,功勋需求与产出奖励!$C$6:$C$19,节奏总纲!T110)</f>
        <v>14</v>
      </c>
      <c r="AH111" s="78">
        <f>求节点($F$6:$F$19,$G$6:$G$19,节奏总纲!P110)</f>
        <v>305200000</v>
      </c>
      <c r="AI111" s="78">
        <f>求节点($F$6:$F$19,$G$6:$G$19,节奏总纲!Q110)</f>
        <v>305200000</v>
      </c>
      <c r="AJ111" s="78">
        <f>求节点($F$6:$F$19,$G$6:$G$19,节奏总纲!R110)</f>
        <v>305200000</v>
      </c>
      <c r="AK111" s="78">
        <f>求节点($F$6:$F$19,$G$6:$G$19,节奏总纲!S110)</f>
        <v>305200000</v>
      </c>
      <c r="AL111" s="78">
        <f>求节点($F$6:$F$19,$G$6:$G$19,节奏总纲!T110)</f>
        <v>305200000</v>
      </c>
      <c r="AM111" s="78">
        <f t="shared" si="20"/>
        <v>3.2929386325196756E-2</v>
      </c>
      <c r="AN111" s="78">
        <f t="shared" si="21"/>
        <v>0.14779820018542583</v>
      </c>
      <c r="AO111" s="78">
        <f t="shared" si="22"/>
        <v>0.4433946005562775</v>
      </c>
      <c r="AP111" s="78">
        <f t="shared" si="23"/>
        <v>0.49266066728475277</v>
      </c>
      <c r="AQ111" s="78">
        <f t="shared" si="24"/>
        <v>0.49266066728475277</v>
      </c>
      <c r="AS111" s="25"/>
      <c r="AU111" s="78">
        <v>107</v>
      </c>
      <c r="AV111" s="78">
        <f>IF(X111&gt;AH111,INDEX($O$6:$O$19,AC111),求节点($G$6:$G$19,$O$6:$O$19,X111))/7*节奏总纲!W110</f>
        <v>17850.412423987458</v>
      </c>
      <c r="AW111" s="78">
        <f>IF(Y111&gt;AI111,INDEX($O$6:$O$19,AD111),求节点($G$6:$G$19,$O$6:$O$19,Y111))/7*节奏总纲!X110</f>
        <v>22528.658709943327</v>
      </c>
      <c r="AX111" s="78">
        <f>IF(Z111&gt;AJ111,INDEX($O$6:$O$19,AE111),求节点($G$6:$G$19,$O$6:$O$19,Z111))/7*节奏总纲!Y110</f>
        <v>24597.231395916388</v>
      </c>
      <c r="AY111" s="78">
        <f>IF(AA111&gt;AK111,INDEX($O$6:$O$19,AF111),求节点($G$6:$G$19,$O$6:$O$19,AA111))/7*节奏总纲!Z110</f>
        <v>16998.647987116576</v>
      </c>
      <c r="AZ111" s="78">
        <f>IF(AB111&gt;AL111,INDEX($O$6:$O$19,AG111),求节点($G$6:$G$19,$O$6:$O$19,AB111))/7*节奏总纲!AA110</f>
        <v>9080.1305081629343</v>
      </c>
      <c r="BA111" s="78">
        <f>IF(X111&gt;AH111,INDEX($P$6:$P$19,AC111),求节点($G$6:$G$19,$P$6:$P$19,X111))/7*节奏总纲!W110</f>
        <v>89384809.335136592</v>
      </c>
      <c r="BB111" s="78">
        <f>IF(Y111&gt;AI111,INDEX($P$6:$P$19,AD111),求节点($G$6:$G$19,$P$6:$P$19,Y111))/7*节奏总纲!X110</f>
        <v>195469640.67440623</v>
      </c>
      <c r="BC111" s="78">
        <f>IF(Z111&gt;AJ111,INDEX($P$6:$P$19,AE111),求节点($G$6:$G$19,$P$6:$P$19,Z111))/7*节奏总纲!Y110</f>
        <v>385621030.53417122</v>
      </c>
      <c r="BD111" s="78">
        <f>IF(AA111&gt;AK111,INDEX($P$6:$P$19,AF111),求节点($G$6:$G$19,$P$6:$P$19,AA111))/7*节奏总纲!Z110</f>
        <v>280073052.05537581</v>
      </c>
      <c r="BE111" s="78">
        <f>IF(AB111&gt;AL111,INDEX($P$6:$P$19,AG111),求节点($G$6:$G$19,$P$6:$P$19,AB111))/7*节奏总纲!AA110</f>
        <v>149606007.86661154</v>
      </c>
      <c r="BF111" s="78">
        <f>IF(X111&gt;AH111,INDEX($Q$6:$Q$19,AC111),求节点($G$6:$G$19,$Q$6:$Q$19,X111))/7*节奏总纲!W110</f>
        <v>0</v>
      </c>
      <c r="BG111" s="78">
        <f>IF(Y111&gt;AI111,INDEX($Q$6:$Q$19,AD111),求节点($G$6:$G$19,$Q$6:$Q$19,Y111))/7*节奏总纲!X110</f>
        <v>0</v>
      </c>
      <c r="BH111" s="78">
        <f>IF(Z111&gt;AJ111,INDEX($Q$6:$Q$19,AE111),求节点($G$6:$G$19,$Q$6:$Q$19,Z111))/7*节奏总纲!Y110</f>
        <v>3157505.0933244801</v>
      </c>
      <c r="BI111" s="78">
        <f>IF(AA111&gt;AK111,INDEX($Q$6:$Q$19,AF111),求节点($G$6:$G$19,$Q$6:$Q$19,AA111))/7*节奏总纲!Z110</f>
        <v>2585707.2956303465</v>
      </c>
      <c r="BJ111" s="78">
        <f>IF(AB111&gt;AL111,INDEX($Q$6:$Q$19,AG111),求节点($G$6:$G$19,$Q$6:$Q$19,AB111))/7*节奏总纲!AA110</f>
        <v>1381201.5942695672</v>
      </c>
      <c r="BK111" s="78">
        <f>IF(X111&gt;AH111,INDEX($R$6:$R$19,AC111),求节点($G$6:$G$19,$R$6:$R$19,X111))/7*节奏总纲!W110*$E$27</f>
        <v>4462.6031059968645</v>
      </c>
      <c r="BL111" s="78">
        <f>IF(Y111&gt;AI111,INDEX($R$6:$R$19,AD111),求节点($G$6:$G$19,$R$6:$R$19,Y111))/7*节奏总纲!X110*$E$27</f>
        <v>5632.1646774858318</v>
      </c>
      <c r="BM111" s="78">
        <f>IF(Z111&gt;AJ111,INDEX($R$6:$R$19,AE111),求节点($G$6:$G$19,$R$6:$R$19,Z111))/7*节奏总纲!Y110*$E$27</f>
        <v>6149.3078489790978</v>
      </c>
      <c r="BN111" s="78">
        <f>IF(AA111&gt;AK111,INDEX($R$6:$R$19,AF111),求节点($G$6:$G$19,$R$6:$R$19,AA111))/7*节奏总纲!Z110*$E$27</f>
        <v>4249.6619967791439</v>
      </c>
      <c r="BO111" s="78">
        <f>IF(AB111&gt;AL111,INDEX($R$6:$R$19,AG111),求节点($G$6:$G$19,$R$6:$R$19,AB111))/7*节奏总纲!AA110*$E$27</f>
        <v>2270.0326270407331</v>
      </c>
      <c r="BP111" s="78">
        <f>IF(X111&gt;AH111,INDEX($S$6:$S$19,AC111),求节点($G$6:$G$19,$S$6:$S$19,X111))/7*节奏总纲!W110</f>
        <v>0</v>
      </c>
      <c r="BQ111" s="78">
        <f>IF(Y111&gt;AI111,INDEX($S$6:$S$19,AD111),求节点($G$6:$G$19,$S$6:$S$19,Y111))/7*节奏总纲!X110</f>
        <v>0</v>
      </c>
      <c r="BR111" s="78">
        <f>IF(Z111&gt;AJ111,INDEX($S$6:$S$19,AE111),求节点($G$6:$G$19,$S$6:$S$19,Z111))/7*节奏总纲!Y110</f>
        <v>0</v>
      </c>
      <c r="BS111" s="78">
        <f>IF(AA111&gt;AK111,INDEX($S$6:$S$19,AF111),求节点($G$6:$G$19,$S$6:$S$19,AA111))/7*节奏总纲!Z110</f>
        <v>0</v>
      </c>
      <c r="BT111" s="78">
        <f>IF(AB111&gt;AL111,INDEX($S$6:$S$19,AG111),求节点($G$6:$G$19,$S$6:$S$19,AB111))/7*节奏总纲!AA110</f>
        <v>0</v>
      </c>
      <c r="BV111" s="78">
        <v>107</v>
      </c>
      <c r="BW111" s="78">
        <f>SUM(AV$5:AV111)</f>
        <v>461946.08973798412</v>
      </c>
      <c r="BX111" s="78">
        <f>SUM(AW$5:AW111)</f>
        <v>452923.34860329883</v>
      </c>
      <c r="BY111" s="78">
        <f>SUM(AX$5:AX111)</f>
        <v>412866.55381903169</v>
      </c>
      <c r="BZ111" s="78">
        <f>SUM(AY$5:AY111)</f>
        <v>295498.5498872833</v>
      </c>
      <c r="CA111" s="78">
        <f>SUM(AZ$5:AZ111)</f>
        <v>155627.98705253002</v>
      </c>
      <c r="CB111" s="78">
        <f>SUM(BA$5:BA111)</f>
        <v>7199268970.0183372</v>
      </c>
      <c r="CC111" s="78">
        <f>SUM(BB$5:BB111)</f>
        <v>7629511541.0176001</v>
      </c>
      <c r="CD111" s="78">
        <f>SUM(BC$5:BC111)</f>
        <v>8082644994.6176825</v>
      </c>
      <c r="CE111" s="78">
        <f>SUM(BD$5:BD111)</f>
        <v>5795017011.4479618</v>
      </c>
      <c r="CF111" s="78">
        <f>SUM(BE$5:BE111)</f>
        <v>2957282186.2632475</v>
      </c>
      <c r="CG111" s="78">
        <f>SUM(BF$5:BF111)</f>
        <v>75737659.296295851</v>
      </c>
      <c r="CH111" s="78">
        <f>SUM(BG$5:BG111)</f>
        <v>80727068.841832638</v>
      </c>
      <c r="CI111" s="78">
        <f>SUM(BH$5:BH111)</f>
        <v>96146828.672343925</v>
      </c>
      <c r="CJ111" s="78">
        <f>SUM(BI$5:BI111)</f>
        <v>69462137.62891826</v>
      </c>
      <c r="CK111" s="78">
        <f>SUM(BJ$5:BJ111)</f>
        <v>34273117.331465907</v>
      </c>
      <c r="CL111" s="78">
        <f>SUM(BK$5:BK111)</f>
        <v>115486.52243449604</v>
      </c>
      <c r="CM111" s="78">
        <f>SUM(BL$5:BL111)</f>
        <v>113230.83715082472</v>
      </c>
      <c r="CN111" s="78">
        <f>SUM(BM$5:BM111)</f>
        <v>103216.63845475792</v>
      </c>
      <c r="CO111" s="78">
        <f>SUM(BN$5:BN111)</f>
        <v>73874.637471820824</v>
      </c>
      <c r="CP111" s="78">
        <f>SUM(BO$5:BO111)</f>
        <v>38906.996763132513</v>
      </c>
      <c r="CQ111" s="78">
        <f>BK111/节奏总纲!W110</f>
        <v>40.059581793392915</v>
      </c>
      <c r="CR111" s="78">
        <f>SUM(BP$5:BP111)</f>
        <v>0</v>
      </c>
      <c r="CS111" s="78">
        <f>SUM(BQ$5:BQ111)</f>
        <v>0</v>
      </c>
      <c r="CT111" s="78">
        <f>SUM(BR$5:BR111)</f>
        <v>0</v>
      </c>
      <c r="CU111" s="78">
        <f>SUM(BS$5:BS111)</f>
        <v>0</v>
      </c>
      <c r="CV111" s="78">
        <f>SUM(BT$5:BT111)</f>
        <v>0</v>
      </c>
    </row>
    <row r="112" spans="21:100" s="78" customFormat="1" x14ac:dyDescent="0.15">
      <c r="U112" s="25"/>
      <c r="W112" s="77">
        <v>108</v>
      </c>
      <c r="X112" s="78">
        <f>功勋产出!C115*7</f>
        <v>10050048.706450051</v>
      </c>
      <c r="Y112" s="78">
        <f>功勋产出!D115*7</f>
        <v>45108010.696591966</v>
      </c>
      <c r="Z112" s="78">
        <f>功勋产出!E115*7</f>
        <v>135324032.08977589</v>
      </c>
      <c r="AA112" s="78">
        <f>功勋产出!F115*7</f>
        <v>150360035.65530655</v>
      </c>
      <c r="AB112" s="78">
        <f>功勋产出!G115*7</f>
        <v>150360035.65530655</v>
      </c>
      <c r="AC112" s="78">
        <f>求节点(功勋需求与产出奖励!$F$6:$F$19,功勋需求与产出奖励!$C$6:$C$19,节奏总纲!P111)</f>
        <v>14</v>
      </c>
      <c r="AD112" s="78">
        <f>求节点(功勋需求与产出奖励!$F$6:$F$19,功勋需求与产出奖励!$C$6:$C$19,节奏总纲!Q111)</f>
        <v>14</v>
      </c>
      <c r="AE112" s="78">
        <f>求节点(功勋需求与产出奖励!$F$6:$F$19,功勋需求与产出奖励!$C$6:$C$19,节奏总纲!R111)</f>
        <v>14</v>
      </c>
      <c r="AF112" s="78">
        <f>求节点(功勋需求与产出奖励!$F$6:$F$19,功勋需求与产出奖励!$C$6:$C$19,节奏总纲!S111)</f>
        <v>14</v>
      </c>
      <c r="AG112" s="78">
        <f>求节点(功勋需求与产出奖励!$F$6:$F$19,功勋需求与产出奖励!$C$6:$C$19,节奏总纲!T111)</f>
        <v>14</v>
      </c>
      <c r="AH112" s="78">
        <f>求节点($F$6:$F$19,$G$6:$G$19,节奏总纲!P111)</f>
        <v>305200000</v>
      </c>
      <c r="AI112" s="78">
        <f>求节点($F$6:$F$19,$G$6:$G$19,节奏总纲!Q111)</f>
        <v>305200000</v>
      </c>
      <c r="AJ112" s="78">
        <f>求节点($F$6:$F$19,$G$6:$G$19,节奏总纲!R111)</f>
        <v>305200000</v>
      </c>
      <c r="AK112" s="78">
        <f>求节点($F$6:$F$19,$G$6:$G$19,节奏总纲!S111)</f>
        <v>305200000</v>
      </c>
      <c r="AL112" s="78">
        <f>求节点($F$6:$F$19,$G$6:$G$19,节奏总纲!T111)</f>
        <v>305200000</v>
      </c>
      <c r="AM112" s="78">
        <f t="shared" si="20"/>
        <v>3.2929386325196756E-2</v>
      </c>
      <c r="AN112" s="78">
        <f t="shared" si="21"/>
        <v>0.14779820018542583</v>
      </c>
      <c r="AO112" s="78">
        <f t="shared" si="22"/>
        <v>0.4433946005562775</v>
      </c>
      <c r="AP112" s="78">
        <f t="shared" si="23"/>
        <v>0.49266066728475277</v>
      </c>
      <c r="AQ112" s="78">
        <f t="shared" si="24"/>
        <v>0.49266066728475277</v>
      </c>
      <c r="AS112" s="25"/>
      <c r="AU112" s="78">
        <v>108</v>
      </c>
      <c r="AV112" s="78">
        <f>IF(X112&gt;AH112,INDEX($O$6:$O$19,AC112),求节点($G$6:$G$19,$O$6:$O$19,X112))/7*节奏总纲!W111</f>
        <v>19131.598331358211</v>
      </c>
      <c r="AW112" s="78">
        <f>IF(Y112&gt;AI112,INDEX($O$6:$O$19,AD112),求节点($G$6:$G$19,$O$6:$O$19,Y112))/7*节奏总纲!X111</f>
        <v>24304.215296648938</v>
      </c>
      <c r="AX112" s="78">
        <f>IF(Z112&gt;AJ112,INDEX($O$6:$O$19,AE112),求节点($G$6:$G$19,$O$6:$O$19,Z112))/7*节奏总纲!Y111</f>
        <v>24437.858235452291</v>
      </c>
      <c r="AY112" s="78">
        <f>IF(AA112&gt;AK112,INDEX($O$6:$O$19,AF112),求节点($G$6:$G$19,$O$6:$O$19,AA112))/7*节奏总纲!Z111</f>
        <v>18261.211022457919</v>
      </c>
      <c r="AZ112" s="78">
        <f>IF(AB112&gt;AL112,INDEX($O$6:$O$19,AG112),求节点($G$6:$G$19,$O$6:$O$19,AB112))/7*节奏总纲!AA111</f>
        <v>10153.090383589253</v>
      </c>
      <c r="BA112" s="78">
        <f>IF(X112&gt;AH112,INDEX($P$6:$P$19,AC112),求节点($G$6:$G$19,$P$6:$P$19,X112))/7*节奏总纲!W111</f>
        <v>95800266.599267259</v>
      </c>
      <c r="BB112" s="78">
        <f>IF(Y112&gt;AI112,INDEX($P$6:$P$19,AD112),求节点($G$6:$G$19,$P$6:$P$19,Y112))/7*节奏总纲!X111</f>
        <v>210875236.38558093</v>
      </c>
      <c r="BC112" s="78">
        <f>IF(Z112&gt;AJ112,INDEX($P$6:$P$19,AE112),求节点($G$6:$G$19,$P$6:$P$19,Z112))/7*节奏总纲!Y111</f>
        <v>383122471.18867284</v>
      </c>
      <c r="BD112" s="78">
        <f>IF(AA112&gt;AK112,INDEX($P$6:$P$19,AF112),求节点($G$6:$G$19,$P$6:$P$19,AA112))/7*节奏总纲!Z111</f>
        <v>300875287.79720384</v>
      </c>
      <c r="BE112" s="78">
        <f>IF(AB112&gt;AL112,INDEX($P$6:$P$19,AG112),求节点($G$6:$G$19,$P$6:$P$19,AB112))/7*节奏总纲!AA111</f>
        <v>167284304.82713231</v>
      </c>
      <c r="BF112" s="78">
        <f>IF(X112&gt;AH112,INDEX($Q$6:$Q$19,AC112),求节点($G$6:$G$19,$Q$6:$Q$19,X112))/7*节奏总纲!W111</f>
        <v>0</v>
      </c>
      <c r="BG112" s="78">
        <f>IF(Y112&gt;AI112,INDEX($Q$6:$Q$19,AD112),求节点($G$6:$G$19,$Q$6:$Q$19,Y112))/7*节奏总纲!X111</f>
        <v>0</v>
      </c>
      <c r="BH112" s="78">
        <f>IF(Z112&gt;AJ112,INDEX($Q$6:$Q$19,AE112),求节点($G$6:$G$19,$Q$6:$Q$19,Z112))/7*节奏总纲!Y111</f>
        <v>3137046.6296134726</v>
      </c>
      <c r="BI112" s="78">
        <f>IF(AA112&gt;AK112,INDEX($Q$6:$Q$19,AF112),求节点($G$6:$G$19,$Q$6:$Q$19,AA112))/7*节奏总纲!Z111</f>
        <v>2777758.9490412292</v>
      </c>
      <c r="BJ112" s="78">
        <f>IF(AB112&gt;AL112,INDEX($Q$6:$Q$19,AG112),求节点($G$6:$G$19,$Q$6:$Q$19,AB112))/7*节奏总纲!AA111</f>
        <v>1544412.23195741</v>
      </c>
      <c r="BK112" s="78">
        <f>IF(X112&gt;AH112,INDEX($R$6:$R$19,AC112),求节点($G$6:$G$19,$R$6:$R$19,X112))/7*节奏总纲!W111*$E$27</f>
        <v>4782.8995828395527</v>
      </c>
      <c r="BL112" s="78">
        <f>IF(Y112&gt;AI112,INDEX($R$6:$R$19,AD112),求节点($G$6:$G$19,$R$6:$R$19,Y112))/7*节奏总纲!X111*$E$27</f>
        <v>6076.0538241622344</v>
      </c>
      <c r="BM112" s="78">
        <f>IF(Z112&gt;AJ112,INDEX($R$6:$R$19,AE112),求节点($G$6:$G$19,$R$6:$R$19,Z112))/7*节奏总纲!Y111*$E$27</f>
        <v>6109.4645588630738</v>
      </c>
      <c r="BN112" s="78">
        <f>IF(AA112&gt;AK112,INDEX($R$6:$R$19,AF112),求节点($G$6:$G$19,$R$6:$R$19,AA112))/7*节奏总纲!Z111*$E$27</f>
        <v>4565.3027556144798</v>
      </c>
      <c r="BO112" s="78">
        <f>IF(AB112&gt;AL112,INDEX($R$6:$R$19,AG112),求节点($G$6:$G$19,$R$6:$R$19,AB112))/7*节奏总纲!AA111*$E$27</f>
        <v>2538.2725958973133</v>
      </c>
      <c r="BP112" s="78">
        <f>IF(X112&gt;AH112,INDEX($S$6:$S$19,AC112),求节点($G$6:$G$19,$S$6:$S$19,X112))/7*节奏总纲!W111</f>
        <v>0</v>
      </c>
      <c r="BQ112" s="78">
        <f>IF(Y112&gt;AI112,INDEX($S$6:$S$19,AD112),求节点($G$6:$G$19,$S$6:$S$19,Y112))/7*节奏总纲!X111</f>
        <v>0</v>
      </c>
      <c r="BR112" s="78">
        <f>IF(Z112&gt;AJ112,INDEX($S$6:$S$19,AE112),求节点($G$6:$G$19,$S$6:$S$19,Z112))/7*节奏总纲!Y111</f>
        <v>0</v>
      </c>
      <c r="BS112" s="78">
        <f>IF(AA112&gt;AK112,INDEX($S$6:$S$19,AF112),求节点($G$6:$G$19,$S$6:$S$19,AA112))/7*节奏总纲!Z111</f>
        <v>0</v>
      </c>
      <c r="BT112" s="78">
        <f>IF(AB112&gt;AL112,INDEX($S$6:$S$19,AG112),求节点($G$6:$G$19,$S$6:$S$19,AB112))/7*节奏总纲!AA111</f>
        <v>0</v>
      </c>
      <c r="BV112" s="78">
        <v>108</v>
      </c>
      <c r="BW112" s="78">
        <f>SUM(AV$5:AV112)</f>
        <v>481077.68806934234</v>
      </c>
      <c r="BX112" s="78">
        <f>SUM(AW$5:AW112)</f>
        <v>477227.5638999478</v>
      </c>
      <c r="BY112" s="78">
        <f>SUM(AX$5:AX112)</f>
        <v>437304.41205448395</v>
      </c>
      <c r="BZ112" s="78">
        <f>SUM(AY$5:AY112)</f>
        <v>313759.76090974122</v>
      </c>
      <c r="CA112" s="78">
        <f>SUM(AZ$5:AZ112)</f>
        <v>165781.07743611926</v>
      </c>
      <c r="CB112" s="78">
        <f>SUM(BA$5:BA112)</f>
        <v>7295069236.6176043</v>
      </c>
      <c r="CC112" s="78">
        <f>SUM(BB$5:BB112)</f>
        <v>7840386777.4031811</v>
      </c>
      <c r="CD112" s="78">
        <f>SUM(BC$5:BC112)</f>
        <v>8465767465.8063555</v>
      </c>
      <c r="CE112" s="78">
        <f>SUM(BD$5:BD112)</f>
        <v>6095892299.2451658</v>
      </c>
      <c r="CF112" s="78">
        <f>SUM(BE$5:BE112)</f>
        <v>3124566491.0903797</v>
      </c>
      <c r="CG112" s="78">
        <f>SUM(BF$5:BF112)</f>
        <v>75737659.296295851</v>
      </c>
      <c r="CH112" s="78">
        <f>SUM(BG$5:BG112)</f>
        <v>80727068.841832638</v>
      </c>
      <c r="CI112" s="78">
        <f>SUM(BH$5:BH112)</f>
        <v>99283875.301957399</v>
      </c>
      <c r="CJ112" s="78">
        <f>SUM(BI$5:BI112)</f>
        <v>72239896.577959493</v>
      </c>
      <c r="CK112" s="78">
        <f>SUM(BJ$5:BJ112)</f>
        <v>35817529.563423321</v>
      </c>
      <c r="CL112" s="78">
        <f>SUM(BK$5:BK112)</f>
        <v>120269.4220173356</v>
      </c>
      <c r="CM112" s="78">
        <f>SUM(BL$5:BL112)</f>
        <v>119306.89097498695</v>
      </c>
      <c r="CN112" s="78">
        <f>SUM(BM$5:BM112)</f>
        <v>109326.103013621</v>
      </c>
      <c r="CO112" s="78">
        <f>SUM(BN$5:BN112)</f>
        <v>78439.940227435305</v>
      </c>
      <c r="CP112" s="78">
        <f>SUM(BO$5:BO112)</f>
        <v>41445.26935902983</v>
      </c>
      <c r="CQ112" s="78">
        <f>BK112/节奏总纲!W111</f>
        <v>40.059581793392915</v>
      </c>
      <c r="CR112" s="78">
        <f>SUM(BP$5:BP112)</f>
        <v>0</v>
      </c>
      <c r="CS112" s="78">
        <f>SUM(BQ$5:BQ112)</f>
        <v>0</v>
      </c>
      <c r="CT112" s="78">
        <f>SUM(BR$5:BR112)</f>
        <v>0</v>
      </c>
      <c r="CU112" s="78">
        <f>SUM(BS$5:BS112)</f>
        <v>0</v>
      </c>
      <c r="CV112" s="78">
        <f>SUM(BT$5:BT112)</f>
        <v>0</v>
      </c>
    </row>
    <row r="113" spans="21:100" s="78" customFormat="1" x14ac:dyDescent="0.15">
      <c r="U113" s="25"/>
      <c r="W113" s="77">
        <v>109</v>
      </c>
      <c r="X113" s="78">
        <f>功勋产出!C116*7</f>
        <v>10050048.706450051</v>
      </c>
      <c r="Y113" s="78">
        <f>功勋产出!D116*7</f>
        <v>45108010.696591966</v>
      </c>
      <c r="Z113" s="78">
        <f>功勋产出!E116*7</f>
        <v>135324032.08977589</v>
      </c>
      <c r="AA113" s="78">
        <f>功勋产出!F116*7</f>
        <v>150360035.65530655</v>
      </c>
      <c r="AB113" s="78">
        <f>功勋产出!G116*7</f>
        <v>150360035.65530655</v>
      </c>
      <c r="AC113" s="78">
        <f>求节点(功勋需求与产出奖励!$F$6:$F$19,功勋需求与产出奖励!$C$6:$C$19,节奏总纲!P112)</f>
        <v>14</v>
      </c>
      <c r="AD113" s="78">
        <f>求节点(功勋需求与产出奖励!$F$6:$F$19,功勋需求与产出奖励!$C$6:$C$19,节奏总纲!Q112)</f>
        <v>14</v>
      </c>
      <c r="AE113" s="78">
        <f>求节点(功勋需求与产出奖励!$F$6:$F$19,功勋需求与产出奖励!$C$6:$C$19,节奏总纲!R112)</f>
        <v>14</v>
      </c>
      <c r="AF113" s="78">
        <f>求节点(功勋需求与产出奖励!$F$6:$F$19,功勋需求与产出奖励!$C$6:$C$19,节奏总纲!S112)</f>
        <v>14</v>
      </c>
      <c r="AG113" s="78">
        <f>求节点(功勋需求与产出奖励!$F$6:$F$19,功勋需求与产出奖励!$C$6:$C$19,节奏总纲!T112)</f>
        <v>14</v>
      </c>
      <c r="AH113" s="78">
        <f>求节点($F$6:$F$19,$G$6:$G$19,节奏总纲!P112)</f>
        <v>305200000</v>
      </c>
      <c r="AI113" s="78">
        <f>求节点($F$6:$F$19,$G$6:$G$19,节奏总纲!Q112)</f>
        <v>305200000</v>
      </c>
      <c r="AJ113" s="78">
        <f>求节点($F$6:$F$19,$G$6:$G$19,节奏总纲!R112)</f>
        <v>305200000</v>
      </c>
      <c r="AK113" s="78">
        <f>求节点($F$6:$F$19,$G$6:$G$19,节奏总纲!S112)</f>
        <v>305200000</v>
      </c>
      <c r="AL113" s="78">
        <f>求节点($F$6:$F$19,$G$6:$G$19,节奏总纲!T112)</f>
        <v>305200000</v>
      </c>
      <c r="AM113" s="78">
        <f t="shared" si="20"/>
        <v>3.2929386325196756E-2</v>
      </c>
      <c r="AN113" s="78">
        <f t="shared" si="21"/>
        <v>0.14779820018542583</v>
      </c>
      <c r="AO113" s="78">
        <f t="shared" si="22"/>
        <v>0.4433946005562775</v>
      </c>
      <c r="AP113" s="78">
        <f t="shared" si="23"/>
        <v>0.49266066728475277</v>
      </c>
      <c r="AQ113" s="78">
        <f t="shared" si="24"/>
        <v>0.49266066728475277</v>
      </c>
      <c r="AS113" s="25"/>
      <c r="AU113" s="78">
        <v>109</v>
      </c>
      <c r="AV113" s="78">
        <f>IF(X113&gt;AH113,INDEX($O$6:$O$19,AC113),求节点($G$6:$G$19,$O$6:$O$19,X113))/7*节奏总纲!W112</f>
        <v>20504.739387453075</v>
      </c>
      <c r="AW113" s="78">
        <f>IF(Y113&gt;AI113,INDEX($O$6:$O$19,AD113),求节点($G$6:$G$19,$O$6:$O$19,Y113))/7*节奏总纲!X112</f>
        <v>24773.199883784928</v>
      </c>
      <c r="AX113" s="78">
        <f>IF(Z113&gt;AJ113,INDEX($O$6:$O$19,AE113),求节点($G$6:$G$19,$O$6:$O$19,Z113))/7*节奏总纲!Y112</f>
        <v>26675.380189515156</v>
      </c>
      <c r="AY113" s="78">
        <f>IF(AA113&gt;AK113,INDEX($O$6:$O$19,AF113),求节点($G$6:$G$19,$O$6:$O$19,AA113))/7*节奏总纲!Z112</f>
        <v>19751.360303452057</v>
      </c>
      <c r="AZ113" s="78">
        <f>IF(AB113&gt;AL113,INDEX($O$6:$O$19,AG113),求节点($G$6:$G$19,$O$6:$O$19,AB113))/7*节奏总纲!AA112</f>
        <v>10990.481938752622</v>
      </c>
      <c r="BA113" s="78">
        <f>IF(X113&gt;AH113,INDEX($P$6:$P$19,AC113),求节点($G$6:$G$19,$P$6:$P$19,X113))/7*节奏总纲!W112</f>
        <v>102676183.44499525</v>
      </c>
      <c r="BB113" s="78">
        <f>IF(Y113&gt;AI113,INDEX($P$6:$P$19,AD113),求节点($G$6:$G$19,$P$6:$P$19,Y113))/7*节奏总纲!X112</f>
        <v>214944375.60552239</v>
      </c>
      <c r="BC113" s="78">
        <f>IF(Z113&gt;AJ113,INDEX($P$6:$P$19,AE113),求节点($G$6:$G$19,$P$6:$P$19,Z113))/7*节奏总纲!Y112</f>
        <v>418201033.80738288</v>
      </c>
      <c r="BD113" s="78">
        <f>IF(AA113&gt;AK113,INDEX($P$6:$P$19,AF113),求节点($G$6:$G$19,$P$6:$P$19,AA113))/7*节奏总纲!Z112</f>
        <v>325427279.07689065</v>
      </c>
      <c r="BE113" s="78">
        <f>IF(AB113&gt;AL113,INDEX($P$6:$P$19,AG113),求节点($G$6:$G$19,$P$6:$P$19,AB113))/7*节奏总纲!AA112</f>
        <v>181081332.02586925</v>
      </c>
      <c r="BF113" s="78">
        <f>IF(X113&gt;AH113,INDEX($Q$6:$Q$19,AC113),求节点($G$6:$G$19,$Q$6:$Q$19,X113))/7*节奏总纲!W112</f>
        <v>0</v>
      </c>
      <c r="BG113" s="78">
        <f>IF(Y113&gt;AI113,INDEX($Q$6:$Q$19,AD113),求节点($G$6:$G$19,$Q$6:$Q$19,Y113))/7*节奏总纲!X112</f>
        <v>0</v>
      </c>
      <c r="BH113" s="78">
        <f>IF(Z113&gt;AJ113,INDEX($Q$6:$Q$19,AE113),求节点($G$6:$G$19,$Q$6:$Q$19,Z113))/7*节奏总纲!Y112</f>
        <v>3424273.5476621343</v>
      </c>
      <c r="BI113" s="78">
        <f>IF(AA113&gt;AK113,INDEX($Q$6:$Q$19,AF113),求节点($G$6:$G$19,$Q$6:$Q$19,AA113))/7*节奏总纲!Z112</f>
        <v>3004429.3213181975</v>
      </c>
      <c r="BJ113" s="78">
        <f>IF(AB113&gt;AL113,INDEX($Q$6:$Q$19,AG113),求节点($G$6:$G$19,$Q$6:$Q$19,AB113))/7*节奏总纲!AA112</f>
        <v>1671789.9772419895</v>
      </c>
      <c r="BK113" s="78">
        <f>IF(X113&gt;AH113,INDEX($R$6:$R$19,AC113),求节点($G$6:$G$19,$R$6:$R$19,X113))/7*节奏总纲!W112*$E$27</f>
        <v>5126.1848468632688</v>
      </c>
      <c r="BL113" s="78">
        <f>IF(Y113&gt;AI113,INDEX($R$6:$R$19,AD113),求节点($G$6:$G$19,$R$6:$R$19,Y113))/7*节奏总纲!X112*$E$27</f>
        <v>6193.299970946232</v>
      </c>
      <c r="BM113" s="78">
        <f>IF(Z113&gt;AJ113,INDEX($R$6:$R$19,AE113),求节点($G$6:$G$19,$R$6:$R$19,Z113))/7*节奏总纲!Y112*$E$27</f>
        <v>6668.8450473787889</v>
      </c>
      <c r="BN113" s="78">
        <f>IF(AA113&gt;AK113,INDEX($R$6:$R$19,AF113),求节点($G$6:$G$19,$R$6:$R$19,AA113))/7*节奏总纲!Z112*$E$27</f>
        <v>4937.840075863015</v>
      </c>
      <c r="BO113" s="78">
        <f>IF(AB113&gt;AL113,INDEX($R$6:$R$19,AG113),求节点($G$6:$G$19,$R$6:$R$19,AB113))/7*节奏总纲!AA112*$E$27</f>
        <v>2747.6204846881556</v>
      </c>
      <c r="BP113" s="78">
        <f>IF(X113&gt;AH113,INDEX($S$6:$S$19,AC113),求节点($G$6:$G$19,$S$6:$S$19,X113))/7*节奏总纲!W112</f>
        <v>0</v>
      </c>
      <c r="BQ113" s="78">
        <f>IF(Y113&gt;AI113,INDEX($S$6:$S$19,AD113),求节点($G$6:$G$19,$S$6:$S$19,Y113))/7*节奏总纲!X112</f>
        <v>0</v>
      </c>
      <c r="BR113" s="78">
        <f>IF(Z113&gt;AJ113,INDEX($S$6:$S$19,AE113),求节点($G$6:$G$19,$S$6:$S$19,Z113))/7*节奏总纲!Y112</f>
        <v>0</v>
      </c>
      <c r="BS113" s="78">
        <f>IF(AA113&gt;AK113,INDEX($S$6:$S$19,AF113),求节点($G$6:$G$19,$S$6:$S$19,AA113))/7*节奏总纲!Z112</f>
        <v>0</v>
      </c>
      <c r="BT113" s="78">
        <f>IF(AB113&gt;AL113,INDEX($S$6:$S$19,AG113),求节点($G$6:$G$19,$S$6:$S$19,AB113))/7*节奏总纲!AA112</f>
        <v>0</v>
      </c>
      <c r="BV113" s="78">
        <v>109</v>
      </c>
      <c r="BW113" s="78">
        <f>SUM(AV$5:AV113)</f>
        <v>501582.42745679541</v>
      </c>
      <c r="BX113" s="78">
        <f>SUM(AW$5:AW113)</f>
        <v>502000.76378373272</v>
      </c>
      <c r="BY113" s="78">
        <f>SUM(AX$5:AX113)</f>
        <v>463979.79224399908</v>
      </c>
      <c r="BZ113" s="78">
        <f>SUM(AY$5:AY113)</f>
        <v>333511.12121319328</v>
      </c>
      <c r="CA113" s="78">
        <f>SUM(AZ$5:AZ113)</f>
        <v>176771.5593748719</v>
      </c>
      <c r="CB113" s="78">
        <f>SUM(BA$5:BA113)</f>
        <v>7397745420.0625992</v>
      </c>
      <c r="CC113" s="78">
        <f>SUM(BB$5:BB113)</f>
        <v>8055331153.0087032</v>
      </c>
      <c r="CD113" s="78">
        <f>SUM(BC$5:BC113)</f>
        <v>8883968499.613739</v>
      </c>
      <c r="CE113" s="78">
        <f>SUM(BD$5:BD113)</f>
        <v>6421319578.3220568</v>
      </c>
      <c r="CF113" s="78">
        <f>SUM(BE$5:BE113)</f>
        <v>3305647823.1162491</v>
      </c>
      <c r="CG113" s="78">
        <f>SUM(BF$5:BF113)</f>
        <v>75737659.296295851</v>
      </c>
      <c r="CH113" s="78">
        <f>SUM(BG$5:BG113)</f>
        <v>80727068.841832638</v>
      </c>
      <c r="CI113" s="78">
        <f>SUM(BH$5:BH113)</f>
        <v>102708148.84961954</v>
      </c>
      <c r="CJ113" s="78">
        <f>SUM(BI$5:BI113)</f>
        <v>75244325.899277687</v>
      </c>
      <c r="CK113" s="78">
        <f>SUM(BJ$5:BJ113)</f>
        <v>37489319.540665314</v>
      </c>
      <c r="CL113" s="78">
        <f>SUM(BK$5:BK113)</f>
        <v>125395.60686419887</v>
      </c>
      <c r="CM113" s="78">
        <f>SUM(BL$5:BL113)</f>
        <v>125500.19094593318</v>
      </c>
      <c r="CN113" s="78">
        <f>SUM(BM$5:BM113)</f>
        <v>115994.9480609998</v>
      </c>
      <c r="CO113" s="78">
        <f>SUM(BN$5:BN113)</f>
        <v>83377.780303298321</v>
      </c>
      <c r="CP113" s="78">
        <f>SUM(BO$5:BO113)</f>
        <v>44192.889843717989</v>
      </c>
      <c r="CQ113" s="78">
        <f>BK113/节奏总纲!W112</f>
        <v>40.059581793392915</v>
      </c>
      <c r="CR113" s="78">
        <f>SUM(BP$5:BP113)</f>
        <v>0</v>
      </c>
      <c r="CS113" s="78">
        <f>SUM(BQ$5:BQ113)</f>
        <v>0</v>
      </c>
      <c r="CT113" s="78">
        <f>SUM(BR$5:BR113)</f>
        <v>0</v>
      </c>
      <c r="CU113" s="78">
        <f>SUM(BS$5:BS113)</f>
        <v>0</v>
      </c>
      <c r="CV113" s="78">
        <f>SUM(BT$5:BT113)</f>
        <v>0</v>
      </c>
    </row>
    <row r="114" spans="21:100" s="78" customFormat="1" x14ac:dyDescent="0.15">
      <c r="U114" s="25"/>
      <c r="W114" s="77">
        <v>110</v>
      </c>
      <c r="X114" s="78">
        <f>功勋产出!C117*7</f>
        <v>10050048.706450051</v>
      </c>
      <c r="Y114" s="78">
        <f>功勋产出!D117*7</f>
        <v>45108010.696591966</v>
      </c>
      <c r="Z114" s="78">
        <f>功勋产出!E117*7</f>
        <v>135324032.08977589</v>
      </c>
      <c r="AA114" s="78">
        <f>功勋产出!F117*7</f>
        <v>150360035.65530655</v>
      </c>
      <c r="AB114" s="78">
        <f>功勋产出!G117*7</f>
        <v>150360035.65530655</v>
      </c>
      <c r="AC114" s="78">
        <f>求节点(功勋需求与产出奖励!$F$6:$F$19,功勋需求与产出奖励!$C$6:$C$19,节奏总纲!P113)</f>
        <v>14</v>
      </c>
      <c r="AD114" s="78">
        <f>求节点(功勋需求与产出奖励!$F$6:$F$19,功勋需求与产出奖励!$C$6:$C$19,节奏总纲!Q113)</f>
        <v>14</v>
      </c>
      <c r="AE114" s="78">
        <f>求节点(功勋需求与产出奖励!$F$6:$F$19,功勋需求与产出奖励!$C$6:$C$19,节奏总纲!R113)</f>
        <v>14</v>
      </c>
      <c r="AF114" s="78">
        <f>求节点(功勋需求与产出奖励!$F$6:$F$19,功勋需求与产出奖励!$C$6:$C$19,节奏总纲!S113)</f>
        <v>14</v>
      </c>
      <c r="AG114" s="78">
        <f>求节点(功勋需求与产出奖励!$F$6:$F$19,功勋需求与产出奖励!$C$6:$C$19,节奏总纲!T113)</f>
        <v>14</v>
      </c>
      <c r="AH114" s="78">
        <f>求节点($F$6:$F$19,$G$6:$G$19,节奏总纲!P113)</f>
        <v>305200000</v>
      </c>
      <c r="AI114" s="78">
        <f>求节点($F$6:$F$19,$G$6:$G$19,节奏总纲!Q113)</f>
        <v>305200000</v>
      </c>
      <c r="AJ114" s="78">
        <f>求节点($F$6:$F$19,$G$6:$G$19,节奏总纲!R113)</f>
        <v>305200000</v>
      </c>
      <c r="AK114" s="78">
        <f>求节点($F$6:$F$19,$G$6:$G$19,节奏总纲!S113)</f>
        <v>305200000</v>
      </c>
      <c r="AL114" s="78">
        <f>求节点($F$6:$F$19,$G$6:$G$19,节奏总纲!T113)</f>
        <v>305200000</v>
      </c>
      <c r="AM114" s="78">
        <f t="shared" si="20"/>
        <v>3.2929386325196756E-2</v>
      </c>
      <c r="AN114" s="78">
        <f t="shared" si="21"/>
        <v>0.14779820018542583</v>
      </c>
      <c r="AO114" s="78">
        <f t="shared" si="22"/>
        <v>0.4433946005562775</v>
      </c>
      <c r="AP114" s="78">
        <f t="shared" si="23"/>
        <v>0.49266066728475277</v>
      </c>
      <c r="AQ114" s="78">
        <f t="shared" si="24"/>
        <v>0.49266066728475277</v>
      </c>
      <c r="AS114" s="25"/>
      <c r="AU114" s="78">
        <v>110</v>
      </c>
      <c r="AV114" s="78">
        <f>IF(X114&gt;AH114,INDEX($O$6:$O$19,AC114),求节点($G$6:$G$19,$O$6:$O$19,X114))/7*节奏总纲!W113</f>
        <v>21976.435531694857</v>
      </c>
      <c r="AW114" s="78">
        <f>IF(Y114&gt;AI114,INDEX($O$6:$O$19,AD114),求节点($G$6:$G$19,$O$6:$O$19,Y114))/7*节奏总纲!X113</f>
        <v>27826.623385626739</v>
      </c>
      <c r="AX114" s="78">
        <f>IF(Z114&gt;AJ114,INDEX($O$6:$O$19,AE114),求节点($G$6:$G$19,$O$6:$O$19,Z114))/7*节奏总纲!Y113</f>
        <v>30591.360925721929</v>
      </c>
      <c r="AY114" s="78">
        <f>IF(AA114&gt;AK114,INDEX($O$6:$O$19,AF114),求节点($G$6:$G$19,$O$6:$O$19,AA114))/7*节奏总纲!Z113</f>
        <v>22858.97168560102</v>
      </c>
      <c r="AZ114" s="78">
        <f>IF(AB114&gt;AL114,INDEX($O$6:$O$19,AG114),求节点($G$6:$G$19,$O$6:$O$19,AB114))/7*节奏总纲!AA113</f>
        <v>12308.319823119296</v>
      </c>
      <c r="BA114" s="78">
        <f>IF(X114&gt;AH114,INDEX($P$6:$P$19,AC114),求节点($G$6:$G$19,$P$6:$P$19,X114))/7*节奏总纲!W113</f>
        <v>110045608.65085401</v>
      </c>
      <c r="BB114" s="78">
        <f>IF(Y114&gt;AI114,INDEX($P$6:$P$19,AD114),求节点($G$6:$G$19,$P$6:$P$19,Y114))/7*节奏总纲!X113</f>
        <v>241437368.48256296</v>
      </c>
      <c r="BC114" s="78">
        <f>IF(Z114&gt;AJ114,INDEX($P$6:$P$19,AE114),求节点($G$6:$G$19,$P$6:$P$19,Z114))/7*节奏总纲!Y113</f>
        <v>479593493.09443587</v>
      </c>
      <c r="BD114" s="78">
        <f>IF(AA114&gt;AK114,INDEX($P$6:$P$19,AF114),求节点($G$6:$G$19,$P$6:$P$19,AA114))/7*节奏总纲!Z113</f>
        <v>376628892.58522004</v>
      </c>
      <c r="BE114" s="78">
        <f>IF(AB114&gt;AL114,INDEX($P$6:$P$19,AG114),求节点($G$6:$G$19,$P$6:$P$19,AB114))/7*节奏总纲!AA113</f>
        <v>202794287.00137737</v>
      </c>
      <c r="BF114" s="78">
        <f>IF(X114&gt;AH114,INDEX($Q$6:$Q$19,AC114),求节点($G$6:$G$19,$Q$6:$Q$19,X114))/7*节奏总纲!W113</f>
        <v>0</v>
      </c>
      <c r="BG114" s="78">
        <f>IF(Y114&gt;AI114,INDEX($Q$6:$Q$19,AD114),求节点($G$6:$G$19,$Q$6:$Q$19,Y114))/7*节奏总纲!X113</f>
        <v>0</v>
      </c>
      <c r="BH114" s="78">
        <f>IF(Z114&gt;AJ114,INDEX($Q$6:$Q$19,AE114),求节点($G$6:$G$19,$Q$6:$Q$19,Z114))/7*节奏总纲!Y113</f>
        <v>3926961.3876434346</v>
      </c>
      <c r="BI114" s="78">
        <f>IF(AA114&gt;AK114,INDEX($Q$6:$Q$19,AF114),求节点($G$6:$G$19,$Q$6:$Q$19,AA114))/7*节奏总纲!Z113</f>
        <v>3477135.9406267777</v>
      </c>
      <c r="BJ114" s="78">
        <f>IF(AB114&gt;AL114,INDEX($Q$6:$Q$19,AG114),求节点($G$6:$G$19,$Q$6:$Q$19,AB114))/7*节奏总纲!AA113</f>
        <v>1872249.6276005108</v>
      </c>
      <c r="BK114" s="78">
        <f>IF(X114&gt;AH114,INDEX($R$6:$R$19,AC114),求节点($G$6:$G$19,$R$6:$R$19,X114))/7*节奏总纲!W113*$E$27</f>
        <v>5494.1088829237142</v>
      </c>
      <c r="BL114" s="78">
        <f>IF(Y114&gt;AI114,INDEX($R$6:$R$19,AD114),求节点($G$6:$G$19,$R$6:$R$19,Y114))/7*节奏总纲!X113*$E$27</f>
        <v>6956.6558464066838</v>
      </c>
      <c r="BM114" s="78">
        <f>IF(Z114&gt;AJ114,INDEX($R$6:$R$19,AE114),求节点($G$6:$G$19,$R$6:$R$19,Z114))/7*节奏总纲!Y113*$E$27</f>
        <v>7647.8402314304831</v>
      </c>
      <c r="BN114" s="78">
        <f>IF(AA114&gt;AK114,INDEX($R$6:$R$19,AF114),求节点($G$6:$G$19,$R$6:$R$19,AA114))/7*节奏总纲!Z113*$E$27</f>
        <v>5714.742921400255</v>
      </c>
      <c r="BO114" s="78">
        <f>IF(AB114&gt;AL114,INDEX($R$6:$R$19,AG114),求节点($G$6:$G$19,$R$6:$R$19,AB114))/7*节奏总纲!AA113*$E$27</f>
        <v>3077.0799557798241</v>
      </c>
      <c r="BP114" s="78">
        <f>IF(X114&gt;AH114,INDEX($S$6:$S$19,AC114),求节点($G$6:$G$19,$S$6:$S$19,X114))/7*节奏总纲!W113</f>
        <v>0</v>
      </c>
      <c r="BQ114" s="78">
        <f>IF(Y114&gt;AI114,INDEX($S$6:$S$19,AD114),求节点($G$6:$G$19,$S$6:$S$19,Y114))/7*节奏总纲!X113</f>
        <v>0</v>
      </c>
      <c r="BR114" s="78">
        <f>IF(Z114&gt;AJ114,INDEX($S$6:$S$19,AE114),求节点($G$6:$G$19,$S$6:$S$19,Z114))/7*节奏总纲!Y113</f>
        <v>0</v>
      </c>
      <c r="BS114" s="78">
        <f>IF(AA114&gt;AK114,INDEX($S$6:$S$19,AF114),求节点($G$6:$G$19,$S$6:$S$19,AA114))/7*节奏总纲!Z113</f>
        <v>0</v>
      </c>
      <c r="BT114" s="78">
        <f>IF(AB114&gt;AL114,INDEX($S$6:$S$19,AG114),求节点($G$6:$G$19,$S$6:$S$19,AB114))/7*节奏总纲!AA113</f>
        <v>0</v>
      </c>
      <c r="BV114" s="78">
        <v>110</v>
      </c>
      <c r="BW114" s="78">
        <f>SUM(AV$5:AV114)</f>
        <v>523558.86298849026</v>
      </c>
      <c r="BX114" s="78">
        <f>SUM(AW$5:AW114)</f>
        <v>529827.38716935948</v>
      </c>
      <c r="BY114" s="78">
        <f>SUM(AX$5:AX114)</f>
        <v>494571.15316972102</v>
      </c>
      <c r="BZ114" s="78">
        <f>SUM(AY$5:AY114)</f>
        <v>356370.09289879433</v>
      </c>
      <c r="CA114" s="78">
        <f>SUM(AZ$5:AZ114)</f>
        <v>189079.87919799119</v>
      </c>
      <c r="CB114" s="78">
        <f>SUM(BA$5:BA114)</f>
        <v>7507791028.7134533</v>
      </c>
      <c r="CC114" s="78">
        <f>SUM(BB$5:BB114)</f>
        <v>8296768521.4912663</v>
      </c>
      <c r="CD114" s="78">
        <f>SUM(BC$5:BC114)</f>
        <v>9363561992.7081757</v>
      </c>
      <c r="CE114" s="78">
        <f>SUM(BD$5:BD114)</f>
        <v>6797948470.9072771</v>
      </c>
      <c r="CF114" s="78">
        <f>SUM(BE$5:BE114)</f>
        <v>3508442110.1176267</v>
      </c>
      <c r="CG114" s="78">
        <f>SUM(BF$5:BF114)</f>
        <v>75737659.296295851</v>
      </c>
      <c r="CH114" s="78">
        <f>SUM(BG$5:BG114)</f>
        <v>80727068.841832638</v>
      </c>
      <c r="CI114" s="78">
        <f>SUM(BH$5:BH114)</f>
        <v>106635110.23726298</v>
      </c>
      <c r="CJ114" s="78">
        <f>SUM(BI$5:BI114)</f>
        <v>78721461.839904457</v>
      </c>
      <c r="CK114" s="78">
        <f>SUM(BJ$5:BJ114)</f>
        <v>39361569.168265827</v>
      </c>
      <c r="CL114" s="78">
        <f>SUM(BK$5:BK114)</f>
        <v>130889.71574712258</v>
      </c>
      <c r="CM114" s="78">
        <f>SUM(BL$5:BL114)</f>
        <v>132456.84679233987</v>
      </c>
      <c r="CN114" s="78">
        <f>SUM(BM$5:BM114)</f>
        <v>123642.78829243028</v>
      </c>
      <c r="CO114" s="78">
        <f>SUM(BN$5:BN114)</f>
        <v>89092.523224698583</v>
      </c>
      <c r="CP114" s="78">
        <f>SUM(BO$5:BO114)</f>
        <v>47269.969799497812</v>
      </c>
      <c r="CQ114" s="78">
        <f>BK114/节奏总纲!W113</f>
        <v>40.059581793392915</v>
      </c>
      <c r="CR114" s="78">
        <f>SUM(BP$5:BP114)</f>
        <v>0</v>
      </c>
      <c r="CS114" s="78">
        <f>SUM(BQ$5:BQ114)</f>
        <v>0</v>
      </c>
      <c r="CT114" s="78">
        <f>SUM(BR$5:BR114)</f>
        <v>0</v>
      </c>
      <c r="CU114" s="78">
        <f>SUM(BS$5:BS114)</f>
        <v>0</v>
      </c>
      <c r="CV114" s="78">
        <f>SUM(BT$5:BT114)</f>
        <v>0</v>
      </c>
    </row>
    <row r="115" spans="21:100" s="78" customFormat="1" x14ac:dyDescent="0.15">
      <c r="U115" s="25"/>
      <c r="W115" s="77">
        <v>111</v>
      </c>
      <c r="X115" s="78">
        <f>功勋产出!C118*7</f>
        <v>0</v>
      </c>
      <c r="Y115" s="78">
        <f>功勋产出!D118*7</f>
        <v>0</v>
      </c>
      <c r="Z115" s="78">
        <f>功勋产出!E118*7</f>
        <v>0</v>
      </c>
      <c r="AA115" s="78">
        <f>功勋产出!F118*7</f>
        <v>0</v>
      </c>
      <c r="AB115" s="78">
        <f>功勋产出!G118*7</f>
        <v>0</v>
      </c>
      <c r="AC115" s="78">
        <f>求节点(功勋需求与产出奖励!$F$6:$F$19,功勋需求与产出奖励!$C$6:$C$19,节奏总纲!P114)</f>
        <v>5</v>
      </c>
      <c r="AD115" s="78">
        <f>求节点(功勋需求与产出奖励!$F$6:$F$19,功勋需求与产出奖励!$C$6:$C$19,节奏总纲!Q114)</f>
        <v>5</v>
      </c>
      <c r="AE115" s="78">
        <f>求节点(功勋需求与产出奖励!$F$6:$F$19,功勋需求与产出奖励!$C$6:$C$19,节奏总纲!R114)</f>
        <v>5</v>
      </c>
      <c r="AF115" s="78">
        <f>求节点(功勋需求与产出奖励!$F$6:$F$19,功勋需求与产出奖励!$C$6:$C$19,节奏总纲!S114)</f>
        <v>5</v>
      </c>
      <c r="AG115" s="78">
        <f>求节点(功勋需求与产出奖励!$F$6:$F$19,功勋需求与产出奖励!$C$6:$C$19,节奏总纲!T114)</f>
        <v>5</v>
      </c>
      <c r="AH115" s="78">
        <f>求节点($F$6:$F$19,$G$6:$G$19,节奏总纲!P114)</f>
        <v>6400000</v>
      </c>
      <c r="AI115" s="78">
        <f>求节点($F$6:$F$19,$G$6:$G$19,节奏总纲!Q114)</f>
        <v>6400000</v>
      </c>
      <c r="AJ115" s="78">
        <f>求节点($F$6:$F$19,$G$6:$G$19,节奏总纲!R114)</f>
        <v>6400000</v>
      </c>
      <c r="AK115" s="78">
        <f>求节点($F$6:$F$19,$G$6:$G$19,节奏总纲!S114)</f>
        <v>6400000</v>
      </c>
      <c r="AL115" s="78">
        <f>求节点($F$6:$F$19,$G$6:$G$19,节奏总纲!T114)</f>
        <v>6400000</v>
      </c>
      <c r="AM115" s="78">
        <f t="shared" si="20"/>
        <v>0</v>
      </c>
      <c r="AN115" s="78">
        <f t="shared" si="21"/>
        <v>0</v>
      </c>
      <c r="AO115" s="78">
        <f t="shared" si="22"/>
        <v>0</v>
      </c>
      <c r="AP115" s="78">
        <f t="shared" si="23"/>
        <v>0</v>
      </c>
      <c r="AQ115" s="78">
        <f t="shared" si="24"/>
        <v>0</v>
      </c>
      <c r="AS115" s="25"/>
      <c r="AU115" s="78">
        <v>111</v>
      </c>
      <c r="AV115" s="78">
        <f>IF(X115&gt;AH115,INDEX($O$6:$O$19,AC115),求节点($G$6:$G$19,$O$6:$O$19,X115))/7*节奏总纲!W114</f>
        <v>0</v>
      </c>
      <c r="AW115" s="78">
        <f>IF(Y115&gt;AI115,INDEX($O$6:$O$19,AD115),求节点($G$6:$G$19,$O$6:$O$19,Y115))/7*节奏总纲!X114</f>
        <v>0</v>
      </c>
      <c r="AX115" s="78">
        <f>IF(Z115&gt;AJ115,INDEX($O$6:$O$19,AE115),求节点($G$6:$G$19,$O$6:$O$19,Z115))/7*节奏总纲!Y114</f>
        <v>0</v>
      </c>
      <c r="AY115" s="78">
        <f>IF(AA115&gt;AK115,INDEX($O$6:$O$19,AF115),求节点($G$6:$G$19,$O$6:$O$19,AA115))/7*节奏总纲!Z114</f>
        <v>0</v>
      </c>
      <c r="AZ115" s="78">
        <f>IF(AB115&gt;AL115,INDEX($O$6:$O$19,AG115),求节点($G$6:$G$19,$O$6:$O$19,AB115))/7*节奏总纲!AA114</f>
        <v>0</v>
      </c>
      <c r="BA115" s="78">
        <f>IF(X115&gt;AH115,INDEX($P$6:$P$19,AC115),求节点($G$6:$G$19,$P$6:$P$19,X115))/7*节奏总纲!W114</f>
        <v>0</v>
      </c>
      <c r="BB115" s="78">
        <f>IF(Y115&gt;AI115,INDEX($P$6:$P$19,AD115),求节点($G$6:$G$19,$P$6:$P$19,Y115))/7*节奏总纲!X114</f>
        <v>0</v>
      </c>
      <c r="BC115" s="78">
        <f>IF(Z115&gt;AJ115,INDEX($P$6:$P$19,AE115),求节点($G$6:$G$19,$P$6:$P$19,Z115))/7*节奏总纲!Y114</f>
        <v>0</v>
      </c>
      <c r="BD115" s="78">
        <f>IF(AA115&gt;AK115,INDEX($P$6:$P$19,AF115),求节点($G$6:$G$19,$P$6:$P$19,AA115))/7*节奏总纲!Z114</f>
        <v>0</v>
      </c>
      <c r="BE115" s="78">
        <f>IF(AB115&gt;AL115,INDEX($P$6:$P$19,AG115),求节点($G$6:$G$19,$P$6:$P$19,AB115))/7*节奏总纲!AA114</f>
        <v>0</v>
      </c>
      <c r="BF115" s="78">
        <f>IF(X115&gt;AH115,INDEX($Q$6:$Q$19,AC115),求节点($G$6:$G$19,$Q$6:$Q$19,X115))/7*节奏总纲!W114</f>
        <v>0</v>
      </c>
      <c r="BG115" s="78">
        <f>IF(Y115&gt;AI115,INDEX($Q$6:$Q$19,AD115),求节点($G$6:$G$19,$Q$6:$Q$19,Y115))/7*节奏总纲!X114</f>
        <v>0</v>
      </c>
      <c r="BH115" s="78">
        <f>IF(Z115&gt;AJ115,INDEX($Q$6:$Q$19,AE115),求节点($G$6:$G$19,$Q$6:$Q$19,Z115))/7*节奏总纲!Y114</f>
        <v>0</v>
      </c>
      <c r="BI115" s="78">
        <f>IF(AA115&gt;AK115,INDEX($Q$6:$Q$19,AF115),求节点($G$6:$G$19,$Q$6:$Q$19,AA115))/7*节奏总纲!Z114</f>
        <v>0</v>
      </c>
      <c r="BJ115" s="78">
        <f>IF(AB115&gt;AL115,INDEX($Q$6:$Q$19,AG115),求节点($G$6:$G$19,$Q$6:$Q$19,AB115))/7*节奏总纲!AA114</f>
        <v>0</v>
      </c>
      <c r="BK115" s="78">
        <f>IF(X115&gt;AH115,INDEX($R$6:$R$19,AC115),求节点($G$6:$G$19,$R$6:$R$19,X115))/7*节奏总纲!W114*$E$27</f>
        <v>0</v>
      </c>
      <c r="BL115" s="78">
        <f>IF(Y115&gt;AI115,INDEX($R$6:$R$19,AD115),求节点($G$6:$G$19,$R$6:$R$19,Y115))/7*节奏总纲!X114*$E$27</f>
        <v>0</v>
      </c>
      <c r="BM115" s="78">
        <f>IF(Z115&gt;AJ115,INDEX($R$6:$R$19,AE115),求节点($G$6:$G$19,$R$6:$R$19,Z115))/7*节奏总纲!Y114*$E$27</f>
        <v>0</v>
      </c>
      <c r="BN115" s="78">
        <f>IF(AA115&gt;AK115,INDEX($R$6:$R$19,AF115),求节点($G$6:$G$19,$R$6:$R$19,AA115))/7*节奏总纲!Z114*$E$27</f>
        <v>0</v>
      </c>
      <c r="BO115" s="78">
        <f>IF(AB115&gt;AL115,INDEX($R$6:$R$19,AG115),求节点($G$6:$G$19,$R$6:$R$19,AB115))/7*节奏总纲!AA114*$E$27</f>
        <v>0</v>
      </c>
      <c r="BP115" s="78">
        <f>IF(X115&gt;AH115,INDEX($S$6:$S$19,AC115),求节点($G$6:$G$19,$S$6:$S$19,X115))/7*节奏总纲!W114</f>
        <v>0</v>
      </c>
      <c r="BQ115" s="78">
        <f>IF(Y115&gt;AI115,INDEX($S$6:$S$19,AD115),求节点($G$6:$G$19,$S$6:$S$19,Y115))/7*节奏总纲!X114</f>
        <v>0</v>
      </c>
      <c r="BR115" s="78">
        <f>IF(Z115&gt;AJ115,INDEX($S$6:$S$19,AE115),求节点($G$6:$G$19,$S$6:$S$19,Z115))/7*节奏总纲!Y114</f>
        <v>0</v>
      </c>
      <c r="BS115" s="78">
        <f>IF(AA115&gt;AK115,INDEX($S$6:$S$19,AF115),求节点($G$6:$G$19,$S$6:$S$19,AA115))/7*节奏总纲!Z114</f>
        <v>0</v>
      </c>
      <c r="BT115" s="78">
        <f>IF(AB115&gt;AL115,INDEX($S$6:$S$19,AG115),求节点($G$6:$G$19,$S$6:$S$19,AB115))/7*节奏总纲!AA114</f>
        <v>0</v>
      </c>
      <c r="BV115" s="78">
        <v>111</v>
      </c>
      <c r="BW115" s="78">
        <f>SUM(AV$5:AV115)</f>
        <v>523558.86298849026</v>
      </c>
      <c r="BX115" s="78">
        <f>SUM(AW$5:AW115)</f>
        <v>529827.38716935948</v>
      </c>
      <c r="BY115" s="78">
        <f>SUM(AX$5:AX115)</f>
        <v>494571.15316972102</v>
      </c>
      <c r="BZ115" s="78">
        <f>SUM(AY$5:AY115)</f>
        <v>356370.09289879433</v>
      </c>
      <c r="CA115" s="78">
        <f>SUM(AZ$5:AZ115)</f>
        <v>189079.87919799119</v>
      </c>
      <c r="CB115" s="78">
        <f>SUM(BA$5:BA115)</f>
        <v>7507791028.7134533</v>
      </c>
      <c r="CC115" s="78">
        <f>SUM(BB$5:BB115)</f>
        <v>8296768521.4912663</v>
      </c>
      <c r="CD115" s="78">
        <f>SUM(BC$5:BC115)</f>
        <v>9363561992.7081757</v>
      </c>
      <c r="CE115" s="78">
        <f>SUM(BD$5:BD115)</f>
        <v>6797948470.9072771</v>
      </c>
      <c r="CF115" s="78">
        <f>SUM(BE$5:BE115)</f>
        <v>3508442110.1176267</v>
      </c>
      <c r="CG115" s="78">
        <f>SUM(BF$5:BF115)</f>
        <v>75737659.296295851</v>
      </c>
      <c r="CH115" s="78">
        <f>SUM(BG$5:BG115)</f>
        <v>80727068.841832638</v>
      </c>
      <c r="CI115" s="78">
        <f>SUM(BH$5:BH115)</f>
        <v>106635110.23726298</v>
      </c>
      <c r="CJ115" s="78">
        <f>SUM(BI$5:BI115)</f>
        <v>78721461.839904457</v>
      </c>
      <c r="CK115" s="78">
        <f>SUM(BJ$5:BJ115)</f>
        <v>39361569.168265827</v>
      </c>
      <c r="CL115" s="78">
        <f>SUM(BK$5:BK115)</f>
        <v>130889.71574712258</v>
      </c>
      <c r="CM115" s="78">
        <f>SUM(BL$5:BL115)</f>
        <v>132456.84679233987</v>
      </c>
      <c r="CN115" s="78">
        <f>SUM(BM$5:BM115)</f>
        <v>123642.78829243028</v>
      </c>
      <c r="CO115" s="78">
        <f>SUM(BN$5:BN115)</f>
        <v>89092.523224698583</v>
      </c>
      <c r="CP115" s="78">
        <f>SUM(BO$5:BO115)</f>
        <v>47269.969799497812</v>
      </c>
      <c r="CQ115" s="78" t="e">
        <f>BK115/节奏总纲!W114</f>
        <v>#DIV/0!</v>
      </c>
      <c r="CR115" s="78">
        <f>SUM(BP$5:BP115)</f>
        <v>0</v>
      </c>
      <c r="CS115" s="78">
        <f>SUM(BQ$5:BQ115)</f>
        <v>0</v>
      </c>
      <c r="CT115" s="78">
        <f>SUM(BR$5:BR115)</f>
        <v>0</v>
      </c>
      <c r="CU115" s="78">
        <f>SUM(BS$5:BS115)</f>
        <v>0</v>
      </c>
      <c r="CV115" s="78">
        <f>SUM(BT$5:BT115)</f>
        <v>0</v>
      </c>
    </row>
    <row r="116" spans="21:100" s="78" customFormat="1" x14ac:dyDescent="0.15">
      <c r="U116" s="25"/>
      <c r="W116" s="77">
        <v>112</v>
      </c>
      <c r="X116" s="78">
        <f>功勋产出!C119*7</f>
        <v>0</v>
      </c>
      <c r="Y116" s="78">
        <f>功勋产出!D119*7</f>
        <v>0</v>
      </c>
      <c r="Z116" s="78">
        <f>功勋产出!E119*7</f>
        <v>0</v>
      </c>
      <c r="AA116" s="78">
        <f>功勋产出!F119*7</f>
        <v>0</v>
      </c>
      <c r="AB116" s="78">
        <f>功勋产出!G119*7</f>
        <v>0</v>
      </c>
      <c r="AC116" s="78">
        <f>求节点(功勋需求与产出奖励!$F$6:$F$19,功勋需求与产出奖励!$C$6:$C$19,节奏总纲!P115)</f>
        <v>5</v>
      </c>
      <c r="AD116" s="78">
        <f>求节点(功勋需求与产出奖励!$F$6:$F$19,功勋需求与产出奖励!$C$6:$C$19,节奏总纲!Q115)</f>
        <v>5</v>
      </c>
      <c r="AE116" s="78">
        <f>求节点(功勋需求与产出奖励!$F$6:$F$19,功勋需求与产出奖励!$C$6:$C$19,节奏总纲!R115)</f>
        <v>5</v>
      </c>
      <c r="AF116" s="78">
        <f>求节点(功勋需求与产出奖励!$F$6:$F$19,功勋需求与产出奖励!$C$6:$C$19,节奏总纲!S115)</f>
        <v>5</v>
      </c>
      <c r="AG116" s="78">
        <f>求节点(功勋需求与产出奖励!$F$6:$F$19,功勋需求与产出奖励!$C$6:$C$19,节奏总纲!T115)</f>
        <v>5</v>
      </c>
      <c r="AH116" s="78">
        <f>求节点($F$6:$F$19,$G$6:$G$19,节奏总纲!P115)</f>
        <v>6400000</v>
      </c>
      <c r="AI116" s="78">
        <f>求节点($F$6:$F$19,$G$6:$G$19,节奏总纲!Q115)</f>
        <v>6400000</v>
      </c>
      <c r="AJ116" s="78">
        <f>求节点($F$6:$F$19,$G$6:$G$19,节奏总纲!R115)</f>
        <v>6400000</v>
      </c>
      <c r="AK116" s="78">
        <f>求节点($F$6:$F$19,$G$6:$G$19,节奏总纲!S115)</f>
        <v>6400000</v>
      </c>
      <c r="AL116" s="78">
        <f>求节点($F$6:$F$19,$G$6:$G$19,节奏总纲!T115)</f>
        <v>6400000</v>
      </c>
      <c r="AM116" s="78">
        <f t="shared" si="20"/>
        <v>0</v>
      </c>
      <c r="AN116" s="78">
        <f t="shared" si="21"/>
        <v>0</v>
      </c>
      <c r="AO116" s="78">
        <f t="shared" si="22"/>
        <v>0</v>
      </c>
      <c r="AP116" s="78">
        <f t="shared" si="23"/>
        <v>0</v>
      </c>
      <c r="AQ116" s="78">
        <f t="shared" si="24"/>
        <v>0</v>
      </c>
      <c r="AS116" s="25"/>
      <c r="AU116" s="78">
        <v>112</v>
      </c>
      <c r="AV116" s="78">
        <f>IF(X116&gt;AH116,INDEX($O$6:$O$19,AC116),求节点($G$6:$G$19,$O$6:$O$19,X116))/7*节奏总纲!W115</f>
        <v>0</v>
      </c>
      <c r="AW116" s="78">
        <f>IF(Y116&gt;AI116,INDEX($O$6:$O$19,AD116),求节点($G$6:$G$19,$O$6:$O$19,Y116))/7*节奏总纲!X115</f>
        <v>0</v>
      </c>
      <c r="AX116" s="78">
        <f>IF(Z116&gt;AJ116,INDEX($O$6:$O$19,AE116),求节点($G$6:$G$19,$O$6:$O$19,Z116))/7*节奏总纲!Y115</f>
        <v>0</v>
      </c>
      <c r="AY116" s="78">
        <f>IF(AA116&gt;AK116,INDEX($O$6:$O$19,AF116),求节点($G$6:$G$19,$O$6:$O$19,AA116))/7*节奏总纲!Z115</f>
        <v>0</v>
      </c>
      <c r="AZ116" s="78">
        <f>IF(AB116&gt;AL116,INDEX($O$6:$O$19,AG116),求节点($G$6:$G$19,$O$6:$O$19,AB116))/7*节奏总纲!AA115</f>
        <v>0</v>
      </c>
      <c r="BA116" s="78">
        <f>IF(X116&gt;AH116,INDEX($P$6:$P$19,AC116),求节点($G$6:$G$19,$P$6:$P$19,X116))/7*节奏总纲!W115</f>
        <v>0</v>
      </c>
      <c r="BB116" s="78">
        <f>IF(Y116&gt;AI116,INDEX($P$6:$P$19,AD116),求节点($G$6:$G$19,$P$6:$P$19,Y116))/7*节奏总纲!X115</f>
        <v>0</v>
      </c>
      <c r="BC116" s="78">
        <f>IF(Z116&gt;AJ116,INDEX($P$6:$P$19,AE116),求节点($G$6:$G$19,$P$6:$P$19,Z116))/7*节奏总纲!Y115</f>
        <v>0</v>
      </c>
      <c r="BD116" s="78">
        <f>IF(AA116&gt;AK116,INDEX($P$6:$P$19,AF116),求节点($G$6:$G$19,$P$6:$P$19,AA116))/7*节奏总纲!Z115</f>
        <v>0</v>
      </c>
      <c r="BE116" s="78">
        <f>IF(AB116&gt;AL116,INDEX($P$6:$P$19,AG116),求节点($G$6:$G$19,$P$6:$P$19,AB116))/7*节奏总纲!AA115</f>
        <v>0</v>
      </c>
      <c r="BF116" s="78">
        <f>IF(X116&gt;AH116,INDEX($Q$6:$Q$19,AC116),求节点($G$6:$G$19,$Q$6:$Q$19,X116))/7*节奏总纲!W115</f>
        <v>0</v>
      </c>
      <c r="BG116" s="78">
        <f>IF(Y116&gt;AI116,INDEX($Q$6:$Q$19,AD116),求节点($G$6:$G$19,$Q$6:$Q$19,Y116))/7*节奏总纲!X115</f>
        <v>0</v>
      </c>
      <c r="BH116" s="78">
        <f>IF(Z116&gt;AJ116,INDEX($Q$6:$Q$19,AE116),求节点($G$6:$G$19,$Q$6:$Q$19,Z116))/7*节奏总纲!Y115</f>
        <v>0</v>
      </c>
      <c r="BI116" s="78">
        <f>IF(AA116&gt;AK116,INDEX($Q$6:$Q$19,AF116),求节点($G$6:$G$19,$Q$6:$Q$19,AA116))/7*节奏总纲!Z115</f>
        <v>0</v>
      </c>
      <c r="BJ116" s="78">
        <f>IF(AB116&gt;AL116,INDEX($Q$6:$Q$19,AG116),求节点($G$6:$G$19,$Q$6:$Q$19,AB116))/7*节奏总纲!AA115</f>
        <v>0</v>
      </c>
      <c r="BK116" s="78">
        <f>IF(X116&gt;AH116,INDEX($R$6:$R$19,AC116),求节点($G$6:$G$19,$R$6:$R$19,X116))/7*节奏总纲!W115*$E$27</f>
        <v>0</v>
      </c>
      <c r="BL116" s="78">
        <f>IF(Y116&gt;AI116,INDEX($R$6:$R$19,AD116),求节点($G$6:$G$19,$R$6:$R$19,Y116))/7*节奏总纲!X115*$E$27</f>
        <v>0</v>
      </c>
      <c r="BM116" s="78">
        <f>IF(Z116&gt;AJ116,INDEX($R$6:$R$19,AE116),求节点($G$6:$G$19,$R$6:$R$19,Z116))/7*节奏总纲!Y115*$E$27</f>
        <v>0</v>
      </c>
      <c r="BN116" s="78">
        <f>IF(AA116&gt;AK116,INDEX($R$6:$R$19,AF116),求节点($G$6:$G$19,$R$6:$R$19,AA116))/7*节奏总纲!Z115*$E$27</f>
        <v>0</v>
      </c>
      <c r="BO116" s="78">
        <f>IF(AB116&gt;AL116,INDEX($R$6:$R$19,AG116),求节点($G$6:$G$19,$R$6:$R$19,AB116))/7*节奏总纲!AA115*$E$27</f>
        <v>0</v>
      </c>
      <c r="BP116" s="78">
        <f>IF(X116&gt;AH116,INDEX($S$6:$S$19,AC116),求节点($G$6:$G$19,$S$6:$S$19,X116))/7*节奏总纲!W115</f>
        <v>0</v>
      </c>
      <c r="BQ116" s="78">
        <f>IF(Y116&gt;AI116,INDEX($S$6:$S$19,AD116),求节点($G$6:$G$19,$S$6:$S$19,Y116))/7*节奏总纲!X115</f>
        <v>0</v>
      </c>
      <c r="BR116" s="78">
        <f>IF(Z116&gt;AJ116,INDEX($S$6:$S$19,AE116),求节点($G$6:$G$19,$S$6:$S$19,Z116))/7*节奏总纲!Y115</f>
        <v>0</v>
      </c>
      <c r="BS116" s="78">
        <f>IF(AA116&gt;AK116,INDEX($S$6:$S$19,AF116),求节点($G$6:$G$19,$S$6:$S$19,AA116))/7*节奏总纲!Z115</f>
        <v>0</v>
      </c>
      <c r="BT116" s="78">
        <f>IF(AB116&gt;AL116,INDEX($S$6:$S$19,AG116),求节点($G$6:$G$19,$S$6:$S$19,AB116))/7*节奏总纲!AA115</f>
        <v>0</v>
      </c>
      <c r="BV116" s="78">
        <v>112</v>
      </c>
      <c r="BW116" s="78">
        <f>SUM(AV$5:AV116)</f>
        <v>523558.86298849026</v>
      </c>
      <c r="BX116" s="78">
        <f>SUM(AW$5:AW116)</f>
        <v>529827.38716935948</v>
      </c>
      <c r="BY116" s="78">
        <f>SUM(AX$5:AX116)</f>
        <v>494571.15316972102</v>
      </c>
      <c r="BZ116" s="78">
        <f>SUM(AY$5:AY116)</f>
        <v>356370.09289879433</v>
      </c>
      <c r="CA116" s="78">
        <f>SUM(AZ$5:AZ116)</f>
        <v>189079.87919799119</v>
      </c>
      <c r="CB116" s="78">
        <f>SUM(BA$5:BA116)</f>
        <v>7507791028.7134533</v>
      </c>
      <c r="CC116" s="78">
        <f>SUM(BB$5:BB116)</f>
        <v>8296768521.4912663</v>
      </c>
      <c r="CD116" s="78">
        <f>SUM(BC$5:BC116)</f>
        <v>9363561992.7081757</v>
      </c>
      <c r="CE116" s="78">
        <f>SUM(BD$5:BD116)</f>
        <v>6797948470.9072771</v>
      </c>
      <c r="CF116" s="78">
        <f>SUM(BE$5:BE116)</f>
        <v>3508442110.1176267</v>
      </c>
      <c r="CG116" s="78">
        <f>SUM(BF$5:BF116)</f>
        <v>75737659.296295851</v>
      </c>
      <c r="CH116" s="78">
        <f>SUM(BG$5:BG116)</f>
        <v>80727068.841832638</v>
      </c>
      <c r="CI116" s="78">
        <f>SUM(BH$5:BH116)</f>
        <v>106635110.23726298</v>
      </c>
      <c r="CJ116" s="78">
        <f>SUM(BI$5:BI116)</f>
        <v>78721461.839904457</v>
      </c>
      <c r="CK116" s="78">
        <f>SUM(BJ$5:BJ116)</f>
        <v>39361569.168265827</v>
      </c>
      <c r="CL116" s="78">
        <f>SUM(BK$5:BK116)</f>
        <v>130889.71574712258</v>
      </c>
      <c r="CM116" s="78">
        <f>SUM(BL$5:BL116)</f>
        <v>132456.84679233987</v>
      </c>
      <c r="CN116" s="78">
        <f>SUM(BM$5:BM116)</f>
        <v>123642.78829243028</v>
      </c>
      <c r="CO116" s="78">
        <f>SUM(BN$5:BN116)</f>
        <v>89092.523224698583</v>
      </c>
      <c r="CP116" s="78">
        <f>SUM(BO$5:BO116)</f>
        <v>47269.969799497812</v>
      </c>
      <c r="CQ116" s="78" t="e">
        <f>BK116/节奏总纲!W115</f>
        <v>#DIV/0!</v>
      </c>
      <c r="CR116" s="78">
        <f>SUM(BP$5:BP116)</f>
        <v>0</v>
      </c>
      <c r="CS116" s="78">
        <f>SUM(BQ$5:BQ116)</f>
        <v>0</v>
      </c>
      <c r="CT116" s="78">
        <f>SUM(BR$5:BR116)</f>
        <v>0</v>
      </c>
      <c r="CU116" s="78">
        <f>SUM(BS$5:BS116)</f>
        <v>0</v>
      </c>
      <c r="CV116" s="78">
        <f>SUM(BT$5:BT116)</f>
        <v>0</v>
      </c>
    </row>
    <row r="117" spans="21:100" s="78" customFormat="1" x14ac:dyDescent="0.15">
      <c r="U117" s="25"/>
      <c r="W117" s="77">
        <v>113</v>
      </c>
      <c r="X117" s="78">
        <f>功勋产出!C120*7</f>
        <v>0</v>
      </c>
      <c r="Y117" s="78">
        <f>功勋产出!D120*7</f>
        <v>0</v>
      </c>
      <c r="Z117" s="78">
        <f>功勋产出!E120*7</f>
        <v>0</v>
      </c>
      <c r="AA117" s="78">
        <f>功勋产出!F120*7</f>
        <v>0</v>
      </c>
      <c r="AB117" s="78">
        <f>功勋产出!G120*7</f>
        <v>0</v>
      </c>
      <c r="AC117" s="78">
        <f>求节点(功勋需求与产出奖励!$F$6:$F$19,功勋需求与产出奖励!$C$6:$C$19,节奏总纲!P116)</f>
        <v>5</v>
      </c>
      <c r="AD117" s="78">
        <f>求节点(功勋需求与产出奖励!$F$6:$F$19,功勋需求与产出奖励!$C$6:$C$19,节奏总纲!Q116)</f>
        <v>5</v>
      </c>
      <c r="AE117" s="78">
        <f>求节点(功勋需求与产出奖励!$F$6:$F$19,功勋需求与产出奖励!$C$6:$C$19,节奏总纲!R116)</f>
        <v>5</v>
      </c>
      <c r="AF117" s="78">
        <f>求节点(功勋需求与产出奖励!$F$6:$F$19,功勋需求与产出奖励!$C$6:$C$19,节奏总纲!S116)</f>
        <v>5</v>
      </c>
      <c r="AG117" s="78">
        <f>求节点(功勋需求与产出奖励!$F$6:$F$19,功勋需求与产出奖励!$C$6:$C$19,节奏总纲!T116)</f>
        <v>5</v>
      </c>
      <c r="AH117" s="78">
        <f>求节点($F$6:$F$19,$G$6:$G$19,节奏总纲!P116)</f>
        <v>6400000</v>
      </c>
      <c r="AI117" s="78">
        <f>求节点($F$6:$F$19,$G$6:$G$19,节奏总纲!Q116)</f>
        <v>6400000</v>
      </c>
      <c r="AJ117" s="78">
        <f>求节点($F$6:$F$19,$G$6:$G$19,节奏总纲!R116)</f>
        <v>6400000</v>
      </c>
      <c r="AK117" s="78">
        <f>求节点($F$6:$F$19,$G$6:$G$19,节奏总纲!S116)</f>
        <v>6400000</v>
      </c>
      <c r="AL117" s="78">
        <f>求节点($F$6:$F$19,$G$6:$G$19,节奏总纲!T116)</f>
        <v>6400000</v>
      </c>
      <c r="AM117" s="78">
        <f t="shared" si="20"/>
        <v>0</v>
      </c>
      <c r="AN117" s="78">
        <f t="shared" si="21"/>
        <v>0</v>
      </c>
      <c r="AO117" s="78">
        <f t="shared" si="22"/>
        <v>0</v>
      </c>
      <c r="AP117" s="78">
        <f t="shared" si="23"/>
        <v>0</v>
      </c>
      <c r="AQ117" s="78">
        <f t="shared" si="24"/>
        <v>0</v>
      </c>
      <c r="AS117" s="25"/>
      <c r="AU117" s="78">
        <v>113</v>
      </c>
      <c r="AV117" s="78">
        <f>IF(X117&gt;AH117,INDEX($O$6:$O$19,AC117),求节点($G$6:$G$19,$O$6:$O$19,X117))/7*节奏总纲!W116</f>
        <v>0</v>
      </c>
      <c r="AW117" s="78">
        <f>IF(Y117&gt;AI117,INDEX($O$6:$O$19,AD117),求节点($G$6:$G$19,$O$6:$O$19,Y117))/7*节奏总纲!X116</f>
        <v>0</v>
      </c>
      <c r="AX117" s="78">
        <f>IF(Z117&gt;AJ117,INDEX($O$6:$O$19,AE117),求节点($G$6:$G$19,$O$6:$O$19,Z117))/7*节奏总纲!Y116</f>
        <v>0</v>
      </c>
      <c r="AY117" s="78">
        <f>IF(AA117&gt;AK117,INDEX($O$6:$O$19,AF117),求节点($G$6:$G$19,$O$6:$O$19,AA117))/7*节奏总纲!Z116</f>
        <v>0</v>
      </c>
      <c r="AZ117" s="78">
        <f>IF(AB117&gt;AL117,INDEX($O$6:$O$19,AG117),求节点($G$6:$G$19,$O$6:$O$19,AB117))/7*节奏总纲!AA116</f>
        <v>0</v>
      </c>
      <c r="BA117" s="78">
        <f>IF(X117&gt;AH117,INDEX($P$6:$P$19,AC117),求节点($G$6:$G$19,$P$6:$P$19,X117))/7*节奏总纲!W116</f>
        <v>0</v>
      </c>
      <c r="BB117" s="78">
        <f>IF(Y117&gt;AI117,INDEX($P$6:$P$19,AD117),求节点($G$6:$G$19,$P$6:$P$19,Y117))/7*节奏总纲!X116</f>
        <v>0</v>
      </c>
      <c r="BC117" s="78">
        <f>IF(Z117&gt;AJ117,INDEX($P$6:$P$19,AE117),求节点($G$6:$G$19,$P$6:$P$19,Z117))/7*节奏总纲!Y116</f>
        <v>0</v>
      </c>
      <c r="BD117" s="78">
        <f>IF(AA117&gt;AK117,INDEX($P$6:$P$19,AF117),求节点($G$6:$G$19,$P$6:$P$19,AA117))/7*节奏总纲!Z116</f>
        <v>0</v>
      </c>
      <c r="BE117" s="78">
        <f>IF(AB117&gt;AL117,INDEX($P$6:$P$19,AG117),求节点($G$6:$G$19,$P$6:$P$19,AB117))/7*节奏总纲!AA116</f>
        <v>0</v>
      </c>
      <c r="BF117" s="78">
        <f>IF(X117&gt;AH117,INDEX($Q$6:$Q$19,AC117),求节点($G$6:$G$19,$Q$6:$Q$19,X117))/7*节奏总纲!W116</f>
        <v>0</v>
      </c>
      <c r="BG117" s="78">
        <f>IF(Y117&gt;AI117,INDEX($Q$6:$Q$19,AD117),求节点($G$6:$G$19,$Q$6:$Q$19,Y117))/7*节奏总纲!X116</f>
        <v>0</v>
      </c>
      <c r="BH117" s="78">
        <f>IF(Z117&gt;AJ117,INDEX($Q$6:$Q$19,AE117),求节点($G$6:$G$19,$Q$6:$Q$19,Z117))/7*节奏总纲!Y116</f>
        <v>0</v>
      </c>
      <c r="BI117" s="78">
        <f>IF(AA117&gt;AK117,INDEX($Q$6:$Q$19,AF117),求节点($G$6:$G$19,$Q$6:$Q$19,AA117))/7*节奏总纲!Z116</f>
        <v>0</v>
      </c>
      <c r="BJ117" s="78">
        <f>IF(AB117&gt;AL117,INDEX($Q$6:$Q$19,AG117),求节点($G$6:$G$19,$Q$6:$Q$19,AB117))/7*节奏总纲!AA116</f>
        <v>0</v>
      </c>
      <c r="BK117" s="78">
        <f>IF(X117&gt;AH117,INDEX($R$6:$R$19,AC117),求节点($G$6:$G$19,$R$6:$R$19,X117))/7*节奏总纲!W116*$E$27</f>
        <v>0</v>
      </c>
      <c r="BL117" s="78">
        <f>IF(Y117&gt;AI117,INDEX($R$6:$R$19,AD117),求节点($G$6:$G$19,$R$6:$R$19,Y117))/7*节奏总纲!X116*$E$27</f>
        <v>0</v>
      </c>
      <c r="BM117" s="78">
        <f>IF(Z117&gt;AJ117,INDEX($R$6:$R$19,AE117),求节点($G$6:$G$19,$R$6:$R$19,Z117))/7*节奏总纲!Y116*$E$27</f>
        <v>0</v>
      </c>
      <c r="BN117" s="78">
        <f>IF(AA117&gt;AK117,INDEX($R$6:$R$19,AF117),求节点($G$6:$G$19,$R$6:$R$19,AA117))/7*节奏总纲!Z116*$E$27</f>
        <v>0</v>
      </c>
      <c r="BO117" s="78">
        <f>IF(AB117&gt;AL117,INDEX($R$6:$R$19,AG117),求节点($G$6:$G$19,$R$6:$R$19,AB117))/7*节奏总纲!AA116*$E$27</f>
        <v>0</v>
      </c>
      <c r="BP117" s="78">
        <f>IF(X117&gt;AH117,INDEX($S$6:$S$19,AC117),求节点($G$6:$G$19,$S$6:$S$19,X117))/7*节奏总纲!W116</f>
        <v>0</v>
      </c>
      <c r="BQ117" s="78">
        <f>IF(Y117&gt;AI117,INDEX($S$6:$S$19,AD117),求节点($G$6:$G$19,$S$6:$S$19,Y117))/7*节奏总纲!X116</f>
        <v>0</v>
      </c>
      <c r="BR117" s="78">
        <f>IF(Z117&gt;AJ117,INDEX($S$6:$S$19,AE117),求节点($G$6:$G$19,$S$6:$S$19,Z117))/7*节奏总纲!Y116</f>
        <v>0</v>
      </c>
      <c r="BS117" s="78">
        <f>IF(AA117&gt;AK117,INDEX($S$6:$S$19,AF117),求节点($G$6:$G$19,$S$6:$S$19,AA117))/7*节奏总纲!Z116</f>
        <v>0</v>
      </c>
      <c r="BT117" s="78">
        <f>IF(AB117&gt;AL117,INDEX($S$6:$S$19,AG117),求节点($G$6:$G$19,$S$6:$S$19,AB117))/7*节奏总纲!AA116</f>
        <v>0</v>
      </c>
      <c r="BV117" s="78">
        <v>113</v>
      </c>
      <c r="BW117" s="78">
        <f>SUM(AV$5:AV117)</f>
        <v>523558.86298849026</v>
      </c>
      <c r="BX117" s="78">
        <f>SUM(AW$5:AW117)</f>
        <v>529827.38716935948</v>
      </c>
      <c r="BY117" s="78">
        <f>SUM(AX$5:AX117)</f>
        <v>494571.15316972102</v>
      </c>
      <c r="BZ117" s="78">
        <f>SUM(AY$5:AY117)</f>
        <v>356370.09289879433</v>
      </c>
      <c r="CA117" s="78">
        <f>SUM(AZ$5:AZ117)</f>
        <v>189079.87919799119</v>
      </c>
      <c r="CB117" s="78">
        <f>SUM(BA$5:BA117)</f>
        <v>7507791028.7134533</v>
      </c>
      <c r="CC117" s="78">
        <f>SUM(BB$5:BB117)</f>
        <v>8296768521.4912663</v>
      </c>
      <c r="CD117" s="78">
        <f>SUM(BC$5:BC117)</f>
        <v>9363561992.7081757</v>
      </c>
      <c r="CE117" s="78">
        <f>SUM(BD$5:BD117)</f>
        <v>6797948470.9072771</v>
      </c>
      <c r="CF117" s="78">
        <f>SUM(BE$5:BE117)</f>
        <v>3508442110.1176267</v>
      </c>
      <c r="CG117" s="78">
        <f>SUM(BF$5:BF117)</f>
        <v>75737659.296295851</v>
      </c>
      <c r="CH117" s="78">
        <f>SUM(BG$5:BG117)</f>
        <v>80727068.841832638</v>
      </c>
      <c r="CI117" s="78">
        <f>SUM(BH$5:BH117)</f>
        <v>106635110.23726298</v>
      </c>
      <c r="CJ117" s="78">
        <f>SUM(BI$5:BI117)</f>
        <v>78721461.839904457</v>
      </c>
      <c r="CK117" s="78">
        <f>SUM(BJ$5:BJ117)</f>
        <v>39361569.168265827</v>
      </c>
      <c r="CL117" s="78">
        <f>SUM(BK$5:BK117)</f>
        <v>130889.71574712258</v>
      </c>
      <c r="CM117" s="78">
        <f>SUM(BL$5:BL117)</f>
        <v>132456.84679233987</v>
      </c>
      <c r="CN117" s="78">
        <f>SUM(BM$5:BM117)</f>
        <v>123642.78829243028</v>
      </c>
      <c r="CO117" s="78">
        <f>SUM(BN$5:BN117)</f>
        <v>89092.523224698583</v>
      </c>
      <c r="CP117" s="78">
        <f>SUM(BO$5:BO117)</f>
        <v>47269.969799497812</v>
      </c>
      <c r="CQ117" s="78" t="e">
        <f>BK117/节奏总纲!W116</f>
        <v>#DIV/0!</v>
      </c>
      <c r="CR117" s="78">
        <f>SUM(BP$5:BP117)</f>
        <v>0</v>
      </c>
      <c r="CS117" s="78">
        <f>SUM(BQ$5:BQ117)</f>
        <v>0</v>
      </c>
      <c r="CT117" s="78">
        <f>SUM(BR$5:BR117)</f>
        <v>0</v>
      </c>
      <c r="CU117" s="78">
        <f>SUM(BS$5:BS117)</f>
        <v>0</v>
      </c>
      <c r="CV117" s="78">
        <f>SUM(BT$5:BT117)</f>
        <v>0</v>
      </c>
    </row>
    <row r="118" spans="21:100" s="78" customFormat="1" x14ac:dyDescent="0.15">
      <c r="U118" s="25"/>
      <c r="W118" s="77">
        <v>114</v>
      </c>
      <c r="X118" s="78">
        <f>功勋产出!C121*7</f>
        <v>0</v>
      </c>
      <c r="Y118" s="78">
        <f>功勋产出!D121*7</f>
        <v>0</v>
      </c>
      <c r="Z118" s="78">
        <f>功勋产出!E121*7</f>
        <v>0</v>
      </c>
      <c r="AA118" s="78">
        <f>功勋产出!F121*7</f>
        <v>0</v>
      </c>
      <c r="AB118" s="78">
        <f>功勋产出!G121*7</f>
        <v>0</v>
      </c>
      <c r="AC118" s="78">
        <f>求节点(功勋需求与产出奖励!$F$6:$F$19,功勋需求与产出奖励!$C$6:$C$19,节奏总纲!P117)</f>
        <v>5</v>
      </c>
      <c r="AD118" s="78">
        <f>求节点(功勋需求与产出奖励!$F$6:$F$19,功勋需求与产出奖励!$C$6:$C$19,节奏总纲!Q117)</f>
        <v>5</v>
      </c>
      <c r="AE118" s="78">
        <f>求节点(功勋需求与产出奖励!$F$6:$F$19,功勋需求与产出奖励!$C$6:$C$19,节奏总纲!R117)</f>
        <v>5</v>
      </c>
      <c r="AF118" s="78">
        <f>求节点(功勋需求与产出奖励!$F$6:$F$19,功勋需求与产出奖励!$C$6:$C$19,节奏总纲!S117)</f>
        <v>5</v>
      </c>
      <c r="AG118" s="78">
        <f>求节点(功勋需求与产出奖励!$F$6:$F$19,功勋需求与产出奖励!$C$6:$C$19,节奏总纲!T117)</f>
        <v>5</v>
      </c>
      <c r="AH118" s="78">
        <f>求节点($F$6:$F$19,$G$6:$G$19,节奏总纲!P117)</f>
        <v>6400000</v>
      </c>
      <c r="AI118" s="78">
        <f>求节点($F$6:$F$19,$G$6:$G$19,节奏总纲!Q117)</f>
        <v>6400000</v>
      </c>
      <c r="AJ118" s="78">
        <f>求节点($F$6:$F$19,$G$6:$G$19,节奏总纲!R117)</f>
        <v>6400000</v>
      </c>
      <c r="AK118" s="78">
        <f>求节点($F$6:$F$19,$G$6:$G$19,节奏总纲!S117)</f>
        <v>6400000</v>
      </c>
      <c r="AL118" s="78">
        <f>求节点($F$6:$F$19,$G$6:$G$19,节奏总纲!T117)</f>
        <v>6400000</v>
      </c>
      <c r="AM118" s="78">
        <f t="shared" si="20"/>
        <v>0</v>
      </c>
      <c r="AN118" s="78">
        <f t="shared" si="21"/>
        <v>0</v>
      </c>
      <c r="AO118" s="78">
        <f t="shared" si="22"/>
        <v>0</v>
      </c>
      <c r="AP118" s="78">
        <f t="shared" si="23"/>
        <v>0</v>
      </c>
      <c r="AQ118" s="78">
        <f t="shared" si="24"/>
        <v>0</v>
      </c>
      <c r="AS118" s="25"/>
      <c r="AU118" s="78">
        <v>114</v>
      </c>
      <c r="AV118" s="78">
        <f>IF(X118&gt;AH118,INDEX($O$6:$O$19,AC118),求节点($G$6:$G$19,$O$6:$O$19,X118))/7*节奏总纲!W117</f>
        <v>0</v>
      </c>
      <c r="AW118" s="78">
        <f>IF(Y118&gt;AI118,INDEX($O$6:$O$19,AD118),求节点($G$6:$G$19,$O$6:$O$19,Y118))/7*节奏总纲!X117</f>
        <v>0</v>
      </c>
      <c r="AX118" s="78">
        <f>IF(Z118&gt;AJ118,INDEX($O$6:$O$19,AE118),求节点($G$6:$G$19,$O$6:$O$19,Z118))/7*节奏总纲!Y117</f>
        <v>0</v>
      </c>
      <c r="AY118" s="78">
        <f>IF(AA118&gt;AK118,INDEX($O$6:$O$19,AF118),求节点($G$6:$G$19,$O$6:$O$19,AA118))/7*节奏总纲!Z117</f>
        <v>0</v>
      </c>
      <c r="AZ118" s="78">
        <f>IF(AB118&gt;AL118,INDEX($O$6:$O$19,AG118),求节点($G$6:$G$19,$O$6:$O$19,AB118))/7*节奏总纲!AA117</f>
        <v>0</v>
      </c>
      <c r="BA118" s="78">
        <f>IF(X118&gt;AH118,INDEX($P$6:$P$19,AC118),求节点($G$6:$G$19,$P$6:$P$19,X118))/7*节奏总纲!W117</f>
        <v>0</v>
      </c>
      <c r="BB118" s="78">
        <f>IF(Y118&gt;AI118,INDEX($P$6:$P$19,AD118),求节点($G$6:$G$19,$P$6:$P$19,Y118))/7*节奏总纲!X117</f>
        <v>0</v>
      </c>
      <c r="BC118" s="78">
        <f>IF(Z118&gt;AJ118,INDEX($P$6:$P$19,AE118),求节点($G$6:$G$19,$P$6:$P$19,Z118))/7*节奏总纲!Y117</f>
        <v>0</v>
      </c>
      <c r="BD118" s="78">
        <f>IF(AA118&gt;AK118,INDEX($P$6:$P$19,AF118),求节点($G$6:$G$19,$P$6:$P$19,AA118))/7*节奏总纲!Z117</f>
        <v>0</v>
      </c>
      <c r="BE118" s="78">
        <f>IF(AB118&gt;AL118,INDEX($P$6:$P$19,AG118),求节点($G$6:$G$19,$P$6:$P$19,AB118))/7*节奏总纲!AA117</f>
        <v>0</v>
      </c>
      <c r="BF118" s="78">
        <f>IF(X118&gt;AH118,INDEX($Q$6:$Q$19,AC118),求节点($G$6:$G$19,$Q$6:$Q$19,X118))/7*节奏总纲!W117</f>
        <v>0</v>
      </c>
      <c r="BG118" s="78">
        <f>IF(Y118&gt;AI118,INDEX($Q$6:$Q$19,AD118),求节点($G$6:$G$19,$Q$6:$Q$19,Y118))/7*节奏总纲!X117</f>
        <v>0</v>
      </c>
      <c r="BH118" s="78">
        <f>IF(Z118&gt;AJ118,INDEX($Q$6:$Q$19,AE118),求节点($G$6:$G$19,$Q$6:$Q$19,Z118))/7*节奏总纲!Y117</f>
        <v>0</v>
      </c>
      <c r="BI118" s="78">
        <f>IF(AA118&gt;AK118,INDEX($Q$6:$Q$19,AF118),求节点($G$6:$G$19,$Q$6:$Q$19,AA118))/7*节奏总纲!Z117</f>
        <v>0</v>
      </c>
      <c r="BJ118" s="78">
        <f>IF(AB118&gt;AL118,INDEX($Q$6:$Q$19,AG118),求节点($G$6:$G$19,$Q$6:$Q$19,AB118))/7*节奏总纲!AA117</f>
        <v>0</v>
      </c>
      <c r="BK118" s="78">
        <f>IF(X118&gt;AH118,INDEX($R$6:$R$19,AC118),求节点($G$6:$G$19,$R$6:$R$19,X118))/7*节奏总纲!W117*$E$27</f>
        <v>0</v>
      </c>
      <c r="BL118" s="78">
        <f>IF(Y118&gt;AI118,INDEX($R$6:$R$19,AD118),求节点($G$6:$G$19,$R$6:$R$19,Y118))/7*节奏总纲!X117*$E$27</f>
        <v>0</v>
      </c>
      <c r="BM118" s="78">
        <f>IF(Z118&gt;AJ118,INDEX($R$6:$R$19,AE118),求节点($G$6:$G$19,$R$6:$R$19,Z118))/7*节奏总纲!Y117*$E$27</f>
        <v>0</v>
      </c>
      <c r="BN118" s="78">
        <f>IF(AA118&gt;AK118,INDEX($R$6:$R$19,AF118),求节点($G$6:$G$19,$R$6:$R$19,AA118))/7*节奏总纲!Z117*$E$27</f>
        <v>0</v>
      </c>
      <c r="BO118" s="78">
        <f>IF(AB118&gt;AL118,INDEX($R$6:$R$19,AG118),求节点($G$6:$G$19,$R$6:$R$19,AB118))/7*节奏总纲!AA117*$E$27</f>
        <v>0</v>
      </c>
      <c r="BP118" s="78">
        <f>IF(X118&gt;AH118,INDEX($S$6:$S$19,AC118),求节点($G$6:$G$19,$S$6:$S$19,X118))/7*节奏总纲!W117</f>
        <v>0</v>
      </c>
      <c r="BQ118" s="78">
        <f>IF(Y118&gt;AI118,INDEX($S$6:$S$19,AD118),求节点($G$6:$G$19,$S$6:$S$19,Y118))/7*节奏总纲!X117</f>
        <v>0</v>
      </c>
      <c r="BR118" s="78">
        <f>IF(Z118&gt;AJ118,INDEX($S$6:$S$19,AE118),求节点($G$6:$G$19,$S$6:$S$19,Z118))/7*节奏总纲!Y117</f>
        <v>0</v>
      </c>
      <c r="BS118" s="78">
        <f>IF(AA118&gt;AK118,INDEX($S$6:$S$19,AF118),求节点($G$6:$G$19,$S$6:$S$19,AA118))/7*节奏总纲!Z117</f>
        <v>0</v>
      </c>
      <c r="BT118" s="78">
        <f>IF(AB118&gt;AL118,INDEX($S$6:$S$19,AG118),求节点($G$6:$G$19,$S$6:$S$19,AB118))/7*节奏总纲!AA117</f>
        <v>0</v>
      </c>
      <c r="BV118" s="78">
        <v>114</v>
      </c>
      <c r="BW118" s="78">
        <f>SUM(AV$5:AV118)</f>
        <v>523558.86298849026</v>
      </c>
      <c r="BX118" s="78">
        <f>SUM(AW$5:AW118)</f>
        <v>529827.38716935948</v>
      </c>
      <c r="BY118" s="78">
        <f>SUM(AX$5:AX118)</f>
        <v>494571.15316972102</v>
      </c>
      <c r="BZ118" s="78">
        <f>SUM(AY$5:AY118)</f>
        <v>356370.09289879433</v>
      </c>
      <c r="CA118" s="78">
        <f>SUM(AZ$5:AZ118)</f>
        <v>189079.87919799119</v>
      </c>
      <c r="CB118" s="78">
        <f>SUM(BA$5:BA118)</f>
        <v>7507791028.7134533</v>
      </c>
      <c r="CC118" s="78">
        <f>SUM(BB$5:BB118)</f>
        <v>8296768521.4912663</v>
      </c>
      <c r="CD118" s="78">
        <f>SUM(BC$5:BC118)</f>
        <v>9363561992.7081757</v>
      </c>
      <c r="CE118" s="78">
        <f>SUM(BD$5:BD118)</f>
        <v>6797948470.9072771</v>
      </c>
      <c r="CF118" s="78">
        <f>SUM(BE$5:BE118)</f>
        <v>3508442110.1176267</v>
      </c>
      <c r="CG118" s="78">
        <f>SUM(BF$5:BF118)</f>
        <v>75737659.296295851</v>
      </c>
      <c r="CH118" s="78">
        <f>SUM(BG$5:BG118)</f>
        <v>80727068.841832638</v>
      </c>
      <c r="CI118" s="78">
        <f>SUM(BH$5:BH118)</f>
        <v>106635110.23726298</v>
      </c>
      <c r="CJ118" s="78">
        <f>SUM(BI$5:BI118)</f>
        <v>78721461.839904457</v>
      </c>
      <c r="CK118" s="78">
        <f>SUM(BJ$5:BJ118)</f>
        <v>39361569.168265827</v>
      </c>
      <c r="CL118" s="78">
        <f>SUM(BK$5:BK118)</f>
        <v>130889.71574712258</v>
      </c>
      <c r="CM118" s="78">
        <f>SUM(BL$5:BL118)</f>
        <v>132456.84679233987</v>
      </c>
      <c r="CN118" s="78">
        <f>SUM(BM$5:BM118)</f>
        <v>123642.78829243028</v>
      </c>
      <c r="CO118" s="78">
        <f>SUM(BN$5:BN118)</f>
        <v>89092.523224698583</v>
      </c>
      <c r="CP118" s="78">
        <f>SUM(BO$5:BO118)</f>
        <v>47269.969799497812</v>
      </c>
      <c r="CQ118" s="78" t="e">
        <f>BK118/节奏总纲!W117</f>
        <v>#DIV/0!</v>
      </c>
      <c r="CR118" s="78">
        <f>SUM(BP$5:BP118)</f>
        <v>0</v>
      </c>
      <c r="CS118" s="78">
        <f>SUM(BQ$5:BQ118)</f>
        <v>0</v>
      </c>
      <c r="CT118" s="78">
        <f>SUM(BR$5:BR118)</f>
        <v>0</v>
      </c>
      <c r="CU118" s="78">
        <f>SUM(BS$5:BS118)</f>
        <v>0</v>
      </c>
      <c r="CV118" s="78">
        <f>SUM(BT$5:BT118)</f>
        <v>0</v>
      </c>
    </row>
    <row r="119" spans="21:100" s="78" customFormat="1" x14ac:dyDescent="0.15">
      <c r="U119" s="25"/>
      <c r="W119" s="77">
        <v>115</v>
      </c>
      <c r="X119" s="78">
        <f>功勋产出!C122*7</f>
        <v>0</v>
      </c>
      <c r="Y119" s="78">
        <f>功勋产出!D122*7</f>
        <v>0</v>
      </c>
      <c r="Z119" s="78">
        <f>功勋产出!E122*7</f>
        <v>0</v>
      </c>
      <c r="AA119" s="78">
        <f>功勋产出!F122*7</f>
        <v>0</v>
      </c>
      <c r="AB119" s="78">
        <f>功勋产出!G122*7</f>
        <v>0</v>
      </c>
      <c r="AC119" s="78">
        <f>求节点(功勋需求与产出奖励!$F$6:$F$19,功勋需求与产出奖励!$C$6:$C$19,节奏总纲!P118)</f>
        <v>5</v>
      </c>
      <c r="AD119" s="78">
        <f>求节点(功勋需求与产出奖励!$F$6:$F$19,功勋需求与产出奖励!$C$6:$C$19,节奏总纲!Q118)</f>
        <v>5</v>
      </c>
      <c r="AE119" s="78">
        <f>求节点(功勋需求与产出奖励!$F$6:$F$19,功勋需求与产出奖励!$C$6:$C$19,节奏总纲!R118)</f>
        <v>5</v>
      </c>
      <c r="AF119" s="78">
        <f>求节点(功勋需求与产出奖励!$F$6:$F$19,功勋需求与产出奖励!$C$6:$C$19,节奏总纲!S118)</f>
        <v>5</v>
      </c>
      <c r="AG119" s="78">
        <f>求节点(功勋需求与产出奖励!$F$6:$F$19,功勋需求与产出奖励!$C$6:$C$19,节奏总纲!T118)</f>
        <v>5</v>
      </c>
      <c r="AH119" s="78">
        <f>求节点($F$6:$F$19,$G$6:$G$19,节奏总纲!P118)</f>
        <v>6400000</v>
      </c>
      <c r="AI119" s="78">
        <f>求节点($F$6:$F$19,$G$6:$G$19,节奏总纲!Q118)</f>
        <v>6400000</v>
      </c>
      <c r="AJ119" s="78">
        <f>求节点($F$6:$F$19,$G$6:$G$19,节奏总纲!R118)</f>
        <v>6400000</v>
      </c>
      <c r="AK119" s="78">
        <f>求节点($F$6:$F$19,$G$6:$G$19,节奏总纲!S118)</f>
        <v>6400000</v>
      </c>
      <c r="AL119" s="78">
        <f>求节点($F$6:$F$19,$G$6:$G$19,节奏总纲!T118)</f>
        <v>6400000</v>
      </c>
      <c r="AM119" s="78">
        <f t="shared" si="20"/>
        <v>0</v>
      </c>
      <c r="AN119" s="78">
        <f t="shared" si="21"/>
        <v>0</v>
      </c>
      <c r="AO119" s="78">
        <f t="shared" si="22"/>
        <v>0</v>
      </c>
      <c r="AP119" s="78">
        <f t="shared" si="23"/>
        <v>0</v>
      </c>
      <c r="AQ119" s="78">
        <f t="shared" si="24"/>
        <v>0</v>
      </c>
      <c r="AS119" s="25"/>
      <c r="AU119" s="78">
        <v>115</v>
      </c>
      <c r="AV119" s="78">
        <f>IF(X119&gt;AH119,INDEX($O$6:$O$19,AC119),求节点($G$6:$G$19,$O$6:$O$19,X119))/7*节奏总纲!W118</f>
        <v>0</v>
      </c>
      <c r="AW119" s="78">
        <f>IF(Y119&gt;AI119,INDEX($O$6:$O$19,AD119),求节点($G$6:$G$19,$O$6:$O$19,Y119))/7*节奏总纲!X118</f>
        <v>0</v>
      </c>
      <c r="AX119" s="78">
        <f>IF(Z119&gt;AJ119,INDEX($O$6:$O$19,AE119),求节点($G$6:$G$19,$O$6:$O$19,Z119))/7*节奏总纲!Y118</f>
        <v>0</v>
      </c>
      <c r="AY119" s="78">
        <f>IF(AA119&gt;AK119,INDEX($O$6:$O$19,AF119),求节点($G$6:$G$19,$O$6:$O$19,AA119))/7*节奏总纲!Z118</f>
        <v>0</v>
      </c>
      <c r="AZ119" s="78">
        <f>IF(AB119&gt;AL119,INDEX($O$6:$O$19,AG119),求节点($G$6:$G$19,$O$6:$O$19,AB119))/7*节奏总纲!AA118</f>
        <v>0</v>
      </c>
      <c r="BA119" s="78">
        <f>IF(X119&gt;AH119,INDEX($P$6:$P$19,AC119),求节点($G$6:$G$19,$P$6:$P$19,X119))/7*节奏总纲!W118</f>
        <v>0</v>
      </c>
      <c r="BB119" s="78">
        <f>IF(Y119&gt;AI119,INDEX($P$6:$P$19,AD119),求节点($G$6:$G$19,$P$6:$P$19,Y119))/7*节奏总纲!X118</f>
        <v>0</v>
      </c>
      <c r="BC119" s="78">
        <f>IF(Z119&gt;AJ119,INDEX($P$6:$P$19,AE119),求节点($G$6:$G$19,$P$6:$P$19,Z119))/7*节奏总纲!Y118</f>
        <v>0</v>
      </c>
      <c r="BD119" s="78">
        <f>IF(AA119&gt;AK119,INDEX($P$6:$P$19,AF119),求节点($G$6:$G$19,$P$6:$P$19,AA119))/7*节奏总纲!Z118</f>
        <v>0</v>
      </c>
      <c r="BE119" s="78">
        <f>IF(AB119&gt;AL119,INDEX($P$6:$P$19,AG119),求节点($G$6:$G$19,$P$6:$P$19,AB119))/7*节奏总纲!AA118</f>
        <v>0</v>
      </c>
      <c r="BF119" s="78">
        <f>IF(X119&gt;AH119,INDEX($Q$6:$Q$19,AC119),求节点($G$6:$G$19,$Q$6:$Q$19,X119))/7*节奏总纲!W118</f>
        <v>0</v>
      </c>
      <c r="BG119" s="78">
        <f>IF(Y119&gt;AI119,INDEX($Q$6:$Q$19,AD119),求节点($G$6:$G$19,$Q$6:$Q$19,Y119))/7*节奏总纲!X118</f>
        <v>0</v>
      </c>
      <c r="BH119" s="78">
        <f>IF(Z119&gt;AJ119,INDEX($Q$6:$Q$19,AE119),求节点($G$6:$G$19,$Q$6:$Q$19,Z119))/7*节奏总纲!Y118</f>
        <v>0</v>
      </c>
      <c r="BI119" s="78">
        <f>IF(AA119&gt;AK119,INDEX($Q$6:$Q$19,AF119),求节点($G$6:$G$19,$Q$6:$Q$19,AA119))/7*节奏总纲!Z118</f>
        <v>0</v>
      </c>
      <c r="BJ119" s="78">
        <f>IF(AB119&gt;AL119,INDEX($Q$6:$Q$19,AG119),求节点($G$6:$G$19,$Q$6:$Q$19,AB119))/7*节奏总纲!AA118</f>
        <v>0</v>
      </c>
      <c r="BK119" s="78">
        <f>IF(X119&gt;AH119,INDEX($R$6:$R$19,AC119),求节点($G$6:$G$19,$R$6:$R$19,X119))/7*节奏总纲!W118*$E$27</f>
        <v>0</v>
      </c>
      <c r="BL119" s="78">
        <f>IF(Y119&gt;AI119,INDEX($R$6:$R$19,AD119),求节点($G$6:$G$19,$R$6:$R$19,Y119))/7*节奏总纲!X118*$E$27</f>
        <v>0</v>
      </c>
      <c r="BM119" s="78">
        <f>IF(Z119&gt;AJ119,INDEX($R$6:$R$19,AE119),求节点($G$6:$G$19,$R$6:$R$19,Z119))/7*节奏总纲!Y118*$E$27</f>
        <v>0</v>
      </c>
      <c r="BN119" s="78">
        <f>IF(AA119&gt;AK119,INDEX($R$6:$R$19,AF119),求节点($G$6:$G$19,$R$6:$R$19,AA119))/7*节奏总纲!Z118*$E$27</f>
        <v>0</v>
      </c>
      <c r="BO119" s="78">
        <f>IF(AB119&gt;AL119,INDEX($R$6:$R$19,AG119),求节点($G$6:$G$19,$R$6:$R$19,AB119))/7*节奏总纲!AA118*$E$27</f>
        <v>0</v>
      </c>
      <c r="BP119" s="78">
        <f>IF(X119&gt;AH119,INDEX($S$6:$S$19,AC119),求节点($G$6:$G$19,$S$6:$S$19,X119))/7*节奏总纲!W118</f>
        <v>0</v>
      </c>
      <c r="BQ119" s="78">
        <f>IF(Y119&gt;AI119,INDEX($S$6:$S$19,AD119),求节点($G$6:$G$19,$S$6:$S$19,Y119))/7*节奏总纲!X118</f>
        <v>0</v>
      </c>
      <c r="BR119" s="78">
        <f>IF(Z119&gt;AJ119,INDEX($S$6:$S$19,AE119),求节点($G$6:$G$19,$S$6:$S$19,Z119))/7*节奏总纲!Y118</f>
        <v>0</v>
      </c>
      <c r="BS119" s="78">
        <f>IF(AA119&gt;AK119,INDEX($S$6:$S$19,AF119),求节点($G$6:$G$19,$S$6:$S$19,AA119))/7*节奏总纲!Z118</f>
        <v>0</v>
      </c>
      <c r="BT119" s="78">
        <f>IF(AB119&gt;AL119,INDEX($S$6:$S$19,AG119),求节点($G$6:$G$19,$S$6:$S$19,AB119))/7*节奏总纲!AA118</f>
        <v>0</v>
      </c>
      <c r="BV119" s="78">
        <v>115</v>
      </c>
      <c r="BW119" s="78">
        <f>SUM(AV$5:AV119)</f>
        <v>523558.86298849026</v>
      </c>
      <c r="BX119" s="78">
        <f>SUM(AW$5:AW119)</f>
        <v>529827.38716935948</v>
      </c>
      <c r="BY119" s="78">
        <f>SUM(AX$5:AX119)</f>
        <v>494571.15316972102</v>
      </c>
      <c r="BZ119" s="78">
        <f>SUM(AY$5:AY119)</f>
        <v>356370.09289879433</v>
      </c>
      <c r="CA119" s="78">
        <f>SUM(AZ$5:AZ119)</f>
        <v>189079.87919799119</v>
      </c>
      <c r="CB119" s="78">
        <f>SUM(BA$5:BA119)</f>
        <v>7507791028.7134533</v>
      </c>
      <c r="CC119" s="78">
        <f>SUM(BB$5:BB119)</f>
        <v>8296768521.4912663</v>
      </c>
      <c r="CD119" s="78">
        <f>SUM(BC$5:BC119)</f>
        <v>9363561992.7081757</v>
      </c>
      <c r="CE119" s="78">
        <f>SUM(BD$5:BD119)</f>
        <v>6797948470.9072771</v>
      </c>
      <c r="CF119" s="78">
        <f>SUM(BE$5:BE119)</f>
        <v>3508442110.1176267</v>
      </c>
      <c r="CG119" s="78">
        <f>SUM(BF$5:BF119)</f>
        <v>75737659.296295851</v>
      </c>
      <c r="CH119" s="78">
        <f>SUM(BG$5:BG119)</f>
        <v>80727068.841832638</v>
      </c>
      <c r="CI119" s="78">
        <f>SUM(BH$5:BH119)</f>
        <v>106635110.23726298</v>
      </c>
      <c r="CJ119" s="78">
        <f>SUM(BI$5:BI119)</f>
        <v>78721461.839904457</v>
      </c>
      <c r="CK119" s="78">
        <f>SUM(BJ$5:BJ119)</f>
        <v>39361569.168265827</v>
      </c>
      <c r="CL119" s="78">
        <f>SUM(BK$5:BK119)</f>
        <v>130889.71574712258</v>
      </c>
      <c r="CM119" s="78">
        <f>SUM(BL$5:BL119)</f>
        <v>132456.84679233987</v>
      </c>
      <c r="CN119" s="78">
        <f>SUM(BM$5:BM119)</f>
        <v>123642.78829243028</v>
      </c>
      <c r="CO119" s="78">
        <f>SUM(BN$5:BN119)</f>
        <v>89092.523224698583</v>
      </c>
      <c r="CP119" s="78">
        <f>SUM(BO$5:BO119)</f>
        <v>47269.969799497812</v>
      </c>
      <c r="CQ119" s="78" t="e">
        <f>BK119/节奏总纲!W118</f>
        <v>#DIV/0!</v>
      </c>
      <c r="CR119" s="78">
        <f>SUM(BP$5:BP119)</f>
        <v>0</v>
      </c>
      <c r="CS119" s="78">
        <f>SUM(BQ$5:BQ119)</f>
        <v>0</v>
      </c>
      <c r="CT119" s="78">
        <f>SUM(BR$5:BR119)</f>
        <v>0</v>
      </c>
      <c r="CU119" s="78">
        <f>SUM(BS$5:BS119)</f>
        <v>0</v>
      </c>
      <c r="CV119" s="78">
        <f>SUM(BT$5:BT119)</f>
        <v>0</v>
      </c>
    </row>
    <row r="120" spans="21:100" s="78" customFormat="1" x14ac:dyDescent="0.15">
      <c r="U120" s="25"/>
      <c r="W120" s="77">
        <v>116</v>
      </c>
      <c r="X120" s="78">
        <f>功勋产出!C123*7</f>
        <v>0</v>
      </c>
      <c r="Y120" s="78">
        <f>功勋产出!D123*7</f>
        <v>0</v>
      </c>
      <c r="Z120" s="78">
        <f>功勋产出!E123*7</f>
        <v>0</v>
      </c>
      <c r="AA120" s="78">
        <f>功勋产出!F123*7</f>
        <v>0</v>
      </c>
      <c r="AB120" s="78">
        <f>功勋产出!G123*7</f>
        <v>0</v>
      </c>
      <c r="AC120" s="78">
        <f>求节点(功勋需求与产出奖励!$F$6:$F$19,功勋需求与产出奖励!$C$6:$C$19,节奏总纲!P119)</f>
        <v>5</v>
      </c>
      <c r="AD120" s="78">
        <f>求节点(功勋需求与产出奖励!$F$6:$F$19,功勋需求与产出奖励!$C$6:$C$19,节奏总纲!Q119)</f>
        <v>5</v>
      </c>
      <c r="AE120" s="78">
        <f>求节点(功勋需求与产出奖励!$F$6:$F$19,功勋需求与产出奖励!$C$6:$C$19,节奏总纲!R119)</f>
        <v>5</v>
      </c>
      <c r="AF120" s="78">
        <f>求节点(功勋需求与产出奖励!$F$6:$F$19,功勋需求与产出奖励!$C$6:$C$19,节奏总纲!S119)</f>
        <v>5</v>
      </c>
      <c r="AG120" s="78">
        <f>求节点(功勋需求与产出奖励!$F$6:$F$19,功勋需求与产出奖励!$C$6:$C$19,节奏总纲!T119)</f>
        <v>5</v>
      </c>
      <c r="AH120" s="78">
        <f>求节点($F$6:$F$19,$G$6:$G$19,节奏总纲!P119)</f>
        <v>6400000</v>
      </c>
      <c r="AI120" s="78">
        <f>求节点($F$6:$F$19,$G$6:$G$19,节奏总纲!Q119)</f>
        <v>6400000</v>
      </c>
      <c r="AJ120" s="78">
        <f>求节点($F$6:$F$19,$G$6:$G$19,节奏总纲!R119)</f>
        <v>6400000</v>
      </c>
      <c r="AK120" s="78">
        <f>求节点($F$6:$F$19,$G$6:$G$19,节奏总纲!S119)</f>
        <v>6400000</v>
      </c>
      <c r="AL120" s="78">
        <f>求节点($F$6:$F$19,$G$6:$G$19,节奏总纲!T119)</f>
        <v>6400000</v>
      </c>
      <c r="AM120" s="78">
        <f t="shared" si="20"/>
        <v>0</v>
      </c>
      <c r="AN120" s="78">
        <f t="shared" si="21"/>
        <v>0</v>
      </c>
      <c r="AO120" s="78">
        <f t="shared" si="22"/>
        <v>0</v>
      </c>
      <c r="AP120" s="78">
        <f t="shared" si="23"/>
        <v>0</v>
      </c>
      <c r="AQ120" s="78">
        <f t="shared" si="24"/>
        <v>0</v>
      </c>
      <c r="AS120" s="25"/>
      <c r="AU120" s="78">
        <v>116</v>
      </c>
      <c r="AV120" s="78">
        <f>IF(X120&gt;AH120,INDEX($O$6:$O$19,AC120),求节点($G$6:$G$19,$O$6:$O$19,X120))/7*节奏总纲!W119</f>
        <v>0</v>
      </c>
      <c r="AW120" s="78">
        <f>IF(Y120&gt;AI120,INDEX($O$6:$O$19,AD120),求节点($G$6:$G$19,$O$6:$O$19,Y120))/7*节奏总纲!X119</f>
        <v>0</v>
      </c>
      <c r="AX120" s="78">
        <f>IF(Z120&gt;AJ120,INDEX($O$6:$O$19,AE120),求节点($G$6:$G$19,$O$6:$O$19,Z120))/7*节奏总纲!Y119</f>
        <v>0</v>
      </c>
      <c r="AY120" s="78">
        <f>IF(AA120&gt;AK120,INDEX($O$6:$O$19,AF120),求节点($G$6:$G$19,$O$6:$O$19,AA120))/7*节奏总纲!Z119</f>
        <v>0</v>
      </c>
      <c r="AZ120" s="78">
        <f>IF(AB120&gt;AL120,INDEX($O$6:$O$19,AG120),求节点($G$6:$G$19,$O$6:$O$19,AB120))/7*节奏总纲!AA119</f>
        <v>0</v>
      </c>
      <c r="BA120" s="78">
        <f>IF(X120&gt;AH120,INDEX($P$6:$P$19,AC120),求节点($G$6:$G$19,$P$6:$P$19,X120))/7*节奏总纲!W119</f>
        <v>0</v>
      </c>
      <c r="BB120" s="78">
        <f>IF(Y120&gt;AI120,INDEX($P$6:$P$19,AD120),求节点($G$6:$G$19,$P$6:$P$19,Y120))/7*节奏总纲!X119</f>
        <v>0</v>
      </c>
      <c r="BC120" s="78">
        <f>IF(Z120&gt;AJ120,INDEX($P$6:$P$19,AE120),求节点($G$6:$G$19,$P$6:$P$19,Z120))/7*节奏总纲!Y119</f>
        <v>0</v>
      </c>
      <c r="BD120" s="78">
        <f>IF(AA120&gt;AK120,INDEX($P$6:$P$19,AF120),求节点($G$6:$G$19,$P$6:$P$19,AA120))/7*节奏总纲!Z119</f>
        <v>0</v>
      </c>
      <c r="BE120" s="78">
        <f>IF(AB120&gt;AL120,INDEX($P$6:$P$19,AG120),求节点($G$6:$G$19,$P$6:$P$19,AB120))/7*节奏总纲!AA119</f>
        <v>0</v>
      </c>
      <c r="BF120" s="78">
        <f>IF(X120&gt;AH120,INDEX($Q$6:$Q$19,AC120),求节点($G$6:$G$19,$Q$6:$Q$19,X120))/7*节奏总纲!W119</f>
        <v>0</v>
      </c>
      <c r="BG120" s="78">
        <f>IF(Y120&gt;AI120,INDEX($Q$6:$Q$19,AD120),求节点($G$6:$G$19,$Q$6:$Q$19,Y120))/7*节奏总纲!X119</f>
        <v>0</v>
      </c>
      <c r="BH120" s="78">
        <f>IF(Z120&gt;AJ120,INDEX($Q$6:$Q$19,AE120),求节点($G$6:$G$19,$Q$6:$Q$19,Z120))/7*节奏总纲!Y119</f>
        <v>0</v>
      </c>
      <c r="BI120" s="78">
        <f>IF(AA120&gt;AK120,INDEX($Q$6:$Q$19,AF120),求节点($G$6:$G$19,$Q$6:$Q$19,AA120))/7*节奏总纲!Z119</f>
        <v>0</v>
      </c>
      <c r="BJ120" s="78">
        <f>IF(AB120&gt;AL120,INDEX($Q$6:$Q$19,AG120),求节点($G$6:$G$19,$Q$6:$Q$19,AB120))/7*节奏总纲!AA119</f>
        <v>0</v>
      </c>
      <c r="BK120" s="78">
        <f>IF(X120&gt;AH120,INDEX($R$6:$R$19,AC120),求节点($G$6:$G$19,$R$6:$R$19,X120))/7*节奏总纲!W119*$E$27</f>
        <v>0</v>
      </c>
      <c r="BL120" s="78">
        <f>IF(Y120&gt;AI120,INDEX($R$6:$R$19,AD120),求节点($G$6:$G$19,$R$6:$R$19,Y120))/7*节奏总纲!X119*$E$27</f>
        <v>0</v>
      </c>
      <c r="BM120" s="78">
        <f>IF(Z120&gt;AJ120,INDEX($R$6:$R$19,AE120),求节点($G$6:$G$19,$R$6:$R$19,Z120))/7*节奏总纲!Y119*$E$27</f>
        <v>0</v>
      </c>
      <c r="BN120" s="78">
        <f>IF(AA120&gt;AK120,INDEX($R$6:$R$19,AF120),求节点($G$6:$G$19,$R$6:$R$19,AA120))/7*节奏总纲!Z119*$E$27</f>
        <v>0</v>
      </c>
      <c r="BO120" s="78">
        <f>IF(AB120&gt;AL120,INDEX($R$6:$R$19,AG120),求节点($G$6:$G$19,$R$6:$R$19,AB120))/7*节奏总纲!AA119*$E$27</f>
        <v>0</v>
      </c>
      <c r="BP120" s="78">
        <f>IF(X120&gt;AH120,INDEX($S$6:$S$19,AC120),求节点($G$6:$G$19,$S$6:$S$19,X120))/7*节奏总纲!W119</f>
        <v>0</v>
      </c>
      <c r="BQ120" s="78">
        <f>IF(Y120&gt;AI120,INDEX($S$6:$S$19,AD120),求节点($G$6:$G$19,$S$6:$S$19,Y120))/7*节奏总纲!X119</f>
        <v>0</v>
      </c>
      <c r="BR120" s="78">
        <f>IF(Z120&gt;AJ120,INDEX($S$6:$S$19,AE120),求节点($G$6:$G$19,$S$6:$S$19,Z120))/7*节奏总纲!Y119</f>
        <v>0</v>
      </c>
      <c r="BS120" s="78">
        <f>IF(AA120&gt;AK120,INDEX($S$6:$S$19,AF120),求节点($G$6:$G$19,$S$6:$S$19,AA120))/7*节奏总纲!Z119</f>
        <v>0</v>
      </c>
      <c r="BT120" s="78">
        <f>IF(AB120&gt;AL120,INDEX($S$6:$S$19,AG120),求节点($G$6:$G$19,$S$6:$S$19,AB120))/7*节奏总纲!AA119</f>
        <v>0</v>
      </c>
      <c r="BV120" s="78">
        <v>116</v>
      </c>
      <c r="BW120" s="78">
        <f>SUM(AV$5:AV120)</f>
        <v>523558.86298849026</v>
      </c>
      <c r="BX120" s="78">
        <f>SUM(AW$5:AW120)</f>
        <v>529827.38716935948</v>
      </c>
      <c r="BY120" s="78">
        <f>SUM(AX$5:AX120)</f>
        <v>494571.15316972102</v>
      </c>
      <c r="BZ120" s="78">
        <f>SUM(AY$5:AY120)</f>
        <v>356370.09289879433</v>
      </c>
      <c r="CA120" s="78">
        <f>SUM(AZ$5:AZ120)</f>
        <v>189079.87919799119</v>
      </c>
      <c r="CB120" s="78">
        <f>SUM(BA$5:BA120)</f>
        <v>7507791028.7134533</v>
      </c>
      <c r="CC120" s="78">
        <f>SUM(BB$5:BB120)</f>
        <v>8296768521.4912663</v>
      </c>
      <c r="CD120" s="78">
        <f>SUM(BC$5:BC120)</f>
        <v>9363561992.7081757</v>
      </c>
      <c r="CE120" s="78">
        <f>SUM(BD$5:BD120)</f>
        <v>6797948470.9072771</v>
      </c>
      <c r="CF120" s="78">
        <f>SUM(BE$5:BE120)</f>
        <v>3508442110.1176267</v>
      </c>
      <c r="CG120" s="78">
        <f>SUM(BF$5:BF120)</f>
        <v>75737659.296295851</v>
      </c>
      <c r="CH120" s="78">
        <f>SUM(BG$5:BG120)</f>
        <v>80727068.841832638</v>
      </c>
      <c r="CI120" s="78">
        <f>SUM(BH$5:BH120)</f>
        <v>106635110.23726298</v>
      </c>
      <c r="CJ120" s="78">
        <f>SUM(BI$5:BI120)</f>
        <v>78721461.839904457</v>
      </c>
      <c r="CK120" s="78">
        <f>SUM(BJ$5:BJ120)</f>
        <v>39361569.168265827</v>
      </c>
      <c r="CL120" s="78">
        <f>SUM(BK$5:BK120)</f>
        <v>130889.71574712258</v>
      </c>
      <c r="CM120" s="78">
        <f>SUM(BL$5:BL120)</f>
        <v>132456.84679233987</v>
      </c>
      <c r="CN120" s="78">
        <f>SUM(BM$5:BM120)</f>
        <v>123642.78829243028</v>
      </c>
      <c r="CO120" s="78">
        <f>SUM(BN$5:BN120)</f>
        <v>89092.523224698583</v>
      </c>
      <c r="CP120" s="78">
        <f>SUM(BO$5:BO120)</f>
        <v>47269.969799497812</v>
      </c>
      <c r="CQ120" s="78" t="e">
        <f>BK120/节奏总纲!W119</f>
        <v>#DIV/0!</v>
      </c>
      <c r="CR120" s="78">
        <f>SUM(BP$5:BP120)</f>
        <v>0</v>
      </c>
      <c r="CS120" s="78">
        <f>SUM(BQ$5:BQ120)</f>
        <v>0</v>
      </c>
      <c r="CT120" s="78">
        <f>SUM(BR$5:BR120)</f>
        <v>0</v>
      </c>
      <c r="CU120" s="78">
        <f>SUM(BS$5:BS120)</f>
        <v>0</v>
      </c>
      <c r="CV120" s="78">
        <f>SUM(BT$5:BT120)</f>
        <v>0</v>
      </c>
    </row>
    <row r="121" spans="21:100" s="78" customFormat="1" x14ac:dyDescent="0.15">
      <c r="U121" s="25"/>
      <c r="W121" s="77">
        <v>117</v>
      </c>
      <c r="X121" s="78">
        <f>功勋产出!C124*7</f>
        <v>0</v>
      </c>
      <c r="Y121" s="78">
        <f>功勋产出!D124*7</f>
        <v>0</v>
      </c>
      <c r="Z121" s="78">
        <f>功勋产出!E124*7</f>
        <v>0</v>
      </c>
      <c r="AA121" s="78">
        <f>功勋产出!F124*7</f>
        <v>0</v>
      </c>
      <c r="AB121" s="78">
        <f>功勋产出!G124*7</f>
        <v>0</v>
      </c>
      <c r="AC121" s="78">
        <f>求节点(功勋需求与产出奖励!$F$6:$F$19,功勋需求与产出奖励!$C$6:$C$19,节奏总纲!P120)</f>
        <v>5</v>
      </c>
      <c r="AD121" s="78">
        <f>求节点(功勋需求与产出奖励!$F$6:$F$19,功勋需求与产出奖励!$C$6:$C$19,节奏总纲!Q120)</f>
        <v>5</v>
      </c>
      <c r="AE121" s="78">
        <f>求节点(功勋需求与产出奖励!$F$6:$F$19,功勋需求与产出奖励!$C$6:$C$19,节奏总纲!R120)</f>
        <v>5</v>
      </c>
      <c r="AF121" s="78">
        <f>求节点(功勋需求与产出奖励!$F$6:$F$19,功勋需求与产出奖励!$C$6:$C$19,节奏总纲!S120)</f>
        <v>5</v>
      </c>
      <c r="AG121" s="78">
        <f>求节点(功勋需求与产出奖励!$F$6:$F$19,功勋需求与产出奖励!$C$6:$C$19,节奏总纲!T120)</f>
        <v>5</v>
      </c>
      <c r="AH121" s="78">
        <f>求节点($F$6:$F$19,$G$6:$G$19,节奏总纲!P120)</f>
        <v>6400000</v>
      </c>
      <c r="AI121" s="78">
        <f>求节点($F$6:$F$19,$G$6:$G$19,节奏总纲!Q120)</f>
        <v>6400000</v>
      </c>
      <c r="AJ121" s="78">
        <f>求节点($F$6:$F$19,$G$6:$G$19,节奏总纲!R120)</f>
        <v>6400000</v>
      </c>
      <c r="AK121" s="78">
        <f>求节点($F$6:$F$19,$G$6:$G$19,节奏总纲!S120)</f>
        <v>6400000</v>
      </c>
      <c r="AL121" s="78">
        <f>求节点($F$6:$F$19,$G$6:$G$19,节奏总纲!T120)</f>
        <v>6400000</v>
      </c>
      <c r="AM121" s="78">
        <f t="shared" si="20"/>
        <v>0</v>
      </c>
      <c r="AN121" s="78">
        <f t="shared" si="21"/>
        <v>0</v>
      </c>
      <c r="AO121" s="78">
        <f t="shared" si="22"/>
        <v>0</v>
      </c>
      <c r="AP121" s="78">
        <f t="shared" si="23"/>
        <v>0</v>
      </c>
      <c r="AQ121" s="78">
        <f t="shared" si="24"/>
        <v>0</v>
      </c>
      <c r="AS121" s="25"/>
      <c r="AU121" s="78">
        <v>117</v>
      </c>
      <c r="AV121" s="78">
        <f>IF(X121&gt;AH121,INDEX($O$6:$O$19,AC121),求节点($G$6:$G$19,$O$6:$O$19,X121))/7*节奏总纲!W120</f>
        <v>0</v>
      </c>
      <c r="AW121" s="78">
        <f>IF(Y121&gt;AI121,INDEX($O$6:$O$19,AD121),求节点($G$6:$G$19,$O$6:$O$19,Y121))/7*节奏总纲!X120</f>
        <v>0</v>
      </c>
      <c r="AX121" s="78">
        <f>IF(Z121&gt;AJ121,INDEX($O$6:$O$19,AE121),求节点($G$6:$G$19,$O$6:$O$19,Z121))/7*节奏总纲!Y120</f>
        <v>0</v>
      </c>
      <c r="AY121" s="78">
        <f>IF(AA121&gt;AK121,INDEX($O$6:$O$19,AF121),求节点($G$6:$G$19,$O$6:$O$19,AA121))/7*节奏总纲!Z120</f>
        <v>0</v>
      </c>
      <c r="AZ121" s="78">
        <f>IF(AB121&gt;AL121,INDEX($O$6:$O$19,AG121),求节点($G$6:$G$19,$O$6:$O$19,AB121))/7*节奏总纲!AA120</f>
        <v>0</v>
      </c>
      <c r="BA121" s="78">
        <f>IF(X121&gt;AH121,INDEX($P$6:$P$19,AC121),求节点($G$6:$G$19,$P$6:$P$19,X121))/7*节奏总纲!W120</f>
        <v>0</v>
      </c>
      <c r="BB121" s="78">
        <f>IF(Y121&gt;AI121,INDEX($P$6:$P$19,AD121),求节点($G$6:$G$19,$P$6:$P$19,Y121))/7*节奏总纲!X120</f>
        <v>0</v>
      </c>
      <c r="BC121" s="78">
        <f>IF(Z121&gt;AJ121,INDEX($P$6:$P$19,AE121),求节点($G$6:$G$19,$P$6:$P$19,Z121))/7*节奏总纲!Y120</f>
        <v>0</v>
      </c>
      <c r="BD121" s="78">
        <f>IF(AA121&gt;AK121,INDEX($P$6:$P$19,AF121),求节点($G$6:$G$19,$P$6:$P$19,AA121))/7*节奏总纲!Z120</f>
        <v>0</v>
      </c>
      <c r="BE121" s="78">
        <f>IF(AB121&gt;AL121,INDEX($P$6:$P$19,AG121),求节点($G$6:$G$19,$P$6:$P$19,AB121))/7*节奏总纲!AA120</f>
        <v>0</v>
      </c>
      <c r="BF121" s="78">
        <f>IF(X121&gt;AH121,INDEX($Q$6:$Q$19,AC121),求节点($G$6:$G$19,$Q$6:$Q$19,X121))/7*节奏总纲!W120</f>
        <v>0</v>
      </c>
      <c r="BG121" s="78">
        <f>IF(Y121&gt;AI121,INDEX($Q$6:$Q$19,AD121),求节点($G$6:$G$19,$Q$6:$Q$19,Y121))/7*节奏总纲!X120</f>
        <v>0</v>
      </c>
      <c r="BH121" s="78">
        <f>IF(Z121&gt;AJ121,INDEX($Q$6:$Q$19,AE121),求节点($G$6:$G$19,$Q$6:$Q$19,Z121))/7*节奏总纲!Y120</f>
        <v>0</v>
      </c>
      <c r="BI121" s="78">
        <f>IF(AA121&gt;AK121,INDEX($Q$6:$Q$19,AF121),求节点($G$6:$G$19,$Q$6:$Q$19,AA121))/7*节奏总纲!Z120</f>
        <v>0</v>
      </c>
      <c r="BJ121" s="78">
        <f>IF(AB121&gt;AL121,INDEX($Q$6:$Q$19,AG121),求节点($G$6:$G$19,$Q$6:$Q$19,AB121))/7*节奏总纲!AA120</f>
        <v>0</v>
      </c>
      <c r="BK121" s="78">
        <f>IF(X121&gt;AH121,INDEX($R$6:$R$19,AC121),求节点($G$6:$G$19,$R$6:$R$19,X121))/7*节奏总纲!W120*$E$27</f>
        <v>0</v>
      </c>
      <c r="BL121" s="78">
        <f>IF(Y121&gt;AI121,INDEX($R$6:$R$19,AD121),求节点($G$6:$G$19,$R$6:$R$19,Y121))/7*节奏总纲!X120*$E$27</f>
        <v>0</v>
      </c>
      <c r="BM121" s="78">
        <f>IF(Z121&gt;AJ121,INDEX($R$6:$R$19,AE121),求节点($G$6:$G$19,$R$6:$R$19,Z121))/7*节奏总纲!Y120*$E$27</f>
        <v>0</v>
      </c>
      <c r="BN121" s="78">
        <f>IF(AA121&gt;AK121,INDEX($R$6:$R$19,AF121),求节点($G$6:$G$19,$R$6:$R$19,AA121))/7*节奏总纲!Z120*$E$27</f>
        <v>0</v>
      </c>
      <c r="BO121" s="78">
        <f>IF(AB121&gt;AL121,INDEX($R$6:$R$19,AG121),求节点($G$6:$G$19,$R$6:$R$19,AB121))/7*节奏总纲!AA120*$E$27</f>
        <v>0</v>
      </c>
      <c r="BP121" s="78">
        <f>IF(X121&gt;AH121,INDEX($S$6:$S$19,AC121),求节点($G$6:$G$19,$S$6:$S$19,X121))/7*节奏总纲!W120</f>
        <v>0</v>
      </c>
      <c r="BQ121" s="78">
        <f>IF(Y121&gt;AI121,INDEX($S$6:$S$19,AD121),求节点($G$6:$G$19,$S$6:$S$19,Y121))/7*节奏总纲!X120</f>
        <v>0</v>
      </c>
      <c r="BR121" s="78">
        <f>IF(Z121&gt;AJ121,INDEX($S$6:$S$19,AE121),求节点($G$6:$G$19,$S$6:$S$19,Z121))/7*节奏总纲!Y120</f>
        <v>0</v>
      </c>
      <c r="BS121" s="78">
        <f>IF(AA121&gt;AK121,INDEX($S$6:$S$19,AF121),求节点($G$6:$G$19,$S$6:$S$19,AA121))/7*节奏总纲!Z120</f>
        <v>0</v>
      </c>
      <c r="BT121" s="78">
        <f>IF(AB121&gt;AL121,INDEX($S$6:$S$19,AG121),求节点($G$6:$G$19,$S$6:$S$19,AB121))/7*节奏总纲!AA120</f>
        <v>0</v>
      </c>
      <c r="BV121" s="78">
        <v>117</v>
      </c>
      <c r="BW121" s="78">
        <f>SUM(AV$5:AV121)</f>
        <v>523558.86298849026</v>
      </c>
      <c r="BX121" s="78">
        <f>SUM(AW$5:AW121)</f>
        <v>529827.38716935948</v>
      </c>
      <c r="BY121" s="78">
        <f>SUM(AX$5:AX121)</f>
        <v>494571.15316972102</v>
      </c>
      <c r="BZ121" s="78">
        <f>SUM(AY$5:AY121)</f>
        <v>356370.09289879433</v>
      </c>
      <c r="CA121" s="78">
        <f>SUM(AZ$5:AZ121)</f>
        <v>189079.87919799119</v>
      </c>
      <c r="CB121" s="78">
        <f>SUM(BA$5:BA121)</f>
        <v>7507791028.7134533</v>
      </c>
      <c r="CC121" s="78">
        <f>SUM(BB$5:BB121)</f>
        <v>8296768521.4912663</v>
      </c>
      <c r="CD121" s="78">
        <f>SUM(BC$5:BC121)</f>
        <v>9363561992.7081757</v>
      </c>
      <c r="CE121" s="78">
        <f>SUM(BD$5:BD121)</f>
        <v>6797948470.9072771</v>
      </c>
      <c r="CF121" s="78">
        <f>SUM(BE$5:BE121)</f>
        <v>3508442110.1176267</v>
      </c>
      <c r="CG121" s="78">
        <f>SUM(BF$5:BF121)</f>
        <v>75737659.296295851</v>
      </c>
      <c r="CH121" s="78">
        <f>SUM(BG$5:BG121)</f>
        <v>80727068.841832638</v>
      </c>
      <c r="CI121" s="78">
        <f>SUM(BH$5:BH121)</f>
        <v>106635110.23726298</v>
      </c>
      <c r="CJ121" s="78">
        <f>SUM(BI$5:BI121)</f>
        <v>78721461.839904457</v>
      </c>
      <c r="CK121" s="78">
        <f>SUM(BJ$5:BJ121)</f>
        <v>39361569.168265827</v>
      </c>
      <c r="CL121" s="78">
        <f>SUM(BK$5:BK121)</f>
        <v>130889.71574712258</v>
      </c>
      <c r="CM121" s="78">
        <f>SUM(BL$5:BL121)</f>
        <v>132456.84679233987</v>
      </c>
      <c r="CN121" s="78">
        <f>SUM(BM$5:BM121)</f>
        <v>123642.78829243028</v>
      </c>
      <c r="CO121" s="78">
        <f>SUM(BN$5:BN121)</f>
        <v>89092.523224698583</v>
      </c>
      <c r="CP121" s="78">
        <f>SUM(BO$5:BO121)</f>
        <v>47269.969799497812</v>
      </c>
      <c r="CQ121" s="78" t="e">
        <f>BK121/节奏总纲!W120</f>
        <v>#DIV/0!</v>
      </c>
      <c r="CR121" s="78">
        <f>SUM(BP$5:BP121)</f>
        <v>0</v>
      </c>
      <c r="CS121" s="78">
        <f>SUM(BQ$5:BQ121)</f>
        <v>0</v>
      </c>
      <c r="CT121" s="78">
        <f>SUM(BR$5:BR121)</f>
        <v>0</v>
      </c>
      <c r="CU121" s="78">
        <f>SUM(BS$5:BS121)</f>
        <v>0</v>
      </c>
      <c r="CV121" s="78">
        <f>SUM(BT$5:BT121)</f>
        <v>0</v>
      </c>
    </row>
    <row r="122" spans="21:100" s="78" customFormat="1" x14ac:dyDescent="0.15">
      <c r="U122" s="25"/>
      <c r="W122" s="77">
        <v>118</v>
      </c>
      <c r="X122" s="78">
        <f>功勋产出!C125*7</f>
        <v>0</v>
      </c>
      <c r="Y122" s="78">
        <f>功勋产出!D125*7</f>
        <v>0</v>
      </c>
      <c r="Z122" s="78">
        <f>功勋产出!E125*7</f>
        <v>0</v>
      </c>
      <c r="AA122" s="78">
        <f>功勋产出!F125*7</f>
        <v>0</v>
      </c>
      <c r="AB122" s="78">
        <f>功勋产出!G125*7</f>
        <v>0</v>
      </c>
      <c r="AC122" s="78">
        <f>求节点(功勋需求与产出奖励!$F$6:$F$19,功勋需求与产出奖励!$C$6:$C$19,节奏总纲!P121)</f>
        <v>5</v>
      </c>
      <c r="AD122" s="78">
        <f>求节点(功勋需求与产出奖励!$F$6:$F$19,功勋需求与产出奖励!$C$6:$C$19,节奏总纲!Q121)</f>
        <v>5</v>
      </c>
      <c r="AE122" s="78">
        <f>求节点(功勋需求与产出奖励!$F$6:$F$19,功勋需求与产出奖励!$C$6:$C$19,节奏总纲!R121)</f>
        <v>5</v>
      </c>
      <c r="AF122" s="78">
        <f>求节点(功勋需求与产出奖励!$F$6:$F$19,功勋需求与产出奖励!$C$6:$C$19,节奏总纲!S121)</f>
        <v>5</v>
      </c>
      <c r="AG122" s="78">
        <f>求节点(功勋需求与产出奖励!$F$6:$F$19,功勋需求与产出奖励!$C$6:$C$19,节奏总纲!T121)</f>
        <v>5</v>
      </c>
      <c r="AH122" s="78">
        <f>求节点($F$6:$F$19,$G$6:$G$19,节奏总纲!P121)</f>
        <v>6400000</v>
      </c>
      <c r="AI122" s="78">
        <f>求节点($F$6:$F$19,$G$6:$G$19,节奏总纲!Q121)</f>
        <v>6400000</v>
      </c>
      <c r="AJ122" s="78">
        <f>求节点($F$6:$F$19,$G$6:$G$19,节奏总纲!R121)</f>
        <v>6400000</v>
      </c>
      <c r="AK122" s="78">
        <f>求节点($F$6:$F$19,$G$6:$G$19,节奏总纲!S121)</f>
        <v>6400000</v>
      </c>
      <c r="AL122" s="78">
        <f>求节点($F$6:$F$19,$G$6:$G$19,节奏总纲!T121)</f>
        <v>6400000</v>
      </c>
      <c r="AM122" s="78">
        <f t="shared" si="20"/>
        <v>0</v>
      </c>
      <c r="AN122" s="78">
        <f t="shared" si="21"/>
        <v>0</v>
      </c>
      <c r="AO122" s="78">
        <f t="shared" si="22"/>
        <v>0</v>
      </c>
      <c r="AP122" s="78">
        <f t="shared" si="23"/>
        <v>0</v>
      </c>
      <c r="AQ122" s="78">
        <f t="shared" si="24"/>
        <v>0</v>
      </c>
      <c r="AS122" s="25"/>
      <c r="AU122" s="78">
        <v>118</v>
      </c>
      <c r="AV122" s="78">
        <f>IF(X122&gt;AH122,INDEX($O$6:$O$19,AC122),求节点($G$6:$G$19,$O$6:$O$19,X122))/7*节奏总纲!W121</f>
        <v>0</v>
      </c>
      <c r="AW122" s="78">
        <f>IF(Y122&gt;AI122,INDEX($O$6:$O$19,AD122),求节点($G$6:$G$19,$O$6:$O$19,Y122))/7*节奏总纲!X121</f>
        <v>0</v>
      </c>
      <c r="AX122" s="78">
        <f>IF(Z122&gt;AJ122,INDEX($O$6:$O$19,AE122),求节点($G$6:$G$19,$O$6:$O$19,Z122))/7*节奏总纲!Y121</f>
        <v>0</v>
      </c>
      <c r="AY122" s="78">
        <f>IF(AA122&gt;AK122,INDEX($O$6:$O$19,AF122),求节点($G$6:$G$19,$O$6:$O$19,AA122))/7*节奏总纲!Z121</f>
        <v>0</v>
      </c>
      <c r="AZ122" s="78">
        <f>IF(AB122&gt;AL122,INDEX($O$6:$O$19,AG122),求节点($G$6:$G$19,$O$6:$O$19,AB122))/7*节奏总纲!AA121</f>
        <v>0</v>
      </c>
      <c r="BA122" s="78">
        <f>IF(X122&gt;AH122,INDEX($P$6:$P$19,AC122),求节点($G$6:$G$19,$P$6:$P$19,X122))/7*节奏总纲!W121</f>
        <v>0</v>
      </c>
      <c r="BB122" s="78">
        <f>IF(Y122&gt;AI122,INDEX($P$6:$P$19,AD122),求节点($G$6:$G$19,$P$6:$P$19,Y122))/7*节奏总纲!X121</f>
        <v>0</v>
      </c>
      <c r="BC122" s="78">
        <f>IF(Z122&gt;AJ122,INDEX($P$6:$P$19,AE122),求节点($G$6:$G$19,$P$6:$P$19,Z122))/7*节奏总纲!Y121</f>
        <v>0</v>
      </c>
      <c r="BD122" s="78">
        <f>IF(AA122&gt;AK122,INDEX($P$6:$P$19,AF122),求节点($G$6:$G$19,$P$6:$P$19,AA122))/7*节奏总纲!Z121</f>
        <v>0</v>
      </c>
      <c r="BE122" s="78">
        <f>IF(AB122&gt;AL122,INDEX($P$6:$P$19,AG122),求节点($G$6:$G$19,$P$6:$P$19,AB122))/7*节奏总纲!AA121</f>
        <v>0</v>
      </c>
      <c r="BF122" s="78">
        <f>IF(X122&gt;AH122,INDEX($Q$6:$Q$19,AC122),求节点($G$6:$G$19,$Q$6:$Q$19,X122))/7*节奏总纲!W121</f>
        <v>0</v>
      </c>
      <c r="BG122" s="78">
        <f>IF(Y122&gt;AI122,INDEX($Q$6:$Q$19,AD122),求节点($G$6:$G$19,$Q$6:$Q$19,Y122))/7*节奏总纲!X121</f>
        <v>0</v>
      </c>
      <c r="BH122" s="78">
        <f>IF(Z122&gt;AJ122,INDEX($Q$6:$Q$19,AE122),求节点($G$6:$G$19,$Q$6:$Q$19,Z122))/7*节奏总纲!Y121</f>
        <v>0</v>
      </c>
      <c r="BI122" s="78">
        <f>IF(AA122&gt;AK122,INDEX($Q$6:$Q$19,AF122),求节点($G$6:$G$19,$Q$6:$Q$19,AA122))/7*节奏总纲!Z121</f>
        <v>0</v>
      </c>
      <c r="BJ122" s="78">
        <f>IF(AB122&gt;AL122,INDEX($Q$6:$Q$19,AG122),求节点($G$6:$G$19,$Q$6:$Q$19,AB122))/7*节奏总纲!AA121</f>
        <v>0</v>
      </c>
      <c r="BK122" s="78">
        <f>IF(X122&gt;AH122,INDEX($R$6:$R$19,AC122),求节点($G$6:$G$19,$R$6:$R$19,X122))/7*节奏总纲!W121*$E$27</f>
        <v>0</v>
      </c>
      <c r="BL122" s="78">
        <f>IF(Y122&gt;AI122,INDEX($R$6:$R$19,AD122),求节点($G$6:$G$19,$R$6:$R$19,Y122))/7*节奏总纲!X121*$E$27</f>
        <v>0</v>
      </c>
      <c r="BM122" s="78">
        <f>IF(Z122&gt;AJ122,INDEX($R$6:$R$19,AE122),求节点($G$6:$G$19,$R$6:$R$19,Z122))/7*节奏总纲!Y121*$E$27</f>
        <v>0</v>
      </c>
      <c r="BN122" s="78">
        <f>IF(AA122&gt;AK122,INDEX($R$6:$R$19,AF122),求节点($G$6:$G$19,$R$6:$R$19,AA122))/7*节奏总纲!Z121*$E$27</f>
        <v>0</v>
      </c>
      <c r="BO122" s="78">
        <f>IF(AB122&gt;AL122,INDEX($R$6:$R$19,AG122),求节点($G$6:$G$19,$R$6:$R$19,AB122))/7*节奏总纲!AA121*$E$27</f>
        <v>0</v>
      </c>
      <c r="BP122" s="78">
        <f>IF(X122&gt;AH122,INDEX($S$6:$S$19,AC122),求节点($G$6:$G$19,$S$6:$S$19,X122))/7*节奏总纲!W121</f>
        <v>0</v>
      </c>
      <c r="BQ122" s="78">
        <f>IF(Y122&gt;AI122,INDEX($S$6:$S$19,AD122),求节点($G$6:$G$19,$S$6:$S$19,Y122))/7*节奏总纲!X121</f>
        <v>0</v>
      </c>
      <c r="BR122" s="78">
        <f>IF(Z122&gt;AJ122,INDEX($S$6:$S$19,AE122),求节点($G$6:$G$19,$S$6:$S$19,Z122))/7*节奏总纲!Y121</f>
        <v>0</v>
      </c>
      <c r="BS122" s="78">
        <f>IF(AA122&gt;AK122,INDEX($S$6:$S$19,AF122),求节点($G$6:$G$19,$S$6:$S$19,AA122))/7*节奏总纲!Z121</f>
        <v>0</v>
      </c>
      <c r="BT122" s="78">
        <f>IF(AB122&gt;AL122,INDEX($S$6:$S$19,AG122),求节点($G$6:$G$19,$S$6:$S$19,AB122))/7*节奏总纲!AA121</f>
        <v>0</v>
      </c>
      <c r="BV122" s="78">
        <v>118</v>
      </c>
      <c r="BW122" s="78">
        <f>SUM(AV$5:AV122)</f>
        <v>523558.86298849026</v>
      </c>
      <c r="BX122" s="78">
        <f>SUM(AW$5:AW122)</f>
        <v>529827.38716935948</v>
      </c>
      <c r="BY122" s="78">
        <f>SUM(AX$5:AX122)</f>
        <v>494571.15316972102</v>
      </c>
      <c r="BZ122" s="78">
        <f>SUM(AY$5:AY122)</f>
        <v>356370.09289879433</v>
      </c>
      <c r="CA122" s="78">
        <f>SUM(AZ$5:AZ122)</f>
        <v>189079.87919799119</v>
      </c>
      <c r="CB122" s="78">
        <f>SUM(BA$5:BA122)</f>
        <v>7507791028.7134533</v>
      </c>
      <c r="CC122" s="78">
        <f>SUM(BB$5:BB122)</f>
        <v>8296768521.4912663</v>
      </c>
      <c r="CD122" s="78">
        <f>SUM(BC$5:BC122)</f>
        <v>9363561992.7081757</v>
      </c>
      <c r="CE122" s="78">
        <f>SUM(BD$5:BD122)</f>
        <v>6797948470.9072771</v>
      </c>
      <c r="CF122" s="78">
        <f>SUM(BE$5:BE122)</f>
        <v>3508442110.1176267</v>
      </c>
      <c r="CG122" s="78">
        <f>SUM(BF$5:BF122)</f>
        <v>75737659.296295851</v>
      </c>
      <c r="CH122" s="78">
        <f>SUM(BG$5:BG122)</f>
        <v>80727068.841832638</v>
      </c>
      <c r="CI122" s="78">
        <f>SUM(BH$5:BH122)</f>
        <v>106635110.23726298</v>
      </c>
      <c r="CJ122" s="78">
        <f>SUM(BI$5:BI122)</f>
        <v>78721461.839904457</v>
      </c>
      <c r="CK122" s="78">
        <f>SUM(BJ$5:BJ122)</f>
        <v>39361569.168265827</v>
      </c>
      <c r="CL122" s="78">
        <f>SUM(BK$5:BK122)</f>
        <v>130889.71574712258</v>
      </c>
      <c r="CM122" s="78">
        <f>SUM(BL$5:BL122)</f>
        <v>132456.84679233987</v>
      </c>
      <c r="CN122" s="78">
        <f>SUM(BM$5:BM122)</f>
        <v>123642.78829243028</v>
      </c>
      <c r="CO122" s="78">
        <f>SUM(BN$5:BN122)</f>
        <v>89092.523224698583</v>
      </c>
      <c r="CP122" s="78">
        <f>SUM(BO$5:BO122)</f>
        <v>47269.969799497812</v>
      </c>
      <c r="CQ122" s="78" t="e">
        <f>BK122/节奏总纲!W121</f>
        <v>#DIV/0!</v>
      </c>
      <c r="CR122" s="78">
        <f>SUM(BP$5:BP122)</f>
        <v>0</v>
      </c>
      <c r="CS122" s="78">
        <f>SUM(BQ$5:BQ122)</f>
        <v>0</v>
      </c>
      <c r="CT122" s="78">
        <f>SUM(BR$5:BR122)</f>
        <v>0</v>
      </c>
      <c r="CU122" s="78">
        <f>SUM(BS$5:BS122)</f>
        <v>0</v>
      </c>
      <c r="CV122" s="78">
        <f>SUM(BT$5:BT122)</f>
        <v>0</v>
      </c>
    </row>
    <row r="123" spans="21:100" s="78" customFormat="1" x14ac:dyDescent="0.15">
      <c r="U123" s="25"/>
      <c r="W123" s="77">
        <v>119</v>
      </c>
      <c r="X123" s="78">
        <f>功勋产出!C126*7</f>
        <v>0</v>
      </c>
      <c r="Y123" s="78">
        <f>功勋产出!D126*7</f>
        <v>0</v>
      </c>
      <c r="Z123" s="78">
        <f>功勋产出!E126*7</f>
        <v>0</v>
      </c>
      <c r="AA123" s="78">
        <f>功勋产出!F126*7</f>
        <v>0</v>
      </c>
      <c r="AB123" s="78">
        <f>功勋产出!G126*7</f>
        <v>0</v>
      </c>
      <c r="AC123" s="78">
        <f>求节点(功勋需求与产出奖励!$F$6:$F$19,功勋需求与产出奖励!$C$6:$C$19,节奏总纲!P122)</f>
        <v>5</v>
      </c>
      <c r="AD123" s="78">
        <f>求节点(功勋需求与产出奖励!$F$6:$F$19,功勋需求与产出奖励!$C$6:$C$19,节奏总纲!Q122)</f>
        <v>5</v>
      </c>
      <c r="AE123" s="78">
        <f>求节点(功勋需求与产出奖励!$F$6:$F$19,功勋需求与产出奖励!$C$6:$C$19,节奏总纲!R122)</f>
        <v>5</v>
      </c>
      <c r="AF123" s="78">
        <f>求节点(功勋需求与产出奖励!$F$6:$F$19,功勋需求与产出奖励!$C$6:$C$19,节奏总纲!S122)</f>
        <v>5</v>
      </c>
      <c r="AG123" s="78">
        <f>求节点(功勋需求与产出奖励!$F$6:$F$19,功勋需求与产出奖励!$C$6:$C$19,节奏总纲!T122)</f>
        <v>5</v>
      </c>
      <c r="AH123" s="78">
        <f>求节点($F$6:$F$19,$G$6:$G$19,节奏总纲!P122)</f>
        <v>6400000</v>
      </c>
      <c r="AI123" s="78">
        <f>求节点($F$6:$F$19,$G$6:$G$19,节奏总纲!Q122)</f>
        <v>6400000</v>
      </c>
      <c r="AJ123" s="78">
        <f>求节点($F$6:$F$19,$G$6:$G$19,节奏总纲!R122)</f>
        <v>6400000</v>
      </c>
      <c r="AK123" s="78">
        <f>求节点($F$6:$F$19,$G$6:$G$19,节奏总纲!S122)</f>
        <v>6400000</v>
      </c>
      <c r="AL123" s="78">
        <f>求节点($F$6:$F$19,$G$6:$G$19,节奏总纲!T122)</f>
        <v>6400000</v>
      </c>
      <c r="AM123" s="78">
        <f t="shared" si="20"/>
        <v>0</v>
      </c>
      <c r="AN123" s="78">
        <f t="shared" si="21"/>
        <v>0</v>
      </c>
      <c r="AO123" s="78">
        <f t="shared" si="22"/>
        <v>0</v>
      </c>
      <c r="AP123" s="78">
        <f t="shared" si="23"/>
        <v>0</v>
      </c>
      <c r="AQ123" s="78">
        <f t="shared" si="24"/>
        <v>0</v>
      </c>
      <c r="AS123" s="25"/>
      <c r="AU123" s="78">
        <v>119</v>
      </c>
      <c r="AV123" s="78">
        <f>IF(X123&gt;AH123,INDEX($O$6:$O$19,AC123),求节点($G$6:$G$19,$O$6:$O$19,X123))/7*节奏总纲!W122</f>
        <v>0</v>
      </c>
      <c r="AW123" s="78">
        <f>IF(Y123&gt;AI123,INDEX($O$6:$O$19,AD123),求节点($G$6:$G$19,$O$6:$O$19,Y123))/7*节奏总纲!X122</f>
        <v>0</v>
      </c>
      <c r="AX123" s="78">
        <f>IF(Z123&gt;AJ123,INDEX($O$6:$O$19,AE123),求节点($G$6:$G$19,$O$6:$O$19,Z123))/7*节奏总纲!Y122</f>
        <v>0</v>
      </c>
      <c r="AY123" s="78">
        <f>IF(AA123&gt;AK123,INDEX($O$6:$O$19,AF123),求节点($G$6:$G$19,$O$6:$O$19,AA123))/7*节奏总纲!Z122</f>
        <v>0</v>
      </c>
      <c r="AZ123" s="78">
        <f>IF(AB123&gt;AL123,INDEX($O$6:$O$19,AG123),求节点($G$6:$G$19,$O$6:$O$19,AB123))/7*节奏总纲!AA122</f>
        <v>0</v>
      </c>
      <c r="BA123" s="78">
        <f>IF(X123&gt;AH123,INDEX($P$6:$P$19,AC123),求节点($G$6:$G$19,$P$6:$P$19,X123))/7*节奏总纲!W122</f>
        <v>0</v>
      </c>
      <c r="BB123" s="78">
        <f>IF(Y123&gt;AI123,INDEX($P$6:$P$19,AD123),求节点($G$6:$G$19,$P$6:$P$19,Y123))/7*节奏总纲!X122</f>
        <v>0</v>
      </c>
      <c r="BC123" s="78">
        <f>IF(Z123&gt;AJ123,INDEX($P$6:$P$19,AE123),求节点($G$6:$G$19,$P$6:$P$19,Z123))/7*节奏总纲!Y122</f>
        <v>0</v>
      </c>
      <c r="BD123" s="78">
        <f>IF(AA123&gt;AK123,INDEX($P$6:$P$19,AF123),求节点($G$6:$G$19,$P$6:$P$19,AA123))/7*节奏总纲!Z122</f>
        <v>0</v>
      </c>
      <c r="BE123" s="78">
        <f>IF(AB123&gt;AL123,INDEX($P$6:$P$19,AG123),求节点($G$6:$G$19,$P$6:$P$19,AB123))/7*节奏总纲!AA122</f>
        <v>0</v>
      </c>
      <c r="BF123" s="78">
        <f>IF(X123&gt;AH123,INDEX($Q$6:$Q$19,AC123),求节点($G$6:$G$19,$Q$6:$Q$19,X123))/7*节奏总纲!W122</f>
        <v>0</v>
      </c>
      <c r="BG123" s="78">
        <f>IF(Y123&gt;AI123,INDEX($Q$6:$Q$19,AD123),求节点($G$6:$G$19,$Q$6:$Q$19,Y123))/7*节奏总纲!X122</f>
        <v>0</v>
      </c>
      <c r="BH123" s="78">
        <f>IF(Z123&gt;AJ123,INDEX($Q$6:$Q$19,AE123),求节点($G$6:$G$19,$Q$6:$Q$19,Z123))/7*节奏总纲!Y122</f>
        <v>0</v>
      </c>
      <c r="BI123" s="78">
        <f>IF(AA123&gt;AK123,INDEX($Q$6:$Q$19,AF123),求节点($G$6:$G$19,$Q$6:$Q$19,AA123))/7*节奏总纲!Z122</f>
        <v>0</v>
      </c>
      <c r="BJ123" s="78">
        <f>IF(AB123&gt;AL123,INDEX($Q$6:$Q$19,AG123),求节点($G$6:$G$19,$Q$6:$Q$19,AB123))/7*节奏总纲!AA122</f>
        <v>0</v>
      </c>
      <c r="BK123" s="78">
        <f>IF(X123&gt;AH123,INDEX($R$6:$R$19,AC123),求节点($G$6:$G$19,$R$6:$R$19,X123))/7*节奏总纲!W122*$E$27</f>
        <v>0</v>
      </c>
      <c r="BL123" s="78">
        <f>IF(Y123&gt;AI123,INDEX($R$6:$R$19,AD123),求节点($G$6:$G$19,$R$6:$R$19,Y123))/7*节奏总纲!X122*$E$27</f>
        <v>0</v>
      </c>
      <c r="BM123" s="78">
        <f>IF(Z123&gt;AJ123,INDEX($R$6:$R$19,AE123),求节点($G$6:$G$19,$R$6:$R$19,Z123))/7*节奏总纲!Y122*$E$27</f>
        <v>0</v>
      </c>
      <c r="BN123" s="78">
        <f>IF(AA123&gt;AK123,INDEX($R$6:$R$19,AF123),求节点($G$6:$G$19,$R$6:$R$19,AA123))/7*节奏总纲!Z122*$E$27</f>
        <v>0</v>
      </c>
      <c r="BO123" s="78">
        <f>IF(AB123&gt;AL123,INDEX($R$6:$R$19,AG123),求节点($G$6:$G$19,$R$6:$R$19,AB123))/7*节奏总纲!AA122*$E$27</f>
        <v>0</v>
      </c>
      <c r="BP123" s="78">
        <f>IF(X123&gt;AH123,INDEX($S$6:$S$19,AC123),求节点($G$6:$G$19,$S$6:$S$19,X123))/7*节奏总纲!W122</f>
        <v>0</v>
      </c>
      <c r="BQ123" s="78">
        <f>IF(Y123&gt;AI123,INDEX($S$6:$S$19,AD123),求节点($G$6:$G$19,$S$6:$S$19,Y123))/7*节奏总纲!X122</f>
        <v>0</v>
      </c>
      <c r="BR123" s="78">
        <f>IF(Z123&gt;AJ123,INDEX($S$6:$S$19,AE123),求节点($G$6:$G$19,$S$6:$S$19,Z123))/7*节奏总纲!Y122</f>
        <v>0</v>
      </c>
      <c r="BS123" s="78">
        <f>IF(AA123&gt;AK123,INDEX($S$6:$S$19,AF123),求节点($G$6:$G$19,$S$6:$S$19,AA123))/7*节奏总纲!Z122</f>
        <v>0</v>
      </c>
      <c r="BT123" s="78">
        <f>IF(AB123&gt;AL123,INDEX($S$6:$S$19,AG123),求节点($G$6:$G$19,$S$6:$S$19,AB123))/7*节奏总纲!AA122</f>
        <v>0</v>
      </c>
      <c r="BV123" s="78">
        <v>119</v>
      </c>
      <c r="BW123" s="78">
        <f>SUM(AV$5:AV123)</f>
        <v>523558.86298849026</v>
      </c>
      <c r="BX123" s="78">
        <f>SUM(AW$5:AW123)</f>
        <v>529827.38716935948</v>
      </c>
      <c r="BY123" s="78">
        <f>SUM(AX$5:AX123)</f>
        <v>494571.15316972102</v>
      </c>
      <c r="BZ123" s="78">
        <f>SUM(AY$5:AY123)</f>
        <v>356370.09289879433</v>
      </c>
      <c r="CA123" s="78">
        <f>SUM(AZ$5:AZ123)</f>
        <v>189079.87919799119</v>
      </c>
      <c r="CB123" s="78">
        <f>SUM(BA$5:BA123)</f>
        <v>7507791028.7134533</v>
      </c>
      <c r="CC123" s="78">
        <f>SUM(BB$5:BB123)</f>
        <v>8296768521.4912663</v>
      </c>
      <c r="CD123" s="78">
        <f>SUM(BC$5:BC123)</f>
        <v>9363561992.7081757</v>
      </c>
      <c r="CE123" s="78">
        <f>SUM(BD$5:BD123)</f>
        <v>6797948470.9072771</v>
      </c>
      <c r="CF123" s="78">
        <f>SUM(BE$5:BE123)</f>
        <v>3508442110.1176267</v>
      </c>
      <c r="CG123" s="78">
        <f>SUM(BF$5:BF123)</f>
        <v>75737659.296295851</v>
      </c>
      <c r="CH123" s="78">
        <f>SUM(BG$5:BG123)</f>
        <v>80727068.841832638</v>
      </c>
      <c r="CI123" s="78">
        <f>SUM(BH$5:BH123)</f>
        <v>106635110.23726298</v>
      </c>
      <c r="CJ123" s="78">
        <f>SUM(BI$5:BI123)</f>
        <v>78721461.839904457</v>
      </c>
      <c r="CK123" s="78">
        <f>SUM(BJ$5:BJ123)</f>
        <v>39361569.168265827</v>
      </c>
      <c r="CL123" s="78">
        <f>SUM(BK$5:BK123)</f>
        <v>130889.71574712258</v>
      </c>
      <c r="CM123" s="78">
        <f>SUM(BL$5:BL123)</f>
        <v>132456.84679233987</v>
      </c>
      <c r="CN123" s="78">
        <f>SUM(BM$5:BM123)</f>
        <v>123642.78829243028</v>
      </c>
      <c r="CO123" s="78">
        <f>SUM(BN$5:BN123)</f>
        <v>89092.523224698583</v>
      </c>
      <c r="CP123" s="78">
        <f>SUM(BO$5:BO123)</f>
        <v>47269.969799497812</v>
      </c>
      <c r="CQ123" s="78" t="e">
        <f>BK123/节奏总纲!W122</f>
        <v>#DIV/0!</v>
      </c>
      <c r="CR123" s="78">
        <f>SUM(BP$5:BP123)</f>
        <v>0</v>
      </c>
      <c r="CS123" s="78">
        <f>SUM(BQ$5:BQ123)</f>
        <v>0</v>
      </c>
      <c r="CT123" s="78">
        <f>SUM(BR$5:BR123)</f>
        <v>0</v>
      </c>
      <c r="CU123" s="78">
        <f>SUM(BS$5:BS123)</f>
        <v>0</v>
      </c>
      <c r="CV123" s="78">
        <f>SUM(BT$5:BT123)</f>
        <v>0</v>
      </c>
    </row>
    <row r="124" spans="21:100" s="78" customFormat="1" x14ac:dyDescent="0.15">
      <c r="U124" s="25"/>
      <c r="W124" s="77">
        <v>120</v>
      </c>
      <c r="X124" s="78">
        <f>功勋产出!C127*7</f>
        <v>0</v>
      </c>
      <c r="Y124" s="78">
        <f>功勋产出!D127*7</f>
        <v>0</v>
      </c>
      <c r="Z124" s="78">
        <f>功勋产出!E127*7</f>
        <v>0</v>
      </c>
      <c r="AA124" s="78">
        <f>功勋产出!F127*7</f>
        <v>0</v>
      </c>
      <c r="AB124" s="78">
        <f>功勋产出!G127*7</f>
        <v>0</v>
      </c>
      <c r="AC124" s="78">
        <f>求节点(功勋需求与产出奖励!$F$6:$F$19,功勋需求与产出奖励!$C$6:$C$19,节奏总纲!P123)</f>
        <v>5</v>
      </c>
      <c r="AD124" s="78">
        <f>求节点(功勋需求与产出奖励!$F$6:$F$19,功勋需求与产出奖励!$C$6:$C$19,节奏总纲!Q123)</f>
        <v>5</v>
      </c>
      <c r="AE124" s="78">
        <f>求节点(功勋需求与产出奖励!$F$6:$F$19,功勋需求与产出奖励!$C$6:$C$19,节奏总纲!R123)</f>
        <v>5</v>
      </c>
      <c r="AF124" s="78">
        <f>求节点(功勋需求与产出奖励!$F$6:$F$19,功勋需求与产出奖励!$C$6:$C$19,节奏总纲!S123)</f>
        <v>5</v>
      </c>
      <c r="AG124" s="78">
        <f>求节点(功勋需求与产出奖励!$F$6:$F$19,功勋需求与产出奖励!$C$6:$C$19,节奏总纲!T123)</f>
        <v>5</v>
      </c>
      <c r="AH124" s="78">
        <f>求节点($F$6:$F$19,$G$6:$G$19,节奏总纲!P123)</f>
        <v>6400000</v>
      </c>
      <c r="AI124" s="78">
        <f>求节点($F$6:$F$19,$G$6:$G$19,节奏总纲!Q123)</f>
        <v>6400000</v>
      </c>
      <c r="AJ124" s="78">
        <f>求节点($F$6:$F$19,$G$6:$G$19,节奏总纲!R123)</f>
        <v>6400000</v>
      </c>
      <c r="AK124" s="78">
        <f>求节点($F$6:$F$19,$G$6:$G$19,节奏总纲!S123)</f>
        <v>6400000</v>
      </c>
      <c r="AL124" s="78">
        <f>求节点($F$6:$F$19,$G$6:$G$19,节奏总纲!T123)</f>
        <v>6400000</v>
      </c>
      <c r="AM124" s="78">
        <f t="shared" si="20"/>
        <v>0</v>
      </c>
      <c r="AN124" s="78">
        <f t="shared" si="21"/>
        <v>0</v>
      </c>
      <c r="AO124" s="78">
        <f t="shared" si="22"/>
        <v>0</v>
      </c>
      <c r="AP124" s="78">
        <f t="shared" si="23"/>
        <v>0</v>
      </c>
      <c r="AQ124" s="78">
        <f t="shared" si="24"/>
        <v>0</v>
      </c>
      <c r="AS124" s="25"/>
      <c r="AU124" s="78">
        <v>120</v>
      </c>
      <c r="AV124" s="78">
        <f>IF(X124&gt;AH124,INDEX($O$6:$O$19,AC124),求节点($G$6:$G$19,$O$6:$O$19,X124))/7*节奏总纲!W123</f>
        <v>0</v>
      </c>
      <c r="AW124" s="78">
        <f>IF(Y124&gt;AI124,INDEX($O$6:$O$19,AD124),求节点($G$6:$G$19,$O$6:$O$19,Y124))/7*节奏总纲!X123</f>
        <v>0</v>
      </c>
      <c r="AX124" s="78">
        <f>IF(Z124&gt;AJ124,INDEX($O$6:$O$19,AE124),求节点($G$6:$G$19,$O$6:$O$19,Z124))/7*节奏总纲!Y123</f>
        <v>0</v>
      </c>
      <c r="AY124" s="78">
        <f>IF(AA124&gt;AK124,INDEX($O$6:$O$19,AF124),求节点($G$6:$G$19,$O$6:$O$19,AA124))/7*节奏总纲!Z123</f>
        <v>0</v>
      </c>
      <c r="AZ124" s="78">
        <f>IF(AB124&gt;AL124,INDEX($O$6:$O$19,AG124),求节点($G$6:$G$19,$O$6:$O$19,AB124))/7*节奏总纲!AA123</f>
        <v>0</v>
      </c>
      <c r="BA124" s="78">
        <f>IF(X124&gt;AH124,INDEX($P$6:$P$19,AC124),求节点($G$6:$G$19,$P$6:$P$19,X124))/7*节奏总纲!W123</f>
        <v>0</v>
      </c>
      <c r="BB124" s="78">
        <f>IF(Y124&gt;AI124,INDEX($P$6:$P$19,AD124),求节点($G$6:$G$19,$P$6:$P$19,Y124))/7*节奏总纲!X123</f>
        <v>0</v>
      </c>
      <c r="BC124" s="78">
        <f>IF(Z124&gt;AJ124,INDEX($P$6:$P$19,AE124),求节点($G$6:$G$19,$P$6:$P$19,Z124))/7*节奏总纲!Y123</f>
        <v>0</v>
      </c>
      <c r="BD124" s="78">
        <f>IF(AA124&gt;AK124,INDEX($P$6:$P$19,AF124),求节点($G$6:$G$19,$P$6:$P$19,AA124))/7*节奏总纲!Z123</f>
        <v>0</v>
      </c>
      <c r="BE124" s="78">
        <f>IF(AB124&gt;AL124,INDEX($P$6:$P$19,AG124),求节点($G$6:$G$19,$P$6:$P$19,AB124))/7*节奏总纲!AA123</f>
        <v>0</v>
      </c>
      <c r="BF124" s="78">
        <f>IF(X124&gt;AH124,INDEX($Q$6:$Q$19,AC124),求节点($G$6:$G$19,$Q$6:$Q$19,X124))/7*节奏总纲!W123</f>
        <v>0</v>
      </c>
      <c r="BG124" s="78">
        <f>IF(Y124&gt;AI124,INDEX($Q$6:$Q$19,AD124),求节点($G$6:$G$19,$Q$6:$Q$19,Y124))/7*节奏总纲!X123</f>
        <v>0</v>
      </c>
      <c r="BH124" s="78">
        <f>IF(Z124&gt;AJ124,INDEX($Q$6:$Q$19,AE124),求节点($G$6:$G$19,$Q$6:$Q$19,Z124))/7*节奏总纲!Y123</f>
        <v>0</v>
      </c>
      <c r="BI124" s="78">
        <f>IF(AA124&gt;AK124,INDEX($Q$6:$Q$19,AF124),求节点($G$6:$G$19,$Q$6:$Q$19,AA124))/7*节奏总纲!Z123</f>
        <v>0</v>
      </c>
      <c r="BJ124" s="78">
        <f>IF(AB124&gt;AL124,INDEX($Q$6:$Q$19,AG124),求节点($G$6:$G$19,$Q$6:$Q$19,AB124))/7*节奏总纲!AA123</f>
        <v>0</v>
      </c>
      <c r="BK124" s="78">
        <f>IF(X124&gt;AH124,INDEX($R$6:$R$19,AC124),求节点($G$6:$G$19,$R$6:$R$19,X124))/7*节奏总纲!W123*$E$27</f>
        <v>0</v>
      </c>
      <c r="BL124" s="78">
        <f>IF(Y124&gt;AI124,INDEX($R$6:$R$19,AD124),求节点($G$6:$G$19,$R$6:$R$19,Y124))/7*节奏总纲!X123*$E$27</f>
        <v>0</v>
      </c>
      <c r="BM124" s="78">
        <f>IF(Z124&gt;AJ124,INDEX($R$6:$R$19,AE124),求节点($G$6:$G$19,$R$6:$R$19,Z124))/7*节奏总纲!Y123*$E$27</f>
        <v>0</v>
      </c>
      <c r="BN124" s="78">
        <f>IF(AA124&gt;AK124,INDEX($R$6:$R$19,AF124),求节点($G$6:$G$19,$R$6:$R$19,AA124))/7*节奏总纲!Z123*$E$27</f>
        <v>0</v>
      </c>
      <c r="BO124" s="78">
        <f>IF(AB124&gt;AL124,INDEX($R$6:$R$19,AG124),求节点($G$6:$G$19,$R$6:$R$19,AB124))/7*节奏总纲!AA123*$E$27</f>
        <v>0</v>
      </c>
      <c r="BP124" s="78">
        <f>IF(X124&gt;AH124,INDEX($S$6:$S$19,AC124),求节点($G$6:$G$19,$S$6:$S$19,X124))/7*节奏总纲!W123</f>
        <v>0</v>
      </c>
      <c r="BQ124" s="78">
        <f>IF(Y124&gt;AI124,INDEX($S$6:$S$19,AD124),求节点($G$6:$G$19,$S$6:$S$19,Y124))/7*节奏总纲!X123</f>
        <v>0</v>
      </c>
      <c r="BR124" s="78">
        <f>IF(Z124&gt;AJ124,INDEX($S$6:$S$19,AE124),求节点($G$6:$G$19,$S$6:$S$19,Z124))/7*节奏总纲!Y123</f>
        <v>0</v>
      </c>
      <c r="BS124" s="78">
        <f>IF(AA124&gt;AK124,INDEX($S$6:$S$19,AF124),求节点($G$6:$G$19,$S$6:$S$19,AA124))/7*节奏总纲!Z123</f>
        <v>0</v>
      </c>
      <c r="BT124" s="78">
        <f>IF(AB124&gt;AL124,INDEX($S$6:$S$19,AG124),求节点($G$6:$G$19,$S$6:$S$19,AB124))/7*节奏总纲!AA123</f>
        <v>0</v>
      </c>
      <c r="BV124" s="78">
        <v>120</v>
      </c>
      <c r="BW124" s="78">
        <f>SUM(AV$5:AV124)</f>
        <v>523558.86298849026</v>
      </c>
      <c r="BX124" s="78">
        <f>SUM(AW$5:AW124)</f>
        <v>529827.38716935948</v>
      </c>
      <c r="BY124" s="78">
        <f>SUM(AX$5:AX124)</f>
        <v>494571.15316972102</v>
      </c>
      <c r="BZ124" s="78">
        <f>SUM(AY$5:AY124)</f>
        <v>356370.09289879433</v>
      </c>
      <c r="CA124" s="78">
        <f>SUM(AZ$5:AZ124)</f>
        <v>189079.87919799119</v>
      </c>
      <c r="CB124" s="78">
        <f>SUM(BA$5:BA124)</f>
        <v>7507791028.7134533</v>
      </c>
      <c r="CC124" s="78">
        <f>SUM(BB$5:BB124)</f>
        <v>8296768521.4912663</v>
      </c>
      <c r="CD124" s="78">
        <f>SUM(BC$5:BC124)</f>
        <v>9363561992.7081757</v>
      </c>
      <c r="CE124" s="78">
        <f>SUM(BD$5:BD124)</f>
        <v>6797948470.9072771</v>
      </c>
      <c r="CF124" s="78">
        <f>SUM(BE$5:BE124)</f>
        <v>3508442110.1176267</v>
      </c>
      <c r="CG124" s="78">
        <f>SUM(BF$5:BF124)</f>
        <v>75737659.296295851</v>
      </c>
      <c r="CH124" s="78">
        <f>SUM(BG$5:BG124)</f>
        <v>80727068.841832638</v>
      </c>
      <c r="CI124" s="78">
        <f>SUM(BH$5:BH124)</f>
        <v>106635110.23726298</v>
      </c>
      <c r="CJ124" s="78">
        <f>SUM(BI$5:BI124)</f>
        <v>78721461.839904457</v>
      </c>
      <c r="CK124" s="78">
        <f>SUM(BJ$5:BJ124)</f>
        <v>39361569.168265827</v>
      </c>
      <c r="CL124" s="78">
        <f>SUM(BK$5:BK124)</f>
        <v>130889.71574712258</v>
      </c>
      <c r="CM124" s="78">
        <f>SUM(BL$5:BL124)</f>
        <v>132456.84679233987</v>
      </c>
      <c r="CN124" s="78">
        <f>SUM(BM$5:BM124)</f>
        <v>123642.78829243028</v>
      </c>
      <c r="CO124" s="78">
        <f>SUM(BN$5:BN124)</f>
        <v>89092.523224698583</v>
      </c>
      <c r="CP124" s="78">
        <f>SUM(BO$5:BO124)</f>
        <v>47269.969799497812</v>
      </c>
      <c r="CQ124" s="78" t="e">
        <f>BK124/节奏总纲!W123</f>
        <v>#DIV/0!</v>
      </c>
      <c r="CR124" s="78">
        <f>SUM(BP$5:BP124)</f>
        <v>0</v>
      </c>
      <c r="CS124" s="78">
        <f>SUM(BQ$5:BQ124)</f>
        <v>0</v>
      </c>
      <c r="CT124" s="78">
        <f>SUM(BR$5:BR124)</f>
        <v>0</v>
      </c>
      <c r="CU124" s="78">
        <f>SUM(BS$5:BS124)</f>
        <v>0</v>
      </c>
      <c r="CV124" s="78">
        <f>SUM(BT$5:BT124)</f>
        <v>0</v>
      </c>
    </row>
    <row r="125" spans="21:100" s="78" customFormat="1" x14ac:dyDescent="0.15">
      <c r="U125" s="25"/>
      <c r="W125" s="77">
        <v>121</v>
      </c>
      <c r="X125" s="78">
        <f>功勋产出!C128*7</f>
        <v>0</v>
      </c>
      <c r="Y125" s="78">
        <f>功勋产出!D128*7</f>
        <v>0</v>
      </c>
      <c r="Z125" s="78">
        <f>功勋产出!E128*7</f>
        <v>0</v>
      </c>
      <c r="AA125" s="78">
        <f>功勋产出!F128*7</f>
        <v>0</v>
      </c>
      <c r="AB125" s="78">
        <f>功勋产出!G128*7</f>
        <v>0</v>
      </c>
      <c r="AC125" s="78">
        <f>求节点(功勋需求与产出奖励!$F$6:$F$19,功勋需求与产出奖励!$C$6:$C$19,节奏总纲!P124)</f>
        <v>5</v>
      </c>
      <c r="AD125" s="78">
        <f>求节点(功勋需求与产出奖励!$F$6:$F$19,功勋需求与产出奖励!$C$6:$C$19,节奏总纲!Q124)</f>
        <v>5</v>
      </c>
      <c r="AE125" s="78">
        <f>求节点(功勋需求与产出奖励!$F$6:$F$19,功勋需求与产出奖励!$C$6:$C$19,节奏总纲!R124)</f>
        <v>5</v>
      </c>
      <c r="AF125" s="78">
        <f>求节点(功勋需求与产出奖励!$F$6:$F$19,功勋需求与产出奖励!$C$6:$C$19,节奏总纲!S124)</f>
        <v>5</v>
      </c>
      <c r="AG125" s="78">
        <f>求节点(功勋需求与产出奖励!$F$6:$F$19,功勋需求与产出奖励!$C$6:$C$19,节奏总纲!T124)</f>
        <v>5</v>
      </c>
      <c r="AH125" s="78">
        <f>求节点($F$6:$F$19,$G$6:$G$19,节奏总纲!P124)</f>
        <v>6400000</v>
      </c>
      <c r="AI125" s="78">
        <f>求节点($F$6:$F$19,$G$6:$G$19,节奏总纲!Q124)</f>
        <v>6400000</v>
      </c>
      <c r="AJ125" s="78">
        <f>求节点($F$6:$F$19,$G$6:$G$19,节奏总纲!R124)</f>
        <v>6400000</v>
      </c>
      <c r="AK125" s="78">
        <f>求节点($F$6:$F$19,$G$6:$G$19,节奏总纲!S124)</f>
        <v>6400000</v>
      </c>
      <c r="AL125" s="78">
        <f>求节点($F$6:$F$19,$G$6:$G$19,节奏总纲!T124)</f>
        <v>6400000</v>
      </c>
      <c r="AM125" s="78">
        <f t="shared" si="20"/>
        <v>0</v>
      </c>
      <c r="AN125" s="78">
        <f t="shared" si="21"/>
        <v>0</v>
      </c>
      <c r="AO125" s="78">
        <f t="shared" si="22"/>
        <v>0</v>
      </c>
      <c r="AP125" s="78">
        <f t="shared" si="23"/>
        <v>0</v>
      </c>
      <c r="AQ125" s="78">
        <f t="shared" si="24"/>
        <v>0</v>
      </c>
      <c r="AS125" s="25"/>
      <c r="AU125" s="78">
        <v>121</v>
      </c>
      <c r="AV125" s="78">
        <f>IF(X125&gt;AH125,INDEX($O$6:$O$19,AC125),求节点($G$6:$G$19,$O$6:$O$19,X125))/7*节奏总纲!W124</f>
        <v>0</v>
      </c>
      <c r="AW125" s="78">
        <f>IF(Y125&gt;AI125,INDEX($O$6:$O$19,AD125),求节点($G$6:$G$19,$O$6:$O$19,Y125))/7*节奏总纲!X124</f>
        <v>0</v>
      </c>
      <c r="AX125" s="78">
        <f>IF(Z125&gt;AJ125,INDEX($O$6:$O$19,AE125),求节点($G$6:$G$19,$O$6:$O$19,Z125))/7*节奏总纲!Y124</f>
        <v>0</v>
      </c>
      <c r="AY125" s="78">
        <f>IF(AA125&gt;AK125,INDEX($O$6:$O$19,AF125),求节点($G$6:$G$19,$O$6:$O$19,AA125))/7*节奏总纲!Z124</f>
        <v>0</v>
      </c>
      <c r="AZ125" s="78">
        <f>IF(AB125&gt;AL125,INDEX($O$6:$O$19,AG125),求节点($G$6:$G$19,$O$6:$O$19,AB125))/7*节奏总纲!AA124</f>
        <v>0</v>
      </c>
      <c r="BA125" s="78">
        <f>IF(X125&gt;AH125,INDEX($P$6:$P$19,AC125),求节点($G$6:$G$19,$P$6:$P$19,X125))/7*节奏总纲!W124</f>
        <v>0</v>
      </c>
      <c r="BB125" s="78">
        <f>IF(Y125&gt;AI125,INDEX($P$6:$P$19,AD125),求节点($G$6:$G$19,$P$6:$P$19,Y125))/7*节奏总纲!X124</f>
        <v>0</v>
      </c>
      <c r="BC125" s="78">
        <f>IF(Z125&gt;AJ125,INDEX($P$6:$P$19,AE125),求节点($G$6:$G$19,$P$6:$P$19,Z125))/7*节奏总纲!Y124</f>
        <v>0</v>
      </c>
      <c r="BD125" s="78">
        <f>IF(AA125&gt;AK125,INDEX($P$6:$P$19,AF125),求节点($G$6:$G$19,$P$6:$P$19,AA125))/7*节奏总纲!Z124</f>
        <v>0</v>
      </c>
      <c r="BE125" s="78">
        <f>IF(AB125&gt;AL125,INDEX($P$6:$P$19,AG125),求节点($G$6:$G$19,$P$6:$P$19,AB125))/7*节奏总纲!AA124</f>
        <v>0</v>
      </c>
      <c r="BF125" s="78">
        <f>IF(X125&gt;AH125,INDEX($Q$6:$Q$19,AC125),求节点($G$6:$G$19,$Q$6:$Q$19,X125))/7*节奏总纲!W124</f>
        <v>0</v>
      </c>
      <c r="BG125" s="78">
        <f>IF(Y125&gt;AI125,INDEX($Q$6:$Q$19,AD125),求节点($G$6:$G$19,$Q$6:$Q$19,Y125))/7*节奏总纲!X124</f>
        <v>0</v>
      </c>
      <c r="BH125" s="78">
        <f>IF(Z125&gt;AJ125,INDEX($Q$6:$Q$19,AE125),求节点($G$6:$G$19,$Q$6:$Q$19,Z125))/7*节奏总纲!Y124</f>
        <v>0</v>
      </c>
      <c r="BI125" s="78">
        <f>IF(AA125&gt;AK125,INDEX($Q$6:$Q$19,AF125),求节点($G$6:$G$19,$Q$6:$Q$19,AA125))/7*节奏总纲!Z124</f>
        <v>0</v>
      </c>
      <c r="BJ125" s="78">
        <f>IF(AB125&gt;AL125,INDEX($Q$6:$Q$19,AG125),求节点($G$6:$G$19,$Q$6:$Q$19,AB125))/7*节奏总纲!AA124</f>
        <v>0</v>
      </c>
      <c r="BK125" s="78">
        <f>IF(X125&gt;AH125,INDEX($R$6:$R$19,AC125),求节点($G$6:$G$19,$R$6:$R$19,X125))/7*节奏总纲!W124*$E$27</f>
        <v>0</v>
      </c>
      <c r="BL125" s="78">
        <f>IF(Y125&gt;AI125,INDEX($R$6:$R$19,AD125),求节点($G$6:$G$19,$R$6:$R$19,Y125))/7*节奏总纲!X124*$E$27</f>
        <v>0</v>
      </c>
      <c r="BM125" s="78">
        <f>IF(Z125&gt;AJ125,INDEX($R$6:$R$19,AE125),求节点($G$6:$G$19,$R$6:$R$19,Z125))/7*节奏总纲!Y124*$E$27</f>
        <v>0</v>
      </c>
      <c r="BN125" s="78">
        <f>IF(AA125&gt;AK125,INDEX($R$6:$R$19,AF125),求节点($G$6:$G$19,$R$6:$R$19,AA125))/7*节奏总纲!Z124*$E$27</f>
        <v>0</v>
      </c>
      <c r="BO125" s="78">
        <f>IF(AB125&gt;AL125,INDEX($R$6:$R$19,AG125),求节点($G$6:$G$19,$R$6:$R$19,AB125))/7*节奏总纲!AA124*$E$27</f>
        <v>0</v>
      </c>
      <c r="BP125" s="78">
        <f>IF(X125&gt;AH125,INDEX($S$6:$S$19,AC125),求节点($G$6:$G$19,$S$6:$S$19,X125))/7*节奏总纲!W124</f>
        <v>0</v>
      </c>
      <c r="BQ125" s="78">
        <f>IF(Y125&gt;AI125,INDEX($S$6:$S$19,AD125),求节点($G$6:$G$19,$S$6:$S$19,Y125))/7*节奏总纲!X124</f>
        <v>0</v>
      </c>
      <c r="BR125" s="78">
        <f>IF(Z125&gt;AJ125,INDEX($S$6:$S$19,AE125),求节点($G$6:$G$19,$S$6:$S$19,Z125))/7*节奏总纲!Y124</f>
        <v>0</v>
      </c>
      <c r="BS125" s="78">
        <f>IF(AA125&gt;AK125,INDEX($S$6:$S$19,AF125),求节点($G$6:$G$19,$S$6:$S$19,AA125))/7*节奏总纲!Z124</f>
        <v>0</v>
      </c>
      <c r="BT125" s="78">
        <f>IF(AB125&gt;AL125,INDEX($S$6:$S$19,AG125),求节点($G$6:$G$19,$S$6:$S$19,AB125))/7*节奏总纲!AA124</f>
        <v>0</v>
      </c>
      <c r="BV125" s="78">
        <v>121</v>
      </c>
      <c r="BW125" s="78">
        <f>SUM(AV$5:AV125)</f>
        <v>523558.86298849026</v>
      </c>
      <c r="BX125" s="78">
        <f>SUM(AW$5:AW125)</f>
        <v>529827.38716935948</v>
      </c>
      <c r="BY125" s="78">
        <f>SUM(AX$5:AX125)</f>
        <v>494571.15316972102</v>
      </c>
      <c r="BZ125" s="78">
        <f>SUM(AY$5:AY125)</f>
        <v>356370.09289879433</v>
      </c>
      <c r="CA125" s="78">
        <f>SUM(AZ$5:AZ125)</f>
        <v>189079.87919799119</v>
      </c>
      <c r="CB125" s="78">
        <f>SUM(BA$5:BA125)</f>
        <v>7507791028.7134533</v>
      </c>
      <c r="CC125" s="78">
        <f>SUM(BB$5:BB125)</f>
        <v>8296768521.4912663</v>
      </c>
      <c r="CD125" s="78">
        <f>SUM(BC$5:BC125)</f>
        <v>9363561992.7081757</v>
      </c>
      <c r="CE125" s="78">
        <f>SUM(BD$5:BD125)</f>
        <v>6797948470.9072771</v>
      </c>
      <c r="CF125" s="78">
        <f>SUM(BE$5:BE125)</f>
        <v>3508442110.1176267</v>
      </c>
      <c r="CG125" s="78">
        <f>SUM(BF$5:BF125)</f>
        <v>75737659.296295851</v>
      </c>
      <c r="CH125" s="78">
        <f>SUM(BG$5:BG125)</f>
        <v>80727068.841832638</v>
      </c>
      <c r="CI125" s="78">
        <f>SUM(BH$5:BH125)</f>
        <v>106635110.23726298</v>
      </c>
      <c r="CJ125" s="78">
        <f>SUM(BI$5:BI125)</f>
        <v>78721461.839904457</v>
      </c>
      <c r="CK125" s="78">
        <f>SUM(BJ$5:BJ125)</f>
        <v>39361569.168265827</v>
      </c>
      <c r="CL125" s="78">
        <f>SUM(BK$5:BK125)</f>
        <v>130889.71574712258</v>
      </c>
      <c r="CM125" s="78">
        <f>SUM(BL$5:BL125)</f>
        <v>132456.84679233987</v>
      </c>
      <c r="CN125" s="78">
        <f>SUM(BM$5:BM125)</f>
        <v>123642.78829243028</v>
      </c>
      <c r="CO125" s="78">
        <f>SUM(BN$5:BN125)</f>
        <v>89092.523224698583</v>
      </c>
      <c r="CP125" s="78">
        <f>SUM(BO$5:BO125)</f>
        <v>47269.969799497812</v>
      </c>
      <c r="CQ125" s="78" t="e">
        <f>BK125/节奏总纲!W124</f>
        <v>#DIV/0!</v>
      </c>
      <c r="CR125" s="78">
        <f>SUM(BP$5:BP125)</f>
        <v>0</v>
      </c>
      <c r="CS125" s="78">
        <f>SUM(BQ$5:BQ125)</f>
        <v>0</v>
      </c>
      <c r="CT125" s="78">
        <f>SUM(BR$5:BR125)</f>
        <v>0</v>
      </c>
      <c r="CU125" s="78">
        <f>SUM(BS$5:BS125)</f>
        <v>0</v>
      </c>
      <c r="CV125" s="78">
        <f>SUM(BT$5:BT125)</f>
        <v>0</v>
      </c>
    </row>
    <row r="126" spans="21:100" s="78" customFormat="1" x14ac:dyDescent="0.15">
      <c r="U126" s="25"/>
      <c r="W126" s="77">
        <v>122</v>
      </c>
      <c r="X126" s="78">
        <f>功勋产出!C129*7</f>
        <v>0</v>
      </c>
      <c r="Y126" s="78">
        <f>功勋产出!D129*7</f>
        <v>0</v>
      </c>
      <c r="Z126" s="78">
        <f>功勋产出!E129*7</f>
        <v>0</v>
      </c>
      <c r="AA126" s="78">
        <f>功勋产出!F129*7</f>
        <v>0</v>
      </c>
      <c r="AB126" s="78">
        <f>功勋产出!G129*7</f>
        <v>0</v>
      </c>
      <c r="AC126" s="78">
        <f>求节点(功勋需求与产出奖励!$F$6:$F$19,功勋需求与产出奖励!$C$6:$C$19,节奏总纲!P125)</f>
        <v>5</v>
      </c>
      <c r="AD126" s="78">
        <f>求节点(功勋需求与产出奖励!$F$6:$F$19,功勋需求与产出奖励!$C$6:$C$19,节奏总纲!Q125)</f>
        <v>5</v>
      </c>
      <c r="AE126" s="78">
        <f>求节点(功勋需求与产出奖励!$F$6:$F$19,功勋需求与产出奖励!$C$6:$C$19,节奏总纲!R125)</f>
        <v>5</v>
      </c>
      <c r="AF126" s="78">
        <f>求节点(功勋需求与产出奖励!$F$6:$F$19,功勋需求与产出奖励!$C$6:$C$19,节奏总纲!S125)</f>
        <v>5</v>
      </c>
      <c r="AG126" s="78">
        <f>求节点(功勋需求与产出奖励!$F$6:$F$19,功勋需求与产出奖励!$C$6:$C$19,节奏总纲!T125)</f>
        <v>5</v>
      </c>
      <c r="AH126" s="78">
        <f>求节点($F$6:$F$19,$G$6:$G$19,节奏总纲!P125)</f>
        <v>6400000</v>
      </c>
      <c r="AI126" s="78">
        <f>求节点($F$6:$F$19,$G$6:$G$19,节奏总纲!Q125)</f>
        <v>6400000</v>
      </c>
      <c r="AJ126" s="78">
        <f>求节点($F$6:$F$19,$G$6:$G$19,节奏总纲!R125)</f>
        <v>6400000</v>
      </c>
      <c r="AK126" s="78">
        <f>求节点($F$6:$F$19,$G$6:$G$19,节奏总纲!S125)</f>
        <v>6400000</v>
      </c>
      <c r="AL126" s="78">
        <f>求节点($F$6:$F$19,$G$6:$G$19,节奏总纲!T125)</f>
        <v>6400000</v>
      </c>
      <c r="AM126" s="78">
        <f t="shared" si="20"/>
        <v>0</v>
      </c>
      <c r="AN126" s="78">
        <f t="shared" si="21"/>
        <v>0</v>
      </c>
      <c r="AO126" s="78">
        <f t="shared" si="22"/>
        <v>0</v>
      </c>
      <c r="AP126" s="78">
        <f t="shared" si="23"/>
        <v>0</v>
      </c>
      <c r="AQ126" s="78">
        <f t="shared" si="24"/>
        <v>0</v>
      </c>
      <c r="AS126" s="25"/>
      <c r="AU126" s="78">
        <v>122</v>
      </c>
      <c r="AV126" s="78">
        <f>IF(X126&gt;AH126,INDEX($O$6:$O$19,AC126),求节点($G$6:$G$19,$O$6:$O$19,X126))/7*节奏总纲!W125</f>
        <v>0</v>
      </c>
      <c r="AW126" s="78">
        <f>IF(Y126&gt;AI126,INDEX($O$6:$O$19,AD126),求节点($G$6:$G$19,$O$6:$O$19,Y126))/7*节奏总纲!X125</f>
        <v>0</v>
      </c>
      <c r="AX126" s="78">
        <f>IF(Z126&gt;AJ126,INDEX($O$6:$O$19,AE126),求节点($G$6:$G$19,$O$6:$O$19,Z126))/7*节奏总纲!Y125</f>
        <v>0</v>
      </c>
      <c r="AY126" s="78">
        <f>IF(AA126&gt;AK126,INDEX($O$6:$O$19,AF126),求节点($G$6:$G$19,$O$6:$O$19,AA126))/7*节奏总纲!Z125</f>
        <v>0</v>
      </c>
      <c r="AZ126" s="78">
        <f>IF(AB126&gt;AL126,INDEX($O$6:$O$19,AG126),求节点($G$6:$G$19,$O$6:$O$19,AB126))/7*节奏总纲!AA125</f>
        <v>0</v>
      </c>
      <c r="BA126" s="78">
        <f>IF(X126&gt;AH126,INDEX($P$6:$P$19,AC126),求节点($G$6:$G$19,$P$6:$P$19,X126))/7*节奏总纲!W125</f>
        <v>0</v>
      </c>
      <c r="BB126" s="78">
        <f>IF(Y126&gt;AI126,INDEX($P$6:$P$19,AD126),求节点($G$6:$G$19,$P$6:$P$19,Y126))/7*节奏总纲!X125</f>
        <v>0</v>
      </c>
      <c r="BC126" s="78">
        <f>IF(Z126&gt;AJ126,INDEX($P$6:$P$19,AE126),求节点($G$6:$G$19,$P$6:$P$19,Z126))/7*节奏总纲!Y125</f>
        <v>0</v>
      </c>
      <c r="BD126" s="78">
        <f>IF(AA126&gt;AK126,INDEX($P$6:$P$19,AF126),求节点($G$6:$G$19,$P$6:$P$19,AA126))/7*节奏总纲!Z125</f>
        <v>0</v>
      </c>
      <c r="BE126" s="78">
        <f>IF(AB126&gt;AL126,INDEX($P$6:$P$19,AG126),求节点($G$6:$G$19,$P$6:$P$19,AB126))/7*节奏总纲!AA125</f>
        <v>0</v>
      </c>
      <c r="BF126" s="78">
        <f>IF(X126&gt;AH126,INDEX($Q$6:$Q$19,AC126),求节点($G$6:$G$19,$Q$6:$Q$19,X126))/7*节奏总纲!W125</f>
        <v>0</v>
      </c>
      <c r="BG126" s="78">
        <f>IF(Y126&gt;AI126,INDEX($Q$6:$Q$19,AD126),求节点($G$6:$G$19,$Q$6:$Q$19,Y126))/7*节奏总纲!X125</f>
        <v>0</v>
      </c>
      <c r="BH126" s="78">
        <f>IF(Z126&gt;AJ126,INDEX($Q$6:$Q$19,AE126),求节点($G$6:$G$19,$Q$6:$Q$19,Z126))/7*节奏总纲!Y125</f>
        <v>0</v>
      </c>
      <c r="BI126" s="78">
        <f>IF(AA126&gt;AK126,INDEX($Q$6:$Q$19,AF126),求节点($G$6:$G$19,$Q$6:$Q$19,AA126))/7*节奏总纲!Z125</f>
        <v>0</v>
      </c>
      <c r="BJ126" s="78">
        <f>IF(AB126&gt;AL126,INDEX($Q$6:$Q$19,AG126),求节点($G$6:$G$19,$Q$6:$Q$19,AB126))/7*节奏总纲!AA125</f>
        <v>0</v>
      </c>
      <c r="BK126" s="78">
        <f>IF(X126&gt;AH126,INDEX($R$6:$R$19,AC126),求节点($G$6:$G$19,$R$6:$R$19,X126))/7*节奏总纲!W125*$E$27</f>
        <v>0</v>
      </c>
      <c r="BL126" s="78">
        <f>IF(Y126&gt;AI126,INDEX($R$6:$R$19,AD126),求节点($G$6:$G$19,$R$6:$R$19,Y126))/7*节奏总纲!X125*$E$27</f>
        <v>0</v>
      </c>
      <c r="BM126" s="78">
        <f>IF(Z126&gt;AJ126,INDEX($R$6:$R$19,AE126),求节点($G$6:$G$19,$R$6:$R$19,Z126))/7*节奏总纲!Y125*$E$27</f>
        <v>0</v>
      </c>
      <c r="BN126" s="78">
        <f>IF(AA126&gt;AK126,INDEX($R$6:$R$19,AF126),求节点($G$6:$G$19,$R$6:$R$19,AA126))/7*节奏总纲!Z125*$E$27</f>
        <v>0</v>
      </c>
      <c r="BO126" s="78">
        <f>IF(AB126&gt;AL126,INDEX($R$6:$R$19,AG126),求节点($G$6:$G$19,$R$6:$R$19,AB126))/7*节奏总纲!AA125*$E$27</f>
        <v>0</v>
      </c>
      <c r="BP126" s="78">
        <f>IF(X126&gt;AH126,INDEX($S$6:$S$19,AC126),求节点($G$6:$G$19,$S$6:$S$19,X126))/7*节奏总纲!W125</f>
        <v>0</v>
      </c>
      <c r="BQ126" s="78">
        <f>IF(Y126&gt;AI126,INDEX($S$6:$S$19,AD126),求节点($G$6:$G$19,$S$6:$S$19,Y126))/7*节奏总纲!X125</f>
        <v>0</v>
      </c>
      <c r="BR126" s="78">
        <f>IF(Z126&gt;AJ126,INDEX($S$6:$S$19,AE126),求节点($G$6:$G$19,$S$6:$S$19,Z126))/7*节奏总纲!Y125</f>
        <v>0</v>
      </c>
      <c r="BS126" s="78">
        <f>IF(AA126&gt;AK126,INDEX($S$6:$S$19,AF126),求节点($G$6:$G$19,$S$6:$S$19,AA126))/7*节奏总纲!Z125</f>
        <v>0</v>
      </c>
      <c r="BT126" s="78">
        <f>IF(AB126&gt;AL126,INDEX($S$6:$S$19,AG126),求节点($G$6:$G$19,$S$6:$S$19,AB126))/7*节奏总纲!AA125</f>
        <v>0</v>
      </c>
      <c r="BV126" s="78">
        <v>122</v>
      </c>
      <c r="BW126" s="78">
        <f>SUM(AV$5:AV126)</f>
        <v>523558.86298849026</v>
      </c>
      <c r="BX126" s="78">
        <f>SUM(AW$5:AW126)</f>
        <v>529827.38716935948</v>
      </c>
      <c r="BY126" s="78">
        <f>SUM(AX$5:AX126)</f>
        <v>494571.15316972102</v>
      </c>
      <c r="BZ126" s="78">
        <f>SUM(AY$5:AY126)</f>
        <v>356370.09289879433</v>
      </c>
      <c r="CA126" s="78">
        <f>SUM(AZ$5:AZ126)</f>
        <v>189079.87919799119</v>
      </c>
      <c r="CB126" s="78">
        <f>SUM(BA$5:BA126)</f>
        <v>7507791028.7134533</v>
      </c>
      <c r="CC126" s="78">
        <f>SUM(BB$5:BB126)</f>
        <v>8296768521.4912663</v>
      </c>
      <c r="CD126" s="78">
        <f>SUM(BC$5:BC126)</f>
        <v>9363561992.7081757</v>
      </c>
      <c r="CE126" s="78">
        <f>SUM(BD$5:BD126)</f>
        <v>6797948470.9072771</v>
      </c>
      <c r="CF126" s="78">
        <f>SUM(BE$5:BE126)</f>
        <v>3508442110.1176267</v>
      </c>
      <c r="CG126" s="78">
        <f>SUM(BF$5:BF126)</f>
        <v>75737659.296295851</v>
      </c>
      <c r="CH126" s="78">
        <f>SUM(BG$5:BG126)</f>
        <v>80727068.841832638</v>
      </c>
      <c r="CI126" s="78">
        <f>SUM(BH$5:BH126)</f>
        <v>106635110.23726298</v>
      </c>
      <c r="CJ126" s="78">
        <f>SUM(BI$5:BI126)</f>
        <v>78721461.839904457</v>
      </c>
      <c r="CK126" s="78">
        <f>SUM(BJ$5:BJ126)</f>
        <v>39361569.168265827</v>
      </c>
      <c r="CL126" s="78">
        <f>SUM(BK$5:BK126)</f>
        <v>130889.71574712258</v>
      </c>
      <c r="CM126" s="78">
        <f>SUM(BL$5:BL126)</f>
        <v>132456.84679233987</v>
      </c>
      <c r="CN126" s="78">
        <f>SUM(BM$5:BM126)</f>
        <v>123642.78829243028</v>
      </c>
      <c r="CO126" s="78">
        <f>SUM(BN$5:BN126)</f>
        <v>89092.523224698583</v>
      </c>
      <c r="CP126" s="78">
        <f>SUM(BO$5:BO126)</f>
        <v>47269.969799497812</v>
      </c>
      <c r="CQ126" s="78" t="e">
        <f>BK126/节奏总纲!W125</f>
        <v>#DIV/0!</v>
      </c>
      <c r="CR126" s="78">
        <f>SUM(BP$5:BP126)</f>
        <v>0</v>
      </c>
      <c r="CS126" s="78">
        <f>SUM(BQ$5:BQ126)</f>
        <v>0</v>
      </c>
      <c r="CT126" s="78">
        <f>SUM(BR$5:BR126)</f>
        <v>0</v>
      </c>
      <c r="CU126" s="78">
        <f>SUM(BS$5:BS126)</f>
        <v>0</v>
      </c>
      <c r="CV126" s="78">
        <f>SUM(BT$5:BT126)</f>
        <v>0</v>
      </c>
    </row>
    <row r="127" spans="21:100" s="78" customFormat="1" x14ac:dyDescent="0.15">
      <c r="U127" s="25"/>
      <c r="W127" s="77">
        <v>123</v>
      </c>
      <c r="X127" s="78">
        <f>功勋产出!C130*7</f>
        <v>0</v>
      </c>
      <c r="Y127" s="78">
        <f>功勋产出!D130*7</f>
        <v>0</v>
      </c>
      <c r="Z127" s="78">
        <f>功勋产出!E130*7</f>
        <v>0</v>
      </c>
      <c r="AA127" s="78">
        <f>功勋产出!F130*7</f>
        <v>0</v>
      </c>
      <c r="AB127" s="78">
        <f>功勋产出!G130*7</f>
        <v>0</v>
      </c>
      <c r="AC127" s="78">
        <f>求节点(功勋需求与产出奖励!$F$6:$F$19,功勋需求与产出奖励!$C$6:$C$19,节奏总纲!P126)</f>
        <v>5</v>
      </c>
      <c r="AD127" s="78">
        <f>求节点(功勋需求与产出奖励!$F$6:$F$19,功勋需求与产出奖励!$C$6:$C$19,节奏总纲!Q126)</f>
        <v>5</v>
      </c>
      <c r="AE127" s="78">
        <f>求节点(功勋需求与产出奖励!$F$6:$F$19,功勋需求与产出奖励!$C$6:$C$19,节奏总纲!R126)</f>
        <v>5</v>
      </c>
      <c r="AF127" s="78">
        <f>求节点(功勋需求与产出奖励!$F$6:$F$19,功勋需求与产出奖励!$C$6:$C$19,节奏总纲!S126)</f>
        <v>5</v>
      </c>
      <c r="AG127" s="78">
        <f>求节点(功勋需求与产出奖励!$F$6:$F$19,功勋需求与产出奖励!$C$6:$C$19,节奏总纲!T126)</f>
        <v>5</v>
      </c>
      <c r="AH127" s="78">
        <f>求节点($F$6:$F$19,$G$6:$G$19,节奏总纲!P126)</f>
        <v>6400000</v>
      </c>
      <c r="AI127" s="78">
        <f>求节点($F$6:$F$19,$G$6:$G$19,节奏总纲!Q126)</f>
        <v>6400000</v>
      </c>
      <c r="AJ127" s="78">
        <f>求节点($F$6:$F$19,$G$6:$G$19,节奏总纲!R126)</f>
        <v>6400000</v>
      </c>
      <c r="AK127" s="78">
        <f>求节点($F$6:$F$19,$G$6:$G$19,节奏总纲!S126)</f>
        <v>6400000</v>
      </c>
      <c r="AL127" s="78">
        <f>求节点($F$6:$F$19,$G$6:$G$19,节奏总纲!T126)</f>
        <v>6400000</v>
      </c>
      <c r="AM127" s="78">
        <f t="shared" si="20"/>
        <v>0</v>
      </c>
      <c r="AN127" s="78">
        <f t="shared" si="21"/>
        <v>0</v>
      </c>
      <c r="AO127" s="78">
        <f t="shared" si="22"/>
        <v>0</v>
      </c>
      <c r="AP127" s="78">
        <f t="shared" si="23"/>
        <v>0</v>
      </c>
      <c r="AQ127" s="78">
        <f t="shared" si="24"/>
        <v>0</v>
      </c>
      <c r="AS127" s="25"/>
      <c r="AU127" s="78">
        <v>123</v>
      </c>
      <c r="AV127" s="78">
        <f>IF(X127&gt;AH127,INDEX($O$6:$O$19,AC127),求节点($G$6:$G$19,$O$6:$O$19,X127))/7*节奏总纲!W126</f>
        <v>0</v>
      </c>
      <c r="AW127" s="78">
        <f>IF(Y127&gt;AI127,INDEX($O$6:$O$19,AD127),求节点($G$6:$G$19,$O$6:$O$19,Y127))/7*节奏总纲!X126</f>
        <v>0</v>
      </c>
      <c r="AX127" s="78">
        <f>IF(Z127&gt;AJ127,INDEX($O$6:$O$19,AE127),求节点($G$6:$G$19,$O$6:$O$19,Z127))/7*节奏总纲!Y126</f>
        <v>0</v>
      </c>
      <c r="AY127" s="78">
        <f>IF(AA127&gt;AK127,INDEX($O$6:$O$19,AF127),求节点($G$6:$G$19,$O$6:$O$19,AA127))/7*节奏总纲!Z126</f>
        <v>0</v>
      </c>
      <c r="AZ127" s="78">
        <f>IF(AB127&gt;AL127,INDEX($O$6:$O$19,AG127),求节点($G$6:$G$19,$O$6:$O$19,AB127))/7*节奏总纲!AA126</f>
        <v>0</v>
      </c>
      <c r="BA127" s="78">
        <f>IF(X127&gt;AH127,INDEX($P$6:$P$19,AC127),求节点($G$6:$G$19,$P$6:$P$19,X127))/7*节奏总纲!W126</f>
        <v>0</v>
      </c>
      <c r="BB127" s="78">
        <f>IF(Y127&gt;AI127,INDEX($P$6:$P$19,AD127),求节点($G$6:$G$19,$P$6:$P$19,Y127))/7*节奏总纲!X126</f>
        <v>0</v>
      </c>
      <c r="BC127" s="78">
        <f>IF(Z127&gt;AJ127,INDEX($P$6:$P$19,AE127),求节点($G$6:$G$19,$P$6:$P$19,Z127))/7*节奏总纲!Y126</f>
        <v>0</v>
      </c>
      <c r="BD127" s="78">
        <f>IF(AA127&gt;AK127,INDEX($P$6:$P$19,AF127),求节点($G$6:$G$19,$P$6:$P$19,AA127))/7*节奏总纲!Z126</f>
        <v>0</v>
      </c>
      <c r="BE127" s="78">
        <f>IF(AB127&gt;AL127,INDEX($P$6:$P$19,AG127),求节点($G$6:$G$19,$P$6:$P$19,AB127))/7*节奏总纲!AA126</f>
        <v>0</v>
      </c>
      <c r="BF127" s="78">
        <f>IF(X127&gt;AH127,INDEX($Q$6:$Q$19,AC127),求节点($G$6:$G$19,$Q$6:$Q$19,X127))/7*节奏总纲!W126</f>
        <v>0</v>
      </c>
      <c r="BG127" s="78">
        <f>IF(Y127&gt;AI127,INDEX($Q$6:$Q$19,AD127),求节点($G$6:$G$19,$Q$6:$Q$19,Y127))/7*节奏总纲!X126</f>
        <v>0</v>
      </c>
      <c r="BH127" s="78">
        <f>IF(Z127&gt;AJ127,INDEX($Q$6:$Q$19,AE127),求节点($G$6:$G$19,$Q$6:$Q$19,Z127))/7*节奏总纲!Y126</f>
        <v>0</v>
      </c>
      <c r="BI127" s="78">
        <f>IF(AA127&gt;AK127,INDEX($Q$6:$Q$19,AF127),求节点($G$6:$G$19,$Q$6:$Q$19,AA127))/7*节奏总纲!Z126</f>
        <v>0</v>
      </c>
      <c r="BJ127" s="78">
        <f>IF(AB127&gt;AL127,INDEX($Q$6:$Q$19,AG127),求节点($G$6:$G$19,$Q$6:$Q$19,AB127))/7*节奏总纲!AA126</f>
        <v>0</v>
      </c>
      <c r="BK127" s="78">
        <f>IF(X127&gt;AH127,INDEX($R$6:$R$19,AC127),求节点($G$6:$G$19,$R$6:$R$19,X127))/7*节奏总纲!W126*$E$27</f>
        <v>0</v>
      </c>
      <c r="BL127" s="78">
        <f>IF(Y127&gt;AI127,INDEX($R$6:$R$19,AD127),求节点($G$6:$G$19,$R$6:$R$19,Y127))/7*节奏总纲!X126*$E$27</f>
        <v>0</v>
      </c>
      <c r="BM127" s="78">
        <f>IF(Z127&gt;AJ127,INDEX($R$6:$R$19,AE127),求节点($G$6:$G$19,$R$6:$R$19,Z127))/7*节奏总纲!Y126*$E$27</f>
        <v>0</v>
      </c>
      <c r="BN127" s="78">
        <f>IF(AA127&gt;AK127,INDEX($R$6:$R$19,AF127),求节点($G$6:$G$19,$R$6:$R$19,AA127))/7*节奏总纲!Z126*$E$27</f>
        <v>0</v>
      </c>
      <c r="BO127" s="78">
        <f>IF(AB127&gt;AL127,INDEX($R$6:$R$19,AG127),求节点($G$6:$G$19,$R$6:$R$19,AB127))/7*节奏总纲!AA126*$E$27</f>
        <v>0</v>
      </c>
      <c r="BP127" s="78">
        <f>IF(X127&gt;AH127,INDEX($S$6:$S$19,AC127),求节点($G$6:$G$19,$S$6:$S$19,X127))/7*节奏总纲!W126</f>
        <v>0</v>
      </c>
      <c r="BQ127" s="78">
        <f>IF(Y127&gt;AI127,INDEX($S$6:$S$19,AD127),求节点($G$6:$G$19,$S$6:$S$19,Y127))/7*节奏总纲!X126</f>
        <v>0</v>
      </c>
      <c r="BR127" s="78">
        <f>IF(Z127&gt;AJ127,INDEX($S$6:$S$19,AE127),求节点($G$6:$G$19,$S$6:$S$19,Z127))/7*节奏总纲!Y126</f>
        <v>0</v>
      </c>
      <c r="BS127" s="78">
        <f>IF(AA127&gt;AK127,INDEX($S$6:$S$19,AF127),求节点($G$6:$G$19,$S$6:$S$19,AA127))/7*节奏总纲!Z126</f>
        <v>0</v>
      </c>
      <c r="BT127" s="78">
        <f>IF(AB127&gt;AL127,INDEX($S$6:$S$19,AG127),求节点($G$6:$G$19,$S$6:$S$19,AB127))/7*节奏总纲!AA126</f>
        <v>0</v>
      </c>
      <c r="BV127" s="78">
        <v>123</v>
      </c>
      <c r="BW127" s="78">
        <f>SUM(AV$5:AV127)</f>
        <v>523558.86298849026</v>
      </c>
      <c r="BX127" s="78">
        <f>SUM(AW$5:AW127)</f>
        <v>529827.38716935948</v>
      </c>
      <c r="BY127" s="78">
        <f>SUM(AX$5:AX127)</f>
        <v>494571.15316972102</v>
      </c>
      <c r="BZ127" s="78">
        <f>SUM(AY$5:AY127)</f>
        <v>356370.09289879433</v>
      </c>
      <c r="CA127" s="78">
        <f>SUM(AZ$5:AZ127)</f>
        <v>189079.87919799119</v>
      </c>
      <c r="CB127" s="78">
        <f>SUM(BA$5:BA127)</f>
        <v>7507791028.7134533</v>
      </c>
      <c r="CC127" s="78">
        <f>SUM(BB$5:BB127)</f>
        <v>8296768521.4912663</v>
      </c>
      <c r="CD127" s="78">
        <f>SUM(BC$5:BC127)</f>
        <v>9363561992.7081757</v>
      </c>
      <c r="CE127" s="78">
        <f>SUM(BD$5:BD127)</f>
        <v>6797948470.9072771</v>
      </c>
      <c r="CF127" s="78">
        <f>SUM(BE$5:BE127)</f>
        <v>3508442110.1176267</v>
      </c>
      <c r="CG127" s="78">
        <f>SUM(BF$5:BF127)</f>
        <v>75737659.296295851</v>
      </c>
      <c r="CH127" s="78">
        <f>SUM(BG$5:BG127)</f>
        <v>80727068.841832638</v>
      </c>
      <c r="CI127" s="78">
        <f>SUM(BH$5:BH127)</f>
        <v>106635110.23726298</v>
      </c>
      <c r="CJ127" s="78">
        <f>SUM(BI$5:BI127)</f>
        <v>78721461.839904457</v>
      </c>
      <c r="CK127" s="78">
        <f>SUM(BJ$5:BJ127)</f>
        <v>39361569.168265827</v>
      </c>
      <c r="CL127" s="78">
        <f>SUM(BK$5:BK127)</f>
        <v>130889.71574712258</v>
      </c>
      <c r="CM127" s="78">
        <f>SUM(BL$5:BL127)</f>
        <v>132456.84679233987</v>
      </c>
      <c r="CN127" s="78">
        <f>SUM(BM$5:BM127)</f>
        <v>123642.78829243028</v>
      </c>
      <c r="CO127" s="78">
        <f>SUM(BN$5:BN127)</f>
        <v>89092.523224698583</v>
      </c>
      <c r="CP127" s="78">
        <f>SUM(BO$5:BO127)</f>
        <v>47269.969799497812</v>
      </c>
      <c r="CQ127" s="78" t="e">
        <f>BK127/节奏总纲!W126</f>
        <v>#DIV/0!</v>
      </c>
      <c r="CR127" s="78">
        <f>SUM(BP$5:BP127)</f>
        <v>0</v>
      </c>
      <c r="CS127" s="78">
        <f>SUM(BQ$5:BQ127)</f>
        <v>0</v>
      </c>
      <c r="CT127" s="78">
        <f>SUM(BR$5:BR127)</f>
        <v>0</v>
      </c>
      <c r="CU127" s="78">
        <f>SUM(BS$5:BS127)</f>
        <v>0</v>
      </c>
      <c r="CV127" s="78">
        <f>SUM(BT$5:BT127)</f>
        <v>0</v>
      </c>
    </row>
    <row r="128" spans="21:100" s="78" customFormat="1" x14ac:dyDescent="0.15">
      <c r="U128" s="25"/>
      <c r="W128" s="77">
        <v>124</v>
      </c>
      <c r="X128" s="78">
        <f>功勋产出!C131*7</f>
        <v>0</v>
      </c>
      <c r="Y128" s="78">
        <f>功勋产出!D131*7</f>
        <v>0</v>
      </c>
      <c r="Z128" s="78">
        <f>功勋产出!E131*7</f>
        <v>0</v>
      </c>
      <c r="AA128" s="78">
        <f>功勋产出!F131*7</f>
        <v>0</v>
      </c>
      <c r="AB128" s="78">
        <f>功勋产出!G131*7</f>
        <v>0</v>
      </c>
      <c r="AC128" s="78">
        <f>求节点(功勋需求与产出奖励!$F$6:$F$19,功勋需求与产出奖励!$C$6:$C$19,节奏总纲!P127)</f>
        <v>5</v>
      </c>
      <c r="AD128" s="78">
        <f>求节点(功勋需求与产出奖励!$F$6:$F$19,功勋需求与产出奖励!$C$6:$C$19,节奏总纲!Q127)</f>
        <v>5</v>
      </c>
      <c r="AE128" s="78">
        <f>求节点(功勋需求与产出奖励!$F$6:$F$19,功勋需求与产出奖励!$C$6:$C$19,节奏总纲!R127)</f>
        <v>5</v>
      </c>
      <c r="AF128" s="78">
        <f>求节点(功勋需求与产出奖励!$F$6:$F$19,功勋需求与产出奖励!$C$6:$C$19,节奏总纲!S127)</f>
        <v>5</v>
      </c>
      <c r="AG128" s="78">
        <f>求节点(功勋需求与产出奖励!$F$6:$F$19,功勋需求与产出奖励!$C$6:$C$19,节奏总纲!T127)</f>
        <v>5</v>
      </c>
      <c r="AH128" s="78">
        <f>求节点($F$6:$F$19,$G$6:$G$19,节奏总纲!P127)</f>
        <v>6400000</v>
      </c>
      <c r="AI128" s="78">
        <f>求节点($F$6:$F$19,$G$6:$G$19,节奏总纲!Q127)</f>
        <v>6400000</v>
      </c>
      <c r="AJ128" s="78">
        <f>求节点($F$6:$F$19,$G$6:$G$19,节奏总纲!R127)</f>
        <v>6400000</v>
      </c>
      <c r="AK128" s="78">
        <f>求节点($F$6:$F$19,$G$6:$G$19,节奏总纲!S127)</f>
        <v>6400000</v>
      </c>
      <c r="AL128" s="78">
        <f>求节点($F$6:$F$19,$G$6:$G$19,节奏总纲!T127)</f>
        <v>6400000</v>
      </c>
      <c r="AM128" s="78">
        <f t="shared" si="20"/>
        <v>0</v>
      </c>
      <c r="AN128" s="78">
        <f t="shared" si="21"/>
        <v>0</v>
      </c>
      <c r="AO128" s="78">
        <f t="shared" si="22"/>
        <v>0</v>
      </c>
      <c r="AP128" s="78">
        <f t="shared" si="23"/>
        <v>0</v>
      </c>
      <c r="AQ128" s="78">
        <f t="shared" si="24"/>
        <v>0</v>
      </c>
      <c r="AS128" s="25"/>
      <c r="AU128" s="78">
        <v>124</v>
      </c>
      <c r="AV128" s="78">
        <f>IF(X128&gt;AH128,INDEX($O$6:$O$19,AC128),求节点($G$6:$G$19,$O$6:$O$19,X128))/7*节奏总纲!W127</f>
        <v>0</v>
      </c>
      <c r="AW128" s="78">
        <f>IF(Y128&gt;AI128,INDEX($O$6:$O$19,AD128),求节点($G$6:$G$19,$O$6:$O$19,Y128))/7*节奏总纲!X127</f>
        <v>0</v>
      </c>
      <c r="AX128" s="78">
        <f>IF(Z128&gt;AJ128,INDEX($O$6:$O$19,AE128),求节点($G$6:$G$19,$O$6:$O$19,Z128))/7*节奏总纲!Y127</f>
        <v>0</v>
      </c>
      <c r="AY128" s="78">
        <f>IF(AA128&gt;AK128,INDEX($O$6:$O$19,AF128),求节点($G$6:$G$19,$O$6:$O$19,AA128))/7*节奏总纲!Z127</f>
        <v>0</v>
      </c>
      <c r="AZ128" s="78">
        <f>IF(AB128&gt;AL128,INDEX($O$6:$O$19,AG128),求节点($G$6:$G$19,$O$6:$O$19,AB128))/7*节奏总纲!AA127</f>
        <v>0</v>
      </c>
      <c r="BA128" s="78">
        <f>IF(X128&gt;AH128,INDEX($P$6:$P$19,AC128),求节点($G$6:$G$19,$P$6:$P$19,X128))/7*节奏总纲!W127</f>
        <v>0</v>
      </c>
      <c r="BB128" s="78">
        <f>IF(Y128&gt;AI128,INDEX($P$6:$P$19,AD128),求节点($G$6:$G$19,$P$6:$P$19,Y128))/7*节奏总纲!X127</f>
        <v>0</v>
      </c>
      <c r="BC128" s="78">
        <f>IF(Z128&gt;AJ128,INDEX($P$6:$P$19,AE128),求节点($G$6:$G$19,$P$6:$P$19,Z128))/7*节奏总纲!Y127</f>
        <v>0</v>
      </c>
      <c r="BD128" s="78">
        <f>IF(AA128&gt;AK128,INDEX($P$6:$P$19,AF128),求节点($G$6:$G$19,$P$6:$P$19,AA128))/7*节奏总纲!Z127</f>
        <v>0</v>
      </c>
      <c r="BE128" s="78">
        <f>IF(AB128&gt;AL128,INDEX($P$6:$P$19,AG128),求节点($G$6:$G$19,$P$6:$P$19,AB128))/7*节奏总纲!AA127</f>
        <v>0</v>
      </c>
      <c r="BF128" s="78">
        <f>IF(X128&gt;AH128,INDEX($Q$6:$Q$19,AC128),求节点($G$6:$G$19,$Q$6:$Q$19,X128))/7*节奏总纲!W127</f>
        <v>0</v>
      </c>
      <c r="BG128" s="78">
        <f>IF(Y128&gt;AI128,INDEX($Q$6:$Q$19,AD128),求节点($G$6:$G$19,$Q$6:$Q$19,Y128))/7*节奏总纲!X127</f>
        <v>0</v>
      </c>
      <c r="BH128" s="78">
        <f>IF(Z128&gt;AJ128,INDEX($Q$6:$Q$19,AE128),求节点($G$6:$G$19,$Q$6:$Q$19,Z128))/7*节奏总纲!Y127</f>
        <v>0</v>
      </c>
      <c r="BI128" s="78">
        <f>IF(AA128&gt;AK128,INDEX($Q$6:$Q$19,AF128),求节点($G$6:$G$19,$Q$6:$Q$19,AA128))/7*节奏总纲!Z127</f>
        <v>0</v>
      </c>
      <c r="BJ128" s="78">
        <f>IF(AB128&gt;AL128,INDEX($Q$6:$Q$19,AG128),求节点($G$6:$G$19,$Q$6:$Q$19,AB128))/7*节奏总纲!AA127</f>
        <v>0</v>
      </c>
      <c r="BK128" s="78">
        <f>IF(X128&gt;AH128,INDEX($R$6:$R$19,AC128),求节点($G$6:$G$19,$R$6:$R$19,X128))/7*节奏总纲!W127*$E$27</f>
        <v>0</v>
      </c>
      <c r="BL128" s="78">
        <f>IF(Y128&gt;AI128,INDEX($R$6:$R$19,AD128),求节点($G$6:$G$19,$R$6:$R$19,Y128))/7*节奏总纲!X127*$E$27</f>
        <v>0</v>
      </c>
      <c r="BM128" s="78">
        <f>IF(Z128&gt;AJ128,INDEX($R$6:$R$19,AE128),求节点($G$6:$G$19,$R$6:$R$19,Z128))/7*节奏总纲!Y127*$E$27</f>
        <v>0</v>
      </c>
      <c r="BN128" s="78">
        <f>IF(AA128&gt;AK128,INDEX($R$6:$R$19,AF128),求节点($G$6:$G$19,$R$6:$R$19,AA128))/7*节奏总纲!Z127*$E$27</f>
        <v>0</v>
      </c>
      <c r="BO128" s="78">
        <f>IF(AB128&gt;AL128,INDEX($R$6:$R$19,AG128),求节点($G$6:$G$19,$R$6:$R$19,AB128))/7*节奏总纲!AA127*$E$27</f>
        <v>0</v>
      </c>
      <c r="BP128" s="78">
        <f>IF(X128&gt;AH128,INDEX($S$6:$S$19,AC128),求节点($G$6:$G$19,$S$6:$S$19,X128))/7*节奏总纲!W127</f>
        <v>0</v>
      </c>
      <c r="BQ128" s="78">
        <f>IF(Y128&gt;AI128,INDEX($S$6:$S$19,AD128),求节点($G$6:$G$19,$S$6:$S$19,Y128))/7*节奏总纲!X127</f>
        <v>0</v>
      </c>
      <c r="BR128" s="78">
        <f>IF(Z128&gt;AJ128,INDEX($S$6:$S$19,AE128),求节点($G$6:$G$19,$S$6:$S$19,Z128))/7*节奏总纲!Y127</f>
        <v>0</v>
      </c>
      <c r="BS128" s="78">
        <f>IF(AA128&gt;AK128,INDEX($S$6:$S$19,AF128),求节点($G$6:$G$19,$S$6:$S$19,AA128))/7*节奏总纲!Z127</f>
        <v>0</v>
      </c>
      <c r="BT128" s="78">
        <f>IF(AB128&gt;AL128,INDEX($S$6:$S$19,AG128),求节点($G$6:$G$19,$S$6:$S$19,AB128))/7*节奏总纲!AA127</f>
        <v>0</v>
      </c>
      <c r="BV128" s="78">
        <v>124</v>
      </c>
      <c r="BW128" s="78">
        <f>SUM(AV$5:AV128)</f>
        <v>523558.86298849026</v>
      </c>
      <c r="BX128" s="78">
        <f>SUM(AW$5:AW128)</f>
        <v>529827.38716935948</v>
      </c>
      <c r="BY128" s="78">
        <f>SUM(AX$5:AX128)</f>
        <v>494571.15316972102</v>
      </c>
      <c r="BZ128" s="78">
        <f>SUM(AY$5:AY128)</f>
        <v>356370.09289879433</v>
      </c>
      <c r="CA128" s="78">
        <f>SUM(AZ$5:AZ128)</f>
        <v>189079.87919799119</v>
      </c>
      <c r="CB128" s="78">
        <f>SUM(BA$5:BA128)</f>
        <v>7507791028.7134533</v>
      </c>
      <c r="CC128" s="78">
        <f>SUM(BB$5:BB128)</f>
        <v>8296768521.4912663</v>
      </c>
      <c r="CD128" s="78">
        <f>SUM(BC$5:BC128)</f>
        <v>9363561992.7081757</v>
      </c>
      <c r="CE128" s="78">
        <f>SUM(BD$5:BD128)</f>
        <v>6797948470.9072771</v>
      </c>
      <c r="CF128" s="78">
        <f>SUM(BE$5:BE128)</f>
        <v>3508442110.1176267</v>
      </c>
      <c r="CG128" s="78">
        <f>SUM(BF$5:BF128)</f>
        <v>75737659.296295851</v>
      </c>
      <c r="CH128" s="78">
        <f>SUM(BG$5:BG128)</f>
        <v>80727068.841832638</v>
      </c>
      <c r="CI128" s="78">
        <f>SUM(BH$5:BH128)</f>
        <v>106635110.23726298</v>
      </c>
      <c r="CJ128" s="78">
        <f>SUM(BI$5:BI128)</f>
        <v>78721461.839904457</v>
      </c>
      <c r="CK128" s="78">
        <f>SUM(BJ$5:BJ128)</f>
        <v>39361569.168265827</v>
      </c>
      <c r="CL128" s="78">
        <f>SUM(BK$5:BK128)</f>
        <v>130889.71574712258</v>
      </c>
      <c r="CM128" s="78">
        <f>SUM(BL$5:BL128)</f>
        <v>132456.84679233987</v>
      </c>
      <c r="CN128" s="78">
        <f>SUM(BM$5:BM128)</f>
        <v>123642.78829243028</v>
      </c>
      <c r="CO128" s="78">
        <f>SUM(BN$5:BN128)</f>
        <v>89092.523224698583</v>
      </c>
      <c r="CP128" s="78">
        <f>SUM(BO$5:BO128)</f>
        <v>47269.969799497812</v>
      </c>
      <c r="CQ128" s="78" t="e">
        <f>BK128/节奏总纲!W127</f>
        <v>#DIV/0!</v>
      </c>
      <c r="CR128" s="78">
        <f>SUM(BP$5:BP128)</f>
        <v>0</v>
      </c>
      <c r="CS128" s="78">
        <f>SUM(BQ$5:BQ128)</f>
        <v>0</v>
      </c>
      <c r="CT128" s="78">
        <f>SUM(BR$5:BR128)</f>
        <v>0</v>
      </c>
      <c r="CU128" s="78">
        <f>SUM(BS$5:BS128)</f>
        <v>0</v>
      </c>
      <c r="CV128" s="78">
        <f>SUM(BT$5:BT128)</f>
        <v>0</v>
      </c>
    </row>
    <row r="129" spans="21:100" s="78" customFormat="1" x14ac:dyDescent="0.15">
      <c r="U129" s="25"/>
      <c r="W129" s="77">
        <v>125</v>
      </c>
      <c r="X129" s="78">
        <f>功勋产出!C132*7</f>
        <v>0</v>
      </c>
      <c r="Y129" s="78">
        <f>功勋产出!D132*7</f>
        <v>0</v>
      </c>
      <c r="Z129" s="78">
        <f>功勋产出!E132*7</f>
        <v>0</v>
      </c>
      <c r="AA129" s="78">
        <f>功勋产出!F132*7</f>
        <v>0</v>
      </c>
      <c r="AB129" s="78">
        <f>功勋产出!G132*7</f>
        <v>0</v>
      </c>
      <c r="AC129" s="78">
        <f>求节点(功勋需求与产出奖励!$F$6:$F$19,功勋需求与产出奖励!$C$6:$C$19,节奏总纲!P128)</f>
        <v>5</v>
      </c>
      <c r="AD129" s="78">
        <f>求节点(功勋需求与产出奖励!$F$6:$F$19,功勋需求与产出奖励!$C$6:$C$19,节奏总纲!Q128)</f>
        <v>5</v>
      </c>
      <c r="AE129" s="78">
        <f>求节点(功勋需求与产出奖励!$F$6:$F$19,功勋需求与产出奖励!$C$6:$C$19,节奏总纲!R128)</f>
        <v>5</v>
      </c>
      <c r="AF129" s="78">
        <f>求节点(功勋需求与产出奖励!$F$6:$F$19,功勋需求与产出奖励!$C$6:$C$19,节奏总纲!S128)</f>
        <v>5</v>
      </c>
      <c r="AG129" s="78">
        <f>求节点(功勋需求与产出奖励!$F$6:$F$19,功勋需求与产出奖励!$C$6:$C$19,节奏总纲!T128)</f>
        <v>5</v>
      </c>
      <c r="AH129" s="78">
        <f>求节点($F$6:$F$19,$G$6:$G$19,节奏总纲!P128)</f>
        <v>6400000</v>
      </c>
      <c r="AI129" s="78">
        <f>求节点($F$6:$F$19,$G$6:$G$19,节奏总纲!Q128)</f>
        <v>6400000</v>
      </c>
      <c r="AJ129" s="78">
        <f>求节点($F$6:$F$19,$G$6:$G$19,节奏总纲!R128)</f>
        <v>6400000</v>
      </c>
      <c r="AK129" s="78">
        <f>求节点($F$6:$F$19,$G$6:$G$19,节奏总纲!S128)</f>
        <v>6400000</v>
      </c>
      <c r="AL129" s="78">
        <f>求节点($F$6:$F$19,$G$6:$G$19,节奏总纲!T128)</f>
        <v>6400000</v>
      </c>
      <c r="AM129" s="78">
        <f t="shared" si="20"/>
        <v>0</v>
      </c>
      <c r="AN129" s="78">
        <f t="shared" si="21"/>
        <v>0</v>
      </c>
      <c r="AO129" s="78">
        <f t="shared" si="22"/>
        <v>0</v>
      </c>
      <c r="AP129" s="78">
        <f t="shared" si="23"/>
        <v>0</v>
      </c>
      <c r="AQ129" s="78">
        <f t="shared" si="24"/>
        <v>0</v>
      </c>
      <c r="AS129" s="25"/>
      <c r="AU129" s="78">
        <v>125</v>
      </c>
      <c r="AV129" s="78">
        <f>IF(X129&gt;AH129,INDEX($O$6:$O$19,AC129),求节点($G$6:$G$19,$O$6:$O$19,X129))/7*节奏总纲!W128</f>
        <v>0</v>
      </c>
      <c r="AW129" s="78">
        <f>IF(Y129&gt;AI129,INDEX($O$6:$O$19,AD129),求节点($G$6:$G$19,$O$6:$O$19,Y129))/7*节奏总纲!X128</f>
        <v>0</v>
      </c>
      <c r="AX129" s="78">
        <f>IF(Z129&gt;AJ129,INDEX($O$6:$O$19,AE129),求节点($G$6:$G$19,$O$6:$O$19,Z129))/7*节奏总纲!Y128</f>
        <v>0</v>
      </c>
      <c r="AY129" s="78">
        <f>IF(AA129&gt;AK129,INDEX($O$6:$O$19,AF129),求节点($G$6:$G$19,$O$6:$O$19,AA129))/7*节奏总纲!Z128</f>
        <v>0</v>
      </c>
      <c r="AZ129" s="78">
        <f>IF(AB129&gt;AL129,INDEX($O$6:$O$19,AG129),求节点($G$6:$G$19,$O$6:$O$19,AB129))/7*节奏总纲!AA128</f>
        <v>0</v>
      </c>
      <c r="BA129" s="78">
        <f>IF(X129&gt;AH129,INDEX($P$6:$P$19,AC129),求节点($G$6:$G$19,$P$6:$P$19,X129))/7*节奏总纲!W128</f>
        <v>0</v>
      </c>
      <c r="BB129" s="78">
        <f>IF(Y129&gt;AI129,INDEX($P$6:$P$19,AD129),求节点($G$6:$G$19,$P$6:$P$19,Y129))/7*节奏总纲!X128</f>
        <v>0</v>
      </c>
      <c r="BC129" s="78">
        <f>IF(Z129&gt;AJ129,INDEX($P$6:$P$19,AE129),求节点($G$6:$G$19,$P$6:$P$19,Z129))/7*节奏总纲!Y128</f>
        <v>0</v>
      </c>
      <c r="BD129" s="78">
        <f>IF(AA129&gt;AK129,INDEX($P$6:$P$19,AF129),求节点($G$6:$G$19,$P$6:$P$19,AA129))/7*节奏总纲!Z128</f>
        <v>0</v>
      </c>
      <c r="BE129" s="78">
        <f>IF(AB129&gt;AL129,INDEX($P$6:$P$19,AG129),求节点($G$6:$G$19,$P$6:$P$19,AB129))/7*节奏总纲!AA128</f>
        <v>0</v>
      </c>
      <c r="BF129" s="78">
        <f>IF(X129&gt;AH129,INDEX($Q$6:$Q$19,AC129),求节点($G$6:$G$19,$Q$6:$Q$19,X129))/7*节奏总纲!W128</f>
        <v>0</v>
      </c>
      <c r="BG129" s="78">
        <f>IF(Y129&gt;AI129,INDEX($Q$6:$Q$19,AD129),求节点($G$6:$G$19,$Q$6:$Q$19,Y129))/7*节奏总纲!X128</f>
        <v>0</v>
      </c>
      <c r="BH129" s="78">
        <f>IF(Z129&gt;AJ129,INDEX($Q$6:$Q$19,AE129),求节点($G$6:$G$19,$Q$6:$Q$19,Z129))/7*节奏总纲!Y128</f>
        <v>0</v>
      </c>
      <c r="BI129" s="78">
        <f>IF(AA129&gt;AK129,INDEX($Q$6:$Q$19,AF129),求节点($G$6:$G$19,$Q$6:$Q$19,AA129))/7*节奏总纲!Z128</f>
        <v>0</v>
      </c>
      <c r="BJ129" s="78">
        <f>IF(AB129&gt;AL129,INDEX($Q$6:$Q$19,AG129),求节点($G$6:$G$19,$Q$6:$Q$19,AB129))/7*节奏总纲!AA128</f>
        <v>0</v>
      </c>
      <c r="BK129" s="78">
        <f>IF(X129&gt;AH129,INDEX($R$6:$R$19,AC129),求节点($G$6:$G$19,$R$6:$R$19,X129))/7*节奏总纲!W128*$E$27</f>
        <v>0</v>
      </c>
      <c r="BL129" s="78">
        <f>IF(Y129&gt;AI129,INDEX($R$6:$R$19,AD129),求节点($G$6:$G$19,$R$6:$R$19,Y129))/7*节奏总纲!X128*$E$27</f>
        <v>0</v>
      </c>
      <c r="BM129" s="78">
        <f>IF(Z129&gt;AJ129,INDEX($R$6:$R$19,AE129),求节点($G$6:$G$19,$R$6:$R$19,Z129))/7*节奏总纲!Y128*$E$27</f>
        <v>0</v>
      </c>
      <c r="BN129" s="78">
        <f>IF(AA129&gt;AK129,INDEX($R$6:$R$19,AF129),求节点($G$6:$G$19,$R$6:$R$19,AA129))/7*节奏总纲!Z128*$E$27</f>
        <v>0</v>
      </c>
      <c r="BO129" s="78">
        <f>IF(AB129&gt;AL129,INDEX($R$6:$R$19,AG129),求节点($G$6:$G$19,$R$6:$R$19,AB129))/7*节奏总纲!AA128*$E$27</f>
        <v>0</v>
      </c>
      <c r="BP129" s="78">
        <f>IF(X129&gt;AH129,INDEX($S$6:$S$19,AC129),求节点($G$6:$G$19,$S$6:$S$19,X129))/7*节奏总纲!W128</f>
        <v>0</v>
      </c>
      <c r="BQ129" s="78">
        <f>IF(Y129&gt;AI129,INDEX($S$6:$S$19,AD129),求节点($G$6:$G$19,$S$6:$S$19,Y129))/7*节奏总纲!X128</f>
        <v>0</v>
      </c>
      <c r="BR129" s="78">
        <f>IF(Z129&gt;AJ129,INDEX($S$6:$S$19,AE129),求节点($G$6:$G$19,$S$6:$S$19,Z129))/7*节奏总纲!Y128</f>
        <v>0</v>
      </c>
      <c r="BS129" s="78">
        <f>IF(AA129&gt;AK129,INDEX($S$6:$S$19,AF129),求节点($G$6:$G$19,$S$6:$S$19,AA129))/7*节奏总纲!Z128</f>
        <v>0</v>
      </c>
      <c r="BT129" s="78">
        <f>IF(AB129&gt;AL129,INDEX($S$6:$S$19,AG129),求节点($G$6:$G$19,$S$6:$S$19,AB129))/7*节奏总纲!AA128</f>
        <v>0</v>
      </c>
      <c r="BV129" s="78">
        <v>125</v>
      </c>
      <c r="BW129" s="78">
        <f>SUM(AV$5:AV129)</f>
        <v>523558.86298849026</v>
      </c>
      <c r="BX129" s="78">
        <f>SUM(AW$5:AW129)</f>
        <v>529827.38716935948</v>
      </c>
      <c r="BY129" s="78">
        <f>SUM(AX$5:AX129)</f>
        <v>494571.15316972102</v>
      </c>
      <c r="BZ129" s="78">
        <f>SUM(AY$5:AY129)</f>
        <v>356370.09289879433</v>
      </c>
      <c r="CA129" s="78">
        <f>SUM(AZ$5:AZ129)</f>
        <v>189079.87919799119</v>
      </c>
      <c r="CB129" s="78">
        <f>SUM(BA$5:BA129)</f>
        <v>7507791028.7134533</v>
      </c>
      <c r="CC129" s="78">
        <f>SUM(BB$5:BB129)</f>
        <v>8296768521.4912663</v>
      </c>
      <c r="CD129" s="78">
        <f>SUM(BC$5:BC129)</f>
        <v>9363561992.7081757</v>
      </c>
      <c r="CE129" s="78">
        <f>SUM(BD$5:BD129)</f>
        <v>6797948470.9072771</v>
      </c>
      <c r="CF129" s="78">
        <f>SUM(BE$5:BE129)</f>
        <v>3508442110.1176267</v>
      </c>
      <c r="CG129" s="78">
        <f>SUM(BF$5:BF129)</f>
        <v>75737659.296295851</v>
      </c>
      <c r="CH129" s="78">
        <f>SUM(BG$5:BG129)</f>
        <v>80727068.841832638</v>
      </c>
      <c r="CI129" s="78">
        <f>SUM(BH$5:BH129)</f>
        <v>106635110.23726298</v>
      </c>
      <c r="CJ129" s="78">
        <f>SUM(BI$5:BI129)</f>
        <v>78721461.839904457</v>
      </c>
      <c r="CK129" s="78">
        <f>SUM(BJ$5:BJ129)</f>
        <v>39361569.168265827</v>
      </c>
      <c r="CL129" s="78">
        <f>SUM(BK$5:BK129)</f>
        <v>130889.71574712258</v>
      </c>
      <c r="CM129" s="78">
        <f>SUM(BL$5:BL129)</f>
        <v>132456.84679233987</v>
      </c>
      <c r="CN129" s="78">
        <f>SUM(BM$5:BM129)</f>
        <v>123642.78829243028</v>
      </c>
      <c r="CO129" s="78">
        <f>SUM(BN$5:BN129)</f>
        <v>89092.523224698583</v>
      </c>
      <c r="CP129" s="78">
        <f>SUM(BO$5:BO129)</f>
        <v>47269.969799497812</v>
      </c>
      <c r="CQ129" s="78" t="e">
        <f>BK129/节奏总纲!W128</f>
        <v>#DIV/0!</v>
      </c>
      <c r="CR129" s="78">
        <f>SUM(BP$5:BP129)</f>
        <v>0</v>
      </c>
      <c r="CS129" s="78">
        <f>SUM(BQ$5:BQ129)</f>
        <v>0</v>
      </c>
      <c r="CT129" s="78">
        <f>SUM(BR$5:BR129)</f>
        <v>0</v>
      </c>
      <c r="CU129" s="78">
        <f>SUM(BS$5:BS129)</f>
        <v>0</v>
      </c>
      <c r="CV129" s="78">
        <f>SUM(BT$5:BT129)</f>
        <v>0</v>
      </c>
    </row>
    <row r="130" spans="21:100" s="78" customFormat="1" x14ac:dyDescent="0.15">
      <c r="U130" s="25"/>
      <c r="W130" s="77">
        <v>126</v>
      </c>
      <c r="X130" s="78">
        <f>功勋产出!C133*7</f>
        <v>0</v>
      </c>
      <c r="Y130" s="78">
        <f>功勋产出!D133*7</f>
        <v>0</v>
      </c>
      <c r="Z130" s="78">
        <f>功勋产出!E133*7</f>
        <v>0</v>
      </c>
      <c r="AA130" s="78">
        <f>功勋产出!F133*7</f>
        <v>0</v>
      </c>
      <c r="AB130" s="78">
        <f>功勋产出!G133*7</f>
        <v>0</v>
      </c>
      <c r="AC130" s="78">
        <f>求节点(功勋需求与产出奖励!$F$6:$F$19,功勋需求与产出奖励!$C$6:$C$19,节奏总纲!P129)</f>
        <v>5</v>
      </c>
      <c r="AD130" s="78">
        <f>求节点(功勋需求与产出奖励!$F$6:$F$19,功勋需求与产出奖励!$C$6:$C$19,节奏总纲!Q129)</f>
        <v>5</v>
      </c>
      <c r="AE130" s="78">
        <f>求节点(功勋需求与产出奖励!$F$6:$F$19,功勋需求与产出奖励!$C$6:$C$19,节奏总纲!R129)</f>
        <v>5</v>
      </c>
      <c r="AF130" s="78">
        <f>求节点(功勋需求与产出奖励!$F$6:$F$19,功勋需求与产出奖励!$C$6:$C$19,节奏总纲!S129)</f>
        <v>5</v>
      </c>
      <c r="AG130" s="78">
        <f>求节点(功勋需求与产出奖励!$F$6:$F$19,功勋需求与产出奖励!$C$6:$C$19,节奏总纲!T129)</f>
        <v>5</v>
      </c>
      <c r="AH130" s="78">
        <f>求节点($F$6:$F$19,$G$6:$G$19,节奏总纲!P129)</f>
        <v>6400000</v>
      </c>
      <c r="AI130" s="78">
        <f>求节点($F$6:$F$19,$G$6:$G$19,节奏总纲!Q129)</f>
        <v>6400000</v>
      </c>
      <c r="AJ130" s="78">
        <f>求节点($F$6:$F$19,$G$6:$G$19,节奏总纲!R129)</f>
        <v>6400000</v>
      </c>
      <c r="AK130" s="78">
        <f>求节点($F$6:$F$19,$G$6:$G$19,节奏总纲!S129)</f>
        <v>6400000</v>
      </c>
      <c r="AL130" s="78">
        <f>求节点($F$6:$F$19,$G$6:$G$19,节奏总纲!T129)</f>
        <v>6400000</v>
      </c>
      <c r="AM130" s="78">
        <f t="shared" si="20"/>
        <v>0</v>
      </c>
      <c r="AN130" s="78">
        <f t="shared" si="21"/>
        <v>0</v>
      </c>
      <c r="AO130" s="78">
        <f t="shared" si="22"/>
        <v>0</v>
      </c>
      <c r="AP130" s="78">
        <f t="shared" si="23"/>
        <v>0</v>
      </c>
      <c r="AQ130" s="78">
        <f t="shared" si="24"/>
        <v>0</v>
      </c>
      <c r="AS130" s="25"/>
      <c r="AU130" s="78">
        <v>126</v>
      </c>
      <c r="AV130" s="78">
        <f>IF(X130&gt;AH130,INDEX($O$6:$O$19,AC130),求节点($G$6:$G$19,$O$6:$O$19,X130))/7*节奏总纲!W129</f>
        <v>0</v>
      </c>
      <c r="AW130" s="78">
        <f>IF(Y130&gt;AI130,INDEX($O$6:$O$19,AD130),求节点($G$6:$G$19,$O$6:$O$19,Y130))/7*节奏总纲!X129</f>
        <v>0</v>
      </c>
      <c r="AX130" s="78">
        <f>IF(Z130&gt;AJ130,INDEX($O$6:$O$19,AE130),求节点($G$6:$G$19,$O$6:$O$19,Z130))/7*节奏总纲!Y129</f>
        <v>0</v>
      </c>
      <c r="AY130" s="78">
        <f>IF(AA130&gt;AK130,INDEX($O$6:$O$19,AF130),求节点($G$6:$G$19,$O$6:$O$19,AA130))/7*节奏总纲!Z129</f>
        <v>0</v>
      </c>
      <c r="AZ130" s="78">
        <f>IF(AB130&gt;AL130,INDEX($O$6:$O$19,AG130),求节点($G$6:$G$19,$O$6:$O$19,AB130))/7*节奏总纲!AA129</f>
        <v>0</v>
      </c>
      <c r="BA130" s="78">
        <f>IF(X130&gt;AH130,INDEX($P$6:$P$19,AC130),求节点($G$6:$G$19,$P$6:$P$19,X130))/7*节奏总纲!W129</f>
        <v>0</v>
      </c>
      <c r="BB130" s="78">
        <f>IF(Y130&gt;AI130,INDEX($P$6:$P$19,AD130),求节点($G$6:$G$19,$P$6:$P$19,Y130))/7*节奏总纲!X129</f>
        <v>0</v>
      </c>
      <c r="BC130" s="78">
        <f>IF(Z130&gt;AJ130,INDEX($P$6:$P$19,AE130),求节点($G$6:$G$19,$P$6:$P$19,Z130))/7*节奏总纲!Y129</f>
        <v>0</v>
      </c>
      <c r="BD130" s="78">
        <f>IF(AA130&gt;AK130,INDEX($P$6:$P$19,AF130),求节点($G$6:$G$19,$P$6:$P$19,AA130))/7*节奏总纲!Z129</f>
        <v>0</v>
      </c>
      <c r="BE130" s="78">
        <f>IF(AB130&gt;AL130,INDEX($P$6:$P$19,AG130),求节点($G$6:$G$19,$P$6:$P$19,AB130))/7*节奏总纲!AA129</f>
        <v>0</v>
      </c>
      <c r="BF130" s="78">
        <f>IF(X130&gt;AH130,INDEX($Q$6:$Q$19,AC130),求节点($G$6:$G$19,$Q$6:$Q$19,X130))/7*节奏总纲!W129</f>
        <v>0</v>
      </c>
      <c r="BG130" s="78">
        <f>IF(Y130&gt;AI130,INDEX($Q$6:$Q$19,AD130),求节点($G$6:$G$19,$Q$6:$Q$19,Y130))/7*节奏总纲!X129</f>
        <v>0</v>
      </c>
      <c r="BH130" s="78">
        <f>IF(Z130&gt;AJ130,INDEX($Q$6:$Q$19,AE130),求节点($G$6:$G$19,$Q$6:$Q$19,Z130))/7*节奏总纲!Y129</f>
        <v>0</v>
      </c>
      <c r="BI130" s="78">
        <f>IF(AA130&gt;AK130,INDEX($Q$6:$Q$19,AF130),求节点($G$6:$G$19,$Q$6:$Q$19,AA130))/7*节奏总纲!Z129</f>
        <v>0</v>
      </c>
      <c r="BJ130" s="78">
        <f>IF(AB130&gt;AL130,INDEX($Q$6:$Q$19,AG130),求节点($G$6:$G$19,$Q$6:$Q$19,AB130))/7*节奏总纲!AA129</f>
        <v>0</v>
      </c>
      <c r="BK130" s="78">
        <f>IF(X130&gt;AH130,INDEX($R$6:$R$19,AC130),求节点($G$6:$G$19,$R$6:$R$19,X130))/7*节奏总纲!W129*$E$27</f>
        <v>0</v>
      </c>
      <c r="BL130" s="78">
        <f>IF(Y130&gt;AI130,INDEX($R$6:$R$19,AD130),求节点($G$6:$G$19,$R$6:$R$19,Y130))/7*节奏总纲!X129*$E$27</f>
        <v>0</v>
      </c>
      <c r="BM130" s="78">
        <f>IF(Z130&gt;AJ130,INDEX($R$6:$R$19,AE130),求节点($G$6:$G$19,$R$6:$R$19,Z130))/7*节奏总纲!Y129*$E$27</f>
        <v>0</v>
      </c>
      <c r="BN130" s="78">
        <f>IF(AA130&gt;AK130,INDEX($R$6:$R$19,AF130),求节点($G$6:$G$19,$R$6:$R$19,AA130))/7*节奏总纲!Z129*$E$27</f>
        <v>0</v>
      </c>
      <c r="BO130" s="78">
        <f>IF(AB130&gt;AL130,INDEX($R$6:$R$19,AG130),求节点($G$6:$G$19,$R$6:$R$19,AB130))/7*节奏总纲!AA129*$E$27</f>
        <v>0</v>
      </c>
      <c r="BP130" s="78">
        <f>IF(X130&gt;AH130,INDEX($S$6:$S$19,AC130),求节点($G$6:$G$19,$S$6:$S$19,X130))/7*节奏总纲!W129</f>
        <v>0</v>
      </c>
      <c r="BQ130" s="78">
        <f>IF(Y130&gt;AI130,INDEX($S$6:$S$19,AD130),求节点($G$6:$G$19,$S$6:$S$19,Y130))/7*节奏总纲!X129</f>
        <v>0</v>
      </c>
      <c r="BR130" s="78">
        <f>IF(Z130&gt;AJ130,INDEX($S$6:$S$19,AE130),求节点($G$6:$G$19,$S$6:$S$19,Z130))/7*节奏总纲!Y129</f>
        <v>0</v>
      </c>
      <c r="BS130" s="78">
        <f>IF(AA130&gt;AK130,INDEX($S$6:$S$19,AF130),求节点($G$6:$G$19,$S$6:$S$19,AA130))/7*节奏总纲!Z129</f>
        <v>0</v>
      </c>
      <c r="BT130" s="78">
        <f>IF(AB130&gt;AL130,INDEX($S$6:$S$19,AG130),求节点($G$6:$G$19,$S$6:$S$19,AB130))/7*节奏总纲!AA129</f>
        <v>0</v>
      </c>
      <c r="BV130" s="78">
        <v>126</v>
      </c>
      <c r="BW130" s="78">
        <f>SUM(AV$5:AV130)</f>
        <v>523558.86298849026</v>
      </c>
      <c r="BX130" s="78">
        <f>SUM(AW$5:AW130)</f>
        <v>529827.38716935948</v>
      </c>
      <c r="BY130" s="78">
        <f>SUM(AX$5:AX130)</f>
        <v>494571.15316972102</v>
      </c>
      <c r="BZ130" s="78">
        <f>SUM(AY$5:AY130)</f>
        <v>356370.09289879433</v>
      </c>
      <c r="CA130" s="78">
        <f>SUM(AZ$5:AZ130)</f>
        <v>189079.87919799119</v>
      </c>
      <c r="CB130" s="78">
        <f>SUM(BA$5:BA130)</f>
        <v>7507791028.7134533</v>
      </c>
      <c r="CC130" s="78">
        <f>SUM(BB$5:BB130)</f>
        <v>8296768521.4912663</v>
      </c>
      <c r="CD130" s="78">
        <f>SUM(BC$5:BC130)</f>
        <v>9363561992.7081757</v>
      </c>
      <c r="CE130" s="78">
        <f>SUM(BD$5:BD130)</f>
        <v>6797948470.9072771</v>
      </c>
      <c r="CF130" s="78">
        <f>SUM(BE$5:BE130)</f>
        <v>3508442110.1176267</v>
      </c>
      <c r="CG130" s="78">
        <f>SUM(BF$5:BF130)</f>
        <v>75737659.296295851</v>
      </c>
      <c r="CH130" s="78">
        <f>SUM(BG$5:BG130)</f>
        <v>80727068.841832638</v>
      </c>
      <c r="CI130" s="78">
        <f>SUM(BH$5:BH130)</f>
        <v>106635110.23726298</v>
      </c>
      <c r="CJ130" s="78">
        <f>SUM(BI$5:BI130)</f>
        <v>78721461.839904457</v>
      </c>
      <c r="CK130" s="78">
        <f>SUM(BJ$5:BJ130)</f>
        <v>39361569.168265827</v>
      </c>
      <c r="CL130" s="78">
        <f>SUM(BK$5:BK130)</f>
        <v>130889.71574712258</v>
      </c>
      <c r="CM130" s="78">
        <f>SUM(BL$5:BL130)</f>
        <v>132456.84679233987</v>
      </c>
      <c r="CN130" s="78">
        <f>SUM(BM$5:BM130)</f>
        <v>123642.78829243028</v>
      </c>
      <c r="CO130" s="78">
        <f>SUM(BN$5:BN130)</f>
        <v>89092.523224698583</v>
      </c>
      <c r="CP130" s="78">
        <f>SUM(BO$5:BO130)</f>
        <v>47269.969799497812</v>
      </c>
      <c r="CQ130" s="78" t="e">
        <f>BK130/节奏总纲!W129</f>
        <v>#DIV/0!</v>
      </c>
      <c r="CR130" s="78">
        <f>SUM(BP$5:BP130)</f>
        <v>0</v>
      </c>
      <c r="CS130" s="78">
        <f>SUM(BQ$5:BQ130)</f>
        <v>0</v>
      </c>
      <c r="CT130" s="78">
        <f>SUM(BR$5:BR130)</f>
        <v>0</v>
      </c>
      <c r="CU130" s="78">
        <f>SUM(BS$5:BS130)</f>
        <v>0</v>
      </c>
      <c r="CV130" s="78">
        <f>SUM(BT$5:BT130)</f>
        <v>0</v>
      </c>
    </row>
    <row r="131" spans="21:100" s="78" customFormat="1" x14ac:dyDescent="0.15">
      <c r="U131" s="25"/>
      <c r="W131" s="77">
        <v>127</v>
      </c>
      <c r="X131" s="78">
        <f>功勋产出!C134*7</f>
        <v>0</v>
      </c>
      <c r="Y131" s="78">
        <f>功勋产出!D134*7</f>
        <v>0</v>
      </c>
      <c r="Z131" s="78">
        <f>功勋产出!E134*7</f>
        <v>0</v>
      </c>
      <c r="AA131" s="78">
        <f>功勋产出!F134*7</f>
        <v>0</v>
      </c>
      <c r="AB131" s="78">
        <f>功勋产出!G134*7</f>
        <v>0</v>
      </c>
      <c r="AC131" s="78">
        <f>求节点(功勋需求与产出奖励!$F$6:$F$19,功勋需求与产出奖励!$C$6:$C$19,节奏总纲!P130)</f>
        <v>5</v>
      </c>
      <c r="AD131" s="78">
        <f>求节点(功勋需求与产出奖励!$F$6:$F$19,功勋需求与产出奖励!$C$6:$C$19,节奏总纲!Q130)</f>
        <v>5</v>
      </c>
      <c r="AE131" s="78">
        <f>求节点(功勋需求与产出奖励!$F$6:$F$19,功勋需求与产出奖励!$C$6:$C$19,节奏总纲!R130)</f>
        <v>5</v>
      </c>
      <c r="AF131" s="78">
        <f>求节点(功勋需求与产出奖励!$F$6:$F$19,功勋需求与产出奖励!$C$6:$C$19,节奏总纲!S130)</f>
        <v>5</v>
      </c>
      <c r="AG131" s="78">
        <f>求节点(功勋需求与产出奖励!$F$6:$F$19,功勋需求与产出奖励!$C$6:$C$19,节奏总纲!T130)</f>
        <v>5</v>
      </c>
      <c r="AH131" s="78">
        <f>求节点($F$6:$F$19,$G$6:$G$19,节奏总纲!P130)</f>
        <v>6400000</v>
      </c>
      <c r="AI131" s="78">
        <f>求节点($F$6:$F$19,$G$6:$G$19,节奏总纲!Q130)</f>
        <v>6400000</v>
      </c>
      <c r="AJ131" s="78">
        <f>求节点($F$6:$F$19,$G$6:$G$19,节奏总纲!R130)</f>
        <v>6400000</v>
      </c>
      <c r="AK131" s="78">
        <f>求节点($F$6:$F$19,$G$6:$G$19,节奏总纲!S130)</f>
        <v>6400000</v>
      </c>
      <c r="AL131" s="78">
        <f>求节点($F$6:$F$19,$G$6:$G$19,节奏总纲!T130)</f>
        <v>6400000</v>
      </c>
      <c r="AM131" s="78">
        <f t="shared" si="20"/>
        <v>0</v>
      </c>
      <c r="AN131" s="78">
        <f t="shared" si="21"/>
        <v>0</v>
      </c>
      <c r="AO131" s="78">
        <f t="shared" si="22"/>
        <v>0</v>
      </c>
      <c r="AP131" s="78">
        <f t="shared" si="23"/>
        <v>0</v>
      </c>
      <c r="AQ131" s="78">
        <f t="shared" si="24"/>
        <v>0</v>
      </c>
      <c r="AS131" s="25"/>
      <c r="AU131" s="78">
        <v>127</v>
      </c>
      <c r="AV131" s="78">
        <f>IF(X131&gt;AH131,INDEX($O$6:$O$19,AC131),求节点($G$6:$G$19,$O$6:$O$19,X131))/7*节奏总纲!W130</f>
        <v>0</v>
      </c>
      <c r="AW131" s="78">
        <f>IF(Y131&gt;AI131,INDEX($O$6:$O$19,AD131),求节点($G$6:$G$19,$O$6:$O$19,Y131))/7*节奏总纲!X130</f>
        <v>0</v>
      </c>
      <c r="AX131" s="78">
        <f>IF(Z131&gt;AJ131,INDEX($O$6:$O$19,AE131),求节点($G$6:$G$19,$O$6:$O$19,Z131))/7*节奏总纲!Y130</f>
        <v>0</v>
      </c>
      <c r="AY131" s="78">
        <f>IF(AA131&gt;AK131,INDEX($O$6:$O$19,AF131),求节点($G$6:$G$19,$O$6:$O$19,AA131))/7*节奏总纲!Z130</f>
        <v>0</v>
      </c>
      <c r="AZ131" s="78">
        <f>IF(AB131&gt;AL131,INDEX($O$6:$O$19,AG131),求节点($G$6:$G$19,$O$6:$O$19,AB131))/7*节奏总纲!AA130</f>
        <v>0</v>
      </c>
      <c r="BA131" s="78">
        <f>IF(X131&gt;AH131,INDEX($P$6:$P$19,AC131),求节点($G$6:$G$19,$P$6:$P$19,X131))/7*节奏总纲!W130</f>
        <v>0</v>
      </c>
      <c r="BB131" s="78">
        <f>IF(Y131&gt;AI131,INDEX($P$6:$P$19,AD131),求节点($G$6:$G$19,$P$6:$P$19,Y131))/7*节奏总纲!X130</f>
        <v>0</v>
      </c>
      <c r="BC131" s="78">
        <f>IF(Z131&gt;AJ131,INDEX($P$6:$P$19,AE131),求节点($G$6:$G$19,$P$6:$P$19,Z131))/7*节奏总纲!Y130</f>
        <v>0</v>
      </c>
      <c r="BD131" s="78">
        <f>IF(AA131&gt;AK131,INDEX($P$6:$P$19,AF131),求节点($G$6:$G$19,$P$6:$P$19,AA131))/7*节奏总纲!Z130</f>
        <v>0</v>
      </c>
      <c r="BE131" s="78">
        <f>IF(AB131&gt;AL131,INDEX($P$6:$P$19,AG131),求节点($G$6:$G$19,$P$6:$P$19,AB131))/7*节奏总纲!AA130</f>
        <v>0</v>
      </c>
      <c r="BF131" s="78">
        <f>IF(X131&gt;AH131,INDEX($Q$6:$Q$19,AC131),求节点($G$6:$G$19,$Q$6:$Q$19,X131))/7*节奏总纲!W130</f>
        <v>0</v>
      </c>
      <c r="BG131" s="78">
        <f>IF(Y131&gt;AI131,INDEX($Q$6:$Q$19,AD131),求节点($G$6:$G$19,$Q$6:$Q$19,Y131))/7*节奏总纲!X130</f>
        <v>0</v>
      </c>
      <c r="BH131" s="78">
        <f>IF(Z131&gt;AJ131,INDEX($Q$6:$Q$19,AE131),求节点($G$6:$G$19,$Q$6:$Q$19,Z131))/7*节奏总纲!Y130</f>
        <v>0</v>
      </c>
      <c r="BI131" s="78">
        <f>IF(AA131&gt;AK131,INDEX($Q$6:$Q$19,AF131),求节点($G$6:$G$19,$Q$6:$Q$19,AA131))/7*节奏总纲!Z130</f>
        <v>0</v>
      </c>
      <c r="BJ131" s="78">
        <f>IF(AB131&gt;AL131,INDEX($Q$6:$Q$19,AG131),求节点($G$6:$G$19,$Q$6:$Q$19,AB131))/7*节奏总纲!AA130</f>
        <v>0</v>
      </c>
      <c r="BK131" s="78">
        <f>IF(X131&gt;AH131,INDEX($R$6:$R$19,AC131),求节点($G$6:$G$19,$R$6:$R$19,X131))/7*节奏总纲!W130*$E$27</f>
        <v>0</v>
      </c>
      <c r="BL131" s="78">
        <f>IF(Y131&gt;AI131,INDEX($R$6:$R$19,AD131),求节点($G$6:$G$19,$R$6:$R$19,Y131))/7*节奏总纲!X130*$E$27</f>
        <v>0</v>
      </c>
      <c r="BM131" s="78">
        <f>IF(Z131&gt;AJ131,INDEX($R$6:$R$19,AE131),求节点($G$6:$G$19,$R$6:$R$19,Z131))/7*节奏总纲!Y130*$E$27</f>
        <v>0</v>
      </c>
      <c r="BN131" s="78">
        <f>IF(AA131&gt;AK131,INDEX($R$6:$R$19,AF131),求节点($G$6:$G$19,$R$6:$R$19,AA131))/7*节奏总纲!Z130*$E$27</f>
        <v>0</v>
      </c>
      <c r="BO131" s="78">
        <f>IF(AB131&gt;AL131,INDEX($R$6:$R$19,AG131),求节点($G$6:$G$19,$R$6:$R$19,AB131))/7*节奏总纲!AA130*$E$27</f>
        <v>0</v>
      </c>
      <c r="BP131" s="78">
        <f>IF(X131&gt;AH131,INDEX($S$6:$S$19,AC131),求节点($G$6:$G$19,$S$6:$S$19,X131))/7*节奏总纲!W130</f>
        <v>0</v>
      </c>
      <c r="BQ131" s="78">
        <f>IF(Y131&gt;AI131,INDEX($S$6:$S$19,AD131),求节点($G$6:$G$19,$S$6:$S$19,Y131))/7*节奏总纲!X130</f>
        <v>0</v>
      </c>
      <c r="BR131" s="78">
        <f>IF(Z131&gt;AJ131,INDEX($S$6:$S$19,AE131),求节点($G$6:$G$19,$S$6:$S$19,Z131))/7*节奏总纲!Y130</f>
        <v>0</v>
      </c>
      <c r="BS131" s="78">
        <f>IF(AA131&gt;AK131,INDEX($S$6:$S$19,AF131),求节点($G$6:$G$19,$S$6:$S$19,AA131))/7*节奏总纲!Z130</f>
        <v>0</v>
      </c>
      <c r="BT131" s="78">
        <f>IF(AB131&gt;AL131,INDEX($S$6:$S$19,AG131),求节点($G$6:$G$19,$S$6:$S$19,AB131))/7*节奏总纲!AA130</f>
        <v>0</v>
      </c>
      <c r="BV131" s="78">
        <v>127</v>
      </c>
      <c r="BW131" s="78">
        <f>SUM(AV$5:AV131)</f>
        <v>523558.86298849026</v>
      </c>
      <c r="BX131" s="78">
        <f>SUM(AW$5:AW131)</f>
        <v>529827.38716935948</v>
      </c>
      <c r="BY131" s="78">
        <f>SUM(AX$5:AX131)</f>
        <v>494571.15316972102</v>
      </c>
      <c r="BZ131" s="78">
        <f>SUM(AY$5:AY131)</f>
        <v>356370.09289879433</v>
      </c>
      <c r="CA131" s="78">
        <f>SUM(AZ$5:AZ131)</f>
        <v>189079.87919799119</v>
      </c>
      <c r="CB131" s="78">
        <f>SUM(BA$5:BA131)</f>
        <v>7507791028.7134533</v>
      </c>
      <c r="CC131" s="78">
        <f>SUM(BB$5:BB131)</f>
        <v>8296768521.4912663</v>
      </c>
      <c r="CD131" s="78">
        <f>SUM(BC$5:BC131)</f>
        <v>9363561992.7081757</v>
      </c>
      <c r="CE131" s="78">
        <f>SUM(BD$5:BD131)</f>
        <v>6797948470.9072771</v>
      </c>
      <c r="CF131" s="78">
        <f>SUM(BE$5:BE131)</f>
        <v>3508442110.1176267</v>
      </c>
      <c r="CG131" s="78">
        <f>SUM(BF$5:BF131)</f>
        <v>75737659.296295851</v>
      </c>
      <c r="CH131" s="78">
        <f>SUM(BG$5:BG131)</f>
        <v>80727068.841832638</v>
      </c>
      <c r="CI131" s="78">
        <f>SUM(BH$5:BH131)</f>
        <v>106635110.23726298</v>
      </c>
      <c r="CJ131" s="78">
        <f>SUM(BI$5:BI131)</f>
        <v>78721461.839904457</v>
      </c>
      <c r="CK131" s="78">
        <f>SUM(BJ$5:BJ131)</f>
        <v>39361569.168265827</v>
      </c>
      <c r="CL131" s="78">
        <f>SUM(BK$5:BK131)</f>
        <v>130889.71574712258</v>
      </c>
      <c r="CM131" s="78">
        <f>SUM(BL$5:BL131)</f>
        <v>132456.84679233987</v>
      </c>
      <c r="CN131" s="78">
        <f>SUM(BM$5:BM131)</f>
        <v>123642.78829243028</v>
      </c>
      <c r="CO131" s="78">
        <f>SUM(BN$5:BN131)</f>
        <v>89092.523224698583</v>
      </c>
      <c r="CP131" s="78">
        <f>SUM(BO$5:BO131)</f>
        <v>47269.969799497812</v>
      </c>
      <c r="CQ131" s="78" t="e">
        <f>BK131/节奏总纲!W130</f>
        <v>#DIV/0!</v>
      </c>
      <c r="CR131" s="78">
        <f>SUM(BP$5:BP131)</f>
        <v>0</v>
      </c>
      <c r="CS131" s="78">
        <f>SUM(BQ$5:BQ131)</f>
        <v>0</v>
      </c>
      <c r="CT131" s="78">
        <f>SUM(BR$5:BR131)</f>
        <v>0</v>
      </c>
      <c r="CU131" s="78">
        <f>SUM(BS$5:BS131)</f>
        <v>0</v>
      </c>
      <c r="CV131" s="78">
        <f>SUM(BT$5:BT131)</f>
        <v>0</v>
      </c>
    </row>
    <row r="132" spans="21:100" s="78" customFormat="1" x14ac:dyDescent="0.15">
      <c r="U132" s="25"/>
      <c r="W132" s="77">
        <v>128</v>
      </c>
      <c r="X132" s="78">
        <f>功勋产出!C135*7</f>
        <v>0</v>
      </c>
      <c r="Y132" s="78">
        <f>功勋产出!D135*7</f>
        <v>0</v>
      </c>
      <c r="Z132" s="78">
        <f>功勋产出!E135*7</f>
        <v>0</v>
      </c>
      <c r="AA132" s="78">
        <f>功勋产出!F135*7</f>
        <v>0</v>
      </c>
      <c r="AB132" s="78">
        <f>功勋产出!G135*7</f>
        <v>0</v>
      </c>
      <c r="AC132" s="78">
        <f>求节点(功勋需求与产出奖励!$F$6:$F$19,功勋需求与产出奖励!$C$6:$C$19,节奏总纲!P131)</f>
        <v>5</v>
      </c>
      <c r="AD132" s="78">
        <f>求节点(功勋需求与产出奖励!$F$6:$F$19,功勋需求与产出奖励!$C$6:$C$19,节奏总纲!Q131)</f>
        <v>5</v>
      </c>
      <c r="AE132" s="78">
        <f>求节点(功勋需求与产出奖励!$F$6:$F$19,功勋需求与产出奖励!$C$6:$C$19,节奏总纲!R131)</f>
        <v>5</v>
      </c>
      <c r="AF132" s="78">
        <f>求节点(功勋需求与产出奖励!$F$6:$F$19,功勋需求与产出奖励!$C$6:$C$19,节奏总纲!S131)</f>
        <v>5</v>
      </c>
      <c r="AG132" s="78">
        <f>求节点(功勋需求与产出奖励!$F$6:$F$19,功勋需求与产出奖励!$C$6:$C$19,节奏总纲!T131)</f>
        <v>5</v>
      </c>
      <c r="AH132" s="78">
        <f>求节点($F$6:$F$19,$G$6:$G$19,节奏总纲!P131)</f>
        <v>6400000</v>
      </c>
      <c r="AI132" s="78">
        <f>求节点($F$6:$F$19,$G$6:$G$19,节奏总纲!Q131)</f>
        <v>6400000</v>
      </c>
      <c r="AJ132" s="78">
        <f>求节点($F$6:$F$19,$G$6:$G$19,节奏总纲!R131)</f>
        <v>6400000</v>
      </c>
      <c r="AK132" s="78">
        <f>求节点($F$6:$F$19,$G$6:$G$19,节奏总纲!S131)</f>
        <v>6400000</v>
      </c>
      <c r="AL132" s="78">
        <f>求节点($F$6:$F$19,$G$6:$G$19,节奏总纲!T131)</f>
        <v>6400000</v>
      </c>
      <c r="AM132" s="78">
        <f t="shared" si="20"/>
        <v>0</v>
      </c>
      <c r="AN132" s="78">
        <f t="shared" si="21"/>
        <v>0</v>
      </c>
      <c r="AO132" s="78">
        <f t="shared" si="22"/>
        <v>0</v>
      </c>
      <c r="AP132" s="78">
        <f t="shared" si="23"/>
        <v>0</v>
      </c>
      <c r="AQ132" s="78">
        <f t="shared" si="24"/>
        <v>0</v>
      </c>
      <c r="AS132" s="25"/>
      <c r="AU132" s="78">
        <v>128</v>
      </c>
      <c r="AV132" s="78">
        <f>IF(X132&gt;AH132,INDEX($O$6:$O$19,AC132),求节点($G$6:$G$19,$O$6:$O$19,X132))/7*节奏总纲!W131</f>
        <v>0</v>
      </c>
      <c r="AW132" s="78">
        <f>IF(Y132&gt;AI132,INDEX($O$6:$O$19,AD132),求节点($G$6:$G$19,$O$6:$O$19,Y132))/7*节奏总纲!X131</f>
        <v>0</v>
      </c>
      <c r="AX132" s="78">
        <f>IF(Z132&gt;AJ132,INDEX($O$6:$O$19,AE132),求节点($G$6:$G$19,$O$6:$O$19,Z132))/7*节奏总纲!Y131</f>
        <v>0</v>
      </c>
      <c r="AY132" s="78">
        <f>IF(AA132&gt;AK132,INDEX($O$6:$O$19,AF132),求节点($G$6:$G$19,$O$6:$O$19,AA132))/7*节奏总纲!Z131</f>
        <v>0</v>
      </c>
      <c r="AZ132" s="78">
        <f>IF(AB132&gt;AL132,INDEX($O$6:$O$19,AG132),求节点($G$6:$G$19,$O$6:$O$19,AB132))/7*节奏总纲!AA131</f>
        <v>0</v>
      </c>
      <c r="BA132" s="78">
        <f>IF(X132&gt;AH132,INDEX($P$6:$P$19,AC132),求节点($G$6:$G$19,$P$6:$P$19,X132))/7*节奏总纲!W131</f>
        <v>0</v>
      </c>
      <c r="BB132" s="78">
        <f>IF(Y132&gt;AI132,INDEX($P$6:$P$19,AD132),求节点($G$6:$G$19,$P$6:$P$19,Y132))/7*节奏总纲!X131</f>
        <v>0</v>
      </c>
      <c r="BC132" s="78">
        <f>IF(Z132&gt;AJ132,INDEX($P$6:$P$19,AE132),求节点($G$6:$G$19,$P$6:$P$19,Z132))/7*节奏总纲!Y131</f>
        <v>0</v>
      </c>
      <c r="BD132" s="78">
        <f>IF(AA132&gt;AK132,INDEX($P$6:$P$19,AF132),求节点($G$6:$G$19,$P$6:$P$19,AA132))/7*节奏总纲!Z131</f>
        <v>0</v>
      </c>
      <c r="BE132" s="78">
        <f>IF(AB132&gt;AL132,INDEX($P$6:$P$19,AG132),求节点($G$6:$G$19,$P$6:$P$19,AB132))/7*节奏总纲!AA131</f>
        <v>0</v>
      </c>
      <c r="BF132" s="78">
        <f>IF(X132&gt;AH132,INDEX($Q$6:$Q$19,AC132),求节点($G$6:$G$19,$Q$6:$Q$19,X132))/7*节奏总纲!W131</f>
        <v>0</v>
      </c>
      <c r="BG132" s="78">
        <f>IF(Y132&gt;AI132,INDEX($Q$6:$Q$19,AD132),求节点($G$6:$G$19,$Q$6:$Q$19,Y132))/7*节奏总纲!X131</f>
        <v>0</v>
      </c>
      <c r="BH132" s="78">
        <f>IF(Z132&gt;AJ132,INDEX($Q$6:$Q$19,AE132),求节点($G$6:$G$19,$Q$6:$Q$19,Z132))/7*节奏总纲!Y131</f>
        <v>0</v>
      </c>
      <c r="BI132" s="78">
        <f>IF(AA132&gt;AK132,INDEX($Q$6:$Q$19,AF132),求节点($G$6:$G$19,$Q$6:$Q$19,AA132))/7*节奏总纲!Z131</f>
        <v>0</v>
      </c>
      <c r="BJ132" s="78">
        <f>IF(AB132&gt;AL132,INDEX($Q$6:$Q$19,AG132),求节点($G$6:$G$19,$Q$6:$Q$19,AB132))/7*节奏总纲!AA131</f>
        <v>0</v>
      </c>
      <c r="BK132" s="78">
        <f>IF(X132&gt;AH132,INDEX($R$6:$R$19,AC132),求节点($G$6:$G$19,$R$6:$R$19,X132))/7*节奏总纲!W131*$E$27</f>
        <v>0</v>
      </c>
      <c r="BL132" s="78">
        <f>IF(Y132&gt;AI132,INDEX($R$6:$R$19,AD132),求节点($G$6:$G$19,$R$6:$R$19,Y132))/7*节奏总纲!X131*$E$27</f>
        <v>0</v>
      </c>
      <c r="BM132" s="78">
        <f>IF(Z132&gt;AJ132,INDEX($R$6:$R$19,AE132),求节点($G$6:$G$19,$R$6:$R$19,Z132))/7*节奏总纲!Y131*$E$27</f>
        <v>0</v>
      </c>
      <c r="BN132" s="78">
        <f>IF(AA132&gt;AK132,INDEX($R$6:$R$19,AF132),求节点($G$6:$G$19,$R$6:$R$19,AA132))/7*节奏总纲!Z131*$E$27</f>
        <v>0</v>
      </c>
      <c r="BO132" s="78">
        <f>IF(AB132&gt;AL132,INDEX($R$6:$R$19,AG132),求节点($G$6:$G$19,$R$6:$R$19,AB132))/7*节奏总纲!AA131*$E$27</f>
        <v>0</v>
      </c>
      <c r="BP132" s="78">
        <f>IF(X132&gt;AH132,INDEX($S$6:$S$19,AC132),求节点($G$6:$G$19,$S$6:$S$19,X132))/7*节奏总纲!W131</f>
        <v>0</v>
      </c>
      <c r="BQ132" s="78">
        <f>IF(Y132&gt;AI132,INDEX($S$6:$S$19,AD132),求节点($G$6:$G$19,$S$6:$S$19,Y132))/7*节奏总纲!X131</f>
        <v>0</v>
      </c>
      <c r="BR132" s="78">
        <f>IF(Z132&gt;AJ132,INDEX($S$6:$S$19,AE132),求节点($G$6:$G$19,$S$6:$S$19,Z132))/7*节奏总纲!Y131</f>
        <v>0</v>
      </c>
      <c r="BS132" s="78">
        <f>IF(AA132&gt;AK132,INDEX($S$6:$S$19,AF132),求节点($G$6:$G$19,$S$6:$S$19,AA132))/7*节奏总纲!Z131</f>
        <v>0</v>
      </c>
      <c r="BT132" s="78">
        <f>IF(AB132&gt;AL132,INDEX($S$6:$S$19,AG132),求节点($G$6:$G$19,$S$6:$S$19,AB132))/7*节奏总纲!AA131</f>
        <v>0</v>
      </c>
      <c r="BV132" s="78">
        <v>128</v>
      </c>
      <c r="BW132" s="78">
        <f>SUM(AV$5:AV132)</f>
        <v>523558.86298849026</v>
      </c>
      <c r="BX132" s="78">
        <f>SUM(AW$5:AW132)</f>
        <v>529827.38716935948</v>
      </c>
      <c r="BY132" s="78">
        <f>SUM(AX$5:AX132)</f>
        <v>494571.15316972102</v>
      </c>
      <c r="BZ132" s="78">
        <f>SUM(AY$5:AY132)</f>
        <v>356370.09289879433</v>
      </c>
      <c r="CA132" s="78">
        <f>SUM(AZ$5:AZ132)</f>
        <v>189079.87919799119</v>
      </c>
      <c r="CB132" s="78">
        <f>SUM(BA$5:BA132)</f>
        <v>7507791028.7134533</v>
      </c>
      <c r="CC132" s="78">
        <f>SUM(BB$5:BB132)</f>
        <v>8296768521.4912663</v>
      </c>
      <c r="CD132" s="78">
        <f>SUM(BC$5:BC132)</f>
        <v>9363561992.7081757</v>
      </c>
      <c r="CE132" s="78">
        <f>SUM(BD$5:BD132)</f>
        <v>6797948470.9072771</v>
      </c>
      <c r="CF132" s="78">
        <f>SUM(BE$5:BE132)</f>
        <v>3508442110.1176267</v>
      </c>
      <c r="CG132" s="78">
        <f>SUM(BF$5:BF132)</f>
        <v>75737659.296295851</v>
      </c>
      <c r="CH132" s="78">
        <f>SUM(BG$5:BG132)</f>
        <v>80727068.841832638</v>
      </c>
      <c r="CI132" s="78">
        <f>SUM(BH$5:BH132)</f>
        <v>106635110.23726298</v>
      </c>
      <c r="CJ132" s="78">
        <f>SUM(BI$5:BI132)</f>
        <v>78721461.839904457</v>
      </c>
      <c r="CK132" s="78">
        <f>SUM(BJ$5:BJ132)</f>
        <v>39361569.168265827</v>
      </c>
      <c r="CL132" s="78">
        <f>SUM(BK$5:BK132)</f>
        <v>130889.71574712258</v>
      </c>
      <c r="CM132" s="78">
        <f>SUM(BL$5:BL132)</f>
        <v>132456.84679233987</v>
      </c>
      <c r="CN132" s="78">
        <f>SUM(BM$5:BM132)</f>
        <v>123642.78829243028</v>
      </c>
      <c r="CO132" s="78">
        <f>SUM(BN$5:BN132)</f>
        <v>89092.523224698583</v>
      </c>
      <c r="CP132" s="78">
        <f>SUM(BO$5:BO132)</f>
        <v>47269.969799497812</v>
      </c>
      <c r="CQ132" s="78" t="e">
        <f>BK132/节奏总纲!W131</f>
        <v>#DIV/0!</v>
      </c>
      <c r="CR132" s="78">
        <f>SUM(BP$5:BP132)</f>
        <v>0</v>
      </c>
      <c r="CS132" s="78">
        <f>SUM(BQ$5:BQ132)</f>
        <v>0</v>
      </c>
      <c r="CT132" s="78">
        <f>SUM(BR$5:BR132)</f>
        <v>0</v>
      </c>
      <c r="CU132" s="78">
        <f>SUM(BS$5:BS132)</f>
        <v>0</v>
      </c>
      <c r="CV132" s="78">
        <f>SUM(BT$5:BT132)</f>
        <v>0</v>
      </c>
    </row>
    <row r="133" spans="21:100" s="78" customFormat="1" x14ac:dyDescent="0.15">
      <c r="U133" s="25"/>
      <c r="W133" s="77">
        <v>129</v>
      </c>
      <c r="X133" s="78">
        <f>功勋产出!C136*7</f>
        <v>0</v>
      </c>
      <c r="Y133" s="78">
        <f>功勋产出!D136*7</f>
        <v>0</v>
      </c>
      <c r="Z133" s="78">
        <f>功勋产出!E136*7</f>
        <v>0</v>
      </c>
      <c r="AA133" s="78">
        <f>功勋产出!F136*7</f>
        <v>0</v>
      </c>
      <c r="AB133" s="78">
        <f>功勋产出!G136*7</f>
        <v>0</v>
      </c>
      <c r="AC133" s="78">
        <f>求节点(功勋需求与产出奖励!$F$6:$F$19,功勋需求与产出奖励!$C$6:$C$19,节奏总纲!P132)</f>
        <v>5</v>
      </c>
      <c r="AD133" s="78">
        <f>求节点(功勋需求与产出奖励!$F$6:$F$19,功勋需求与产出奖励!$C$6:$C$19,节奏总纲!Q132)</f>
        <v>5</v>
      </c>
      <c r="AE133" s="78">
        <f>求节点(功勋需求与产出奖励!$F$6:$F$19,功勋需求与产出奖励!$C$6:$C$19,节奏总纲!R132)</f>
        <v>5</v>
      </c>
      <c r="AF133" s="78">
        <f>求节点(功勋需求与产出奖励!$F$6:$F$19,功勋需求与产出奖励!$C$6:$C$19,节奏总纲!S132)</f>
        <v>5</v>
      </c>
      <c r="AG133" s="78">
        <f>求节点(功勋需求与产出奖励!$F$6:$F$19,功勋需求与产出奖励!$C$6:$C$19,节奏总纲!T132)</f>
        <v>5</v>
      </c>
      <c r="AH133" s="78">
        <f>求节点($F$6:$F$19,$G$6:$G$19,节奏总纲!P132)</f>
        <v>6400000</v>
      </c>
      <c r="AI133" s="78">
        <f>求节点($F$6:$F$19,$G$6:$G$19,节奏总纲!Q132)</f>
        <v>6400000</v>
      </c>
      <c r="AJ133" s="78">
        <f>求节点($F$6:$F$19,$G$6:$G$19,节奏总纲!R132)</f>
        <v>6400000</v>
      </c>
      <c r="AK133" s="78">
        <f>求节点($F$6:$F$19,$G$6:$G$19,节奏总纲!S132)</f>
        <v>6400000</v>
      </c>
      <c r="AL133" s="78">
        <f>求节点($F$6:$F$19,$G$6:$G$19,节奏总纲!T132)</f>
        <v>6400000</v>
      </c>
      <c r="AM133" s="78">
        <f t="shared" si="20"/>
        <v>0</v>
      </c>
      <c r="AN133" s="78">
        <f t="shared" si="21"/>
        <v>0</v>
      </c>
      <c r="AO133" s="78">
        <f t="shared" si="22"/>
        <v>0</v>
      </c>
      <c r="AP133" s="78">
        <f t="shared" si="23"/>
        <v>0</v>
      </c>
      <c r="AQ133" s="78">
        <f t="shared" si="24"/>
        <v>0</v>
      </c>
      <c r="AS133" s="25"/>
      <c r="AU133" s="78">
        <v>129</v>
      </c>
      <c r="AV133" s="78">
        <f>IF(X133&gt;AH133,INDEX($O$6:$O$19,AC133),求节点($G$6:$G$19,$O$6:$O$19,X133))/7*节奏总纲!W132</f>
        <v>0</v>
      </c>
      <c r="AW133" s="78">
        <f>IF(Y133&gt;AI133,INDEX($O$6:$O$19,AD133),求节点($G$6:$G$19,$O$6:$O$19,Y133))/7*节奏总纲!X132</f>
        <v>0</v>
      </c>
      <c r="AX133" s="78">
        <f>IF(Z133&gt;AJ133,INDEX($O$6:$O$19,AE133),求节点($G$6:$G$19,$O$6:$O$19,Z133))/7*节奏总纲!Y132</f>
        <v>0</v>
      </c>
      <c r="AY133" s="78">
        <f>IF(AA133&gt;AK133,INDEX($O$6:$O$19,AF133),求节点($G$6:$G$19,$O$6:$O$19,AA133))/7*节奏总纲!Z132</f>
        <v>0</v>
      </c>
      <c r="AZ133" s="78">
        <f>IF(AB133&gt;AL133,INDEX($O$6:$O$19,AG133),求节点($G$6:$G$19,$O$6:$O$19,AB133))/7*节奏总纲!AA132</f>
        <v>0</v>
      </c>
      <c r="BA133" s="78">
        <f>IF(X133&gt;AH133,INDEX($P$6:$P$19,AC133),求节点($G$6:$G$19,$P$6:$P$19,X133))/7*节奏总纲!W132</f>
        <v>0</v>
      </c>
      <c r="BB133" s="78">
        <f>IF(Y133&gt;AI133,INDEX($P$6:$P$19,AD133),求节点($G$6:$G$19,$P$6:$P$19,Y133))/7*节奏总纲!X132</f>
        <v>0</v>
      </c>
      <c r="BC133" s="78">
        <f>IF(Z133&gt;AJ133,INDEX($P$6:$P$19,AE133),求节点($G$6:$G$19,$P$6:$P$19,Z133))/7*节奏总纲!Y132</f>
        <v>0</v>
      </c>
      <c r="BD133" s="78">
        <f>IF(AA133&gt;AK133,INDEX($P$6:$P$19,AF133),求节点($G$6:$G$19,$P$6:$P$19,AA133))/7*节奏总纲!Z132</f>
        <v>0</v>
      </c>
      <c r="BE133" s="78">
        <f>IF(AB133&gt;AL133,INDEX($P$6:$P$19,AG133),求节点($G$6:$G$19,$P$6:$P$19,AB133))/7*节奏总纲!AA132</f>
        <v>0</v>
      </c>
      <c r="BF133" s="78">
        <f>IF(X133&gt;AH133,INDEX($Q$6:$Q$19,AC133),求节点($G$6:$G$19,$Q$6:$Q$19,X133))/7*节奏总纲!W132</f>
        <v>0</v>
      </c>
      <c r="BG133" s="78">
        <f>IF(Y133&gt;AI133,INDEX($Q$6:$Q$19,AD133),求节点($G$6:$G$19,$Q$6:$Q$19,Y133))/7*节奏总纲!X132</f>
        <v>0</v>
      </c>
      <c r="BH133" s="78">
        <f>IF(Z133&gt;AJ133,INDEX($Q$6:$Q$19,AE133),求节点($G$6:$G$19,$Q$6:$Q$19,Z133))/7*节奏总纲!Y132</f>
        <v>0</v>
      </c>
      <c r="BI133" s="78">
        <f>IF(AA133&gt;AK133,INDEX($Q$6:$Q$19,AF133),求节点($G$6:$G$19,$Q$6:$Q$19,AA133))/7*节奏总纲!Z132</f>
        <v>0</v>
      </c>
      <c r="BJ133" s="78">
        <f>IF(AB133&gt;AL133,INDEX($Q$6:$Q$19,AG133),求节点($G$6:$G$19,$Q$6:$Q$19,AB133))/7*节奏总纲!AA132</f>
        <v>0</v>
      </c>
      <c r="BK133" s="78">
        <f>IF(X133&gt;AH133,INDEX($R$6:$R$19,AC133),求节点($G$6:$G$19,$R$6:$R$19,X133))/7*节奏总纲!W132*$E$27</f>
        <v>0</v>
      </c>
      <c r="BL133" s="78">
        <f>IF(Y133&gt;AI133,INDEX($R$6:$R$19,AD133),求节点($G$6:$G$19,$R$6:$R$19,Y133))/7*节奏总纲!X132*$E$27</f>
        <v>0</v>
      </c>
      <c r="BM133" s="78">
        <f>IF(Z133&gt;AJ133,INDEX($R$6:$R$19,AE133),求节点($G$6:$G$19,$R$6:$R$19,Z133))/7*节奏总纲!Y132*$E$27</f>
        <v>0</v>
      </c>
      <c r="BN133" s="78">
        <f>IF(AA133&gt;AK133,INDEX($R$6:$R$19,AF133),求节点($G$6:$G$19,$R$6:$R$19,AA133))/7*节奏总纲!Z132*$E$27</f>
        <v>0</v>
      </c>
      <c r="BO133" s="78">
        <f>IF(AB133&gt;AL133,INDEX($R$6:$R$19,AG133),求节点($G$6:$G$19,$R$6:$R$19,AB133))/7*节奏总纲!AA132*$E$27</f>
        <v>0</v>
      </c>
      <c r="BP133" s="78">
        <f>IF(X133&gt;AH133,INDEX($S$6:$S$19,AC133),求节点($G$6:$G$19,$S$6:$S$19,X133))/7*节奏总纲!W132</f>
        <v>0</v>
      </c>
      <c r="BQ133" s="78">
        <f>IF(Y133&gt;AI133,INDEX($S$6:$S$19,AD133),求节点($G$6:$G$19,$S$6:$S$19,Y133))/7*节奏总纲!X132</f>
        <v>0</v>
      </c>
      <c r="BR133" s="78">
        <f>IF(Z133&gt;AJ133,INDEX($S$6:$S$19,AE133),求节点($G$6:$G$19,$S$6:$S$19,Z133))/7*节奏总纲!Y132</f>
        <v>0</v>
      </c>
      <c r="BS133" s="78">
        <f>IF(AA133&gt;AK133,INDEX($S$6:$S$19,AF133),求节点($G$6:$G$19,$S$6:$S$19,AA133))/7*节奏总纲!Z132</f>
        <v>0</v>
      </c>
      <c r="BT133" s="78">
        <f>IF(AB133&gt;AL133,INDEX($S$6:$S$19,AG133),求节点($G$6:$G$19,$S$6:$S$19,AB133))/7*节奏总纲!AA132</f>
        <v>0</v>
      </c>
      <c r="BV133" s="78">
        <v>129</v>
      </c>
      <c r="BW133" s="78">
        <f>SUM(AV$5:AV133)</f>
        <v>523558.86298849026</v>
      </c>
      <c r="BX133" s="78">
        <f>SUM(AW$5:AW133)</f>
        <v>529827.38716935948</v>
      </c>
      <c r="BY133" s="78">
        <f>SUM(AX$5:AX133)</f>
        <v>494571.15316972102</v>
      </c>
      <c r="BZ133" s="78">
        <f>SUM(AY$5:AY133)</f>
        <v>356370.09289879433</v>
      </c>
      <c r="CA133" s="78">
        <f>SUM(AZ$5:AZ133)</f>
        <v>189079.87919799119</v>
      </c>
      <c r="CB133" s="78">
        <f>SUM(BA$5:BA133)</f>
        <v>7507791028.7134533</v>
      </c>
      <c r="CC133" s="78">
        <f>SUM(BB$5:BB133)</f>
        <v>8296768521.4912663</v>
      </c>
      <c r="CD133" s="78">
        <f>SUM(BC$5:BC133)</f>
        <v>9363561992.7081757</v>
      </c>
      <c r="CE133" s="78">
        <f>SUM(BD$5:BD133)</f>
        <v>6797948470.9072771</v>
      </c>
      <c r="CF133" s="78">
        <f>SUM(BE$5:BE133)</f>
        <v>3508442110.1176267</v>
      </c>
      <c r="CG133" s="78">
        <f>SUM(BF$5:BF133)</f>
        <v>75737659.296295851</v>
      </c>
      <c r="CH133" s="78">
        <f>SUM(BG$5:BG133)</f>
        <v>80727068.841832638</v>
      </c>
      <c r="CI133" s="78">
        <f>SUM(BH$5:BH133)</f>
        <v>106635110.23726298</v>
      </c>
      <c r="CJ133" s="78">
        <f>SUM(BI$5:BI133)</f>
        <v>78721461.839904457</v>
      </c>
      <c r="CK133" s="78">
        <f>SUM(BJ$5:BJ133)</f>
        <v>39361569.168265827</v>
      </c>
      <c r="CL133" s="78">
        <f>SUM(BK$5:BK133)</f>
        <v>130889.71574712258</v>
      </c>
      <c r="CM133" s="78">
        <f>SUM(BL$5:BL133)</f>
        <v>132456.84679233987</v>
      </c>
      <c r="CN133" s="78">
        <f>SUM(BM$5:BM133)</f>
        <v>123642.78829243028</v>
      </c>
      <c r="CO133" s="78">
        <f>SUM(BN$5:BN133)</f>
        <v>89092.523224698583</v>
      </c>
      <c r="CP133" s="78">
        <f>SUM(BO$5:BO133)</f>
        <v>47269.969799497812</v>
      </c>
      <c r="CQ133" s="78" t="e">
        <f>BK133/节奏总纲!W132</f>
        <v>#DIV/0!</v>
      </c>
      <c r="CR133" s="78">
        <f>SUM(BP$5:BP133)</f>
        <v>0</v>
      </c>
      <c r="CS133" s="78">
        <f>SUM(BQ$5:BQ133)</f>
        <v>0</v>
      </c>
      <c r="CT133" s="78">
        <f>SUM(BR$5:BR133)</f>
        <v>0</v>
      </c>
      <c r="CU133" s="78">
        <f>SUM(BS$5:BS133)</f>
        <v>0</v>
      </c>
      <c r="CV133" s="78">
        <f>SUM(BT$5:BT133)</f>
        <v>0</v>
      </c>
    </row>
    <row r="134" spans="21:100" s="78" customFormat="1" x14ac:dyDescent="0.15">
      <c r="U134" s="25"/>
      <c r="W134" s="77">
        <v>130</v>
      </c>
      <c r="X134" s="78">
        <f>功勋产出!C137*7</f>
        <v>0</v>
      </c>
      <c r="Y134" s="78">
        <f>功勋产出!D137*7</f>
        <v>0</v>
      </c>
      <c r="Z134" s="78">
        <f>功勋产出!E137*7</f>
        <v>0</v>
      </c>
      <c r="AA134" s="78">
        <f>功勋产出!F137*7</f>
        <v>0</v>
      </c>
      <c r="AB134" s="78">
        <f>功勋产出!G137*7</f>
        <v>0</v>
      </c>
      <c r="AC134" s="78">
        <f>求节点(功勋需求与产出奖励!$F$6:$F$19,功勋需求与产出奖励!$C$6:$C$19,节奏总纲!P133)</f>
        <v>5</v>
      </c>
      <c r="AD134" s="78">
        <f>求节点(功勋需求与产出奖励!$F$6:$F$19,功勋需求与产出奖励!$C$6:$C$19,节奏总纲!Q133)</f>
        <v>5</v>
      </c>
      <c r="AE134" s="78">
        <f>求节点(功勋需求与产出奖励!$F$6:$F$19,功勋需求与产出奖励!$C$6:$C$19,节奏总纲!R133)</f>
        <v>5</v>
      </c>
      <c r="AF134" s="78">
        <f>求节点(功勋需求与产出奖励!$F$6:$F$19,功勋需求与产出奖励!$C$6:$C$19,节奏总纲!S133)</f>
        <v>5</v>
      </c>
      <c r="AG134" s="78">
        <f>求节点(功勋需求与产出奖励!$F$6:$F$19,功勋需求与产出奖励!$C$6:$C$19,节奏总纲!T133)</f>
        <v>5</v>
      </c>
      <c r="AH134" s="78">
        <f>求节点($F$6:$F$19,$G$6:$G$19,节奏总纲!P133)</f>
        <v>6400000</v>
      </c>
      <c r="AI134" s="78">
        <f>求节点($F$6:$F$19,$G$6:$G$19,节奏总纲!Q133)</f>
        <v>6400000</v>
      </c>
      <c r="AJ134" s="78">
        <f>求节点($F$6:$F$19,$G$6:$G$19,节奏总纲!R133)</f>
        <v>6400000</v>
      </c>
      <c r="AK134" s="78">
        <f>求节点($F$6:$F$19,$G$6:$G$19,节奏总纲!S133)</f>
        <v>6400000</v>
      </c>
      <c r="AL134" s="78">
        <f>求节点($F$6:$F$19,$G$6:$G$19,节奏总纲!T133)</f>
        <v>6400000</v>
      </c>
      <c r="AM134" s="78">
        <f t="shared" si="20"/>
        <v>0</v>
      </c>
      <c r="AN134" s="78">
        <f t="shared" si="21"/>
        <v>0</v>
      </c>
      <c r="AO134" s="78">
        <f t="shared" si="22"/>
        <v>0</v>
      </c>
      <c r="AP134" s="78">
        <f t="shared" si="23"/>
        <v>0</v>
      </c>
      <c r="AQ134" s="78">
        <f t="shared" si="24"/>
        <v>0</v>
      </c>
      <c r="AS134" s="25"/>
      <c r="AU134" s="78">
        <v>130</v>
      </c>
      <c r="AV134" s="78">
        <f>IF(X134&gt;AH134,INDEX($O$6:$O$19,AC134),求节点($G$6:$G$19,$O$6:$O$19,X134))/7*节奏总纲!W133</f>
        <v>0</v>
      </c>
      <c r="AW134" s="78">
        <f>IF(Y134&gt;AI134,INDEX($O$6:$O$19,AD134),求节点($G$6:$G$19,$O$6:$O$19,Y134))/7*节奏总纲!X133</f>
        <v>0</v>
      </c>
      <c r="AX134" s="78">
        <f>IF(Z134&gt;AJ134,INDEX($O$6:$O$19,AE134),求节点($G$6:$G$19,$O$6:$O$19,Z134))/7*节奏总纲!Y133</f>
        <v>0</v>
      </c>
      <c r="AY134" s="78">
        <f>IF(AA134&gt;AK134,INDEX($O$6:$O$19,AF134),求节点($G$6:$G$19,$O$6:$O$19,AA134))/7*节奏总纲!Z133</f>
        <v>0</v>
      </c>
      <c r="AZ134" s="78">
        <f>IF(AB134&gt;AL134,INDEX($O$6:$O$19,AG134),求节点($G$6:$G$19,$O$6:$O$19,AB134))/7*节奏总纲!AA133</f>
        <v>0</v>
      </c>
      <c r="BA134" s="78">
        <f>IF(X134&gt;AH134,INDEX($P$6:$P$19,AC134),求节点($G$6:$G$19,$P$6:$P$19,X134))/7*节奏总纲!W133</f>
        <v>0</v>
      </c>
      <c r="BB134" s="78">
        <f>IF(Y134&gt;AI134,INDEX($P$6:$P$19,AD134),求节点($G$6:$G$19,$P$6:$P$19,Y134))/7*节奏总纲!X133</f>
        <v>0</v>
      </c>
      <c r="BC134" s="78">
        <f>IF(Z134&gt;AJ134,INDEX($P$6:$P$19,AE134),求节点($G$6:$G$19,$P$6:$P$19,Z134))/7*节奏总纲!Y133</f>
        <v>0</v>
      </c>
      <c r="BD134" s="78">
        <f>IF(AA134&gt;AK134,INDEX($P$6:$P$19,AF134),求节点($G$6:$G$19,$P$6:$P$19,AA134))/7*节奏总纲!Z133</f>
        <v>0</v>
      </c>
      <c r="BE134" s="78">
        <f>IF(AB134&gt;AL134,INDEX($P$6:$P$19,AG134),求节点($G$6:$G$19,$P$6:$P$19,AB134))/7*节奏总纲!AA133</f>
        <v>0</v>
      </c>
      <c r="BF134" s="78">
        <f>IF(X134&gt;AH134,INDEX($Q$6:$Q$19,AC134),求节点($G$6:$G$19,$Q$6:$Q$19,X134))/7*节奏总纲!W133</f>
        <v>0</v>
      </c>
      <c r="BG134" s="78">
        <f>IF(Y134&gt;AI134,INDEX($Q$6:$Q$19,AD134),求节点($G$6:$G$19,$Q$6:$Q$19,Y134))/7*节奏总纲!X133</f>
        <v>0</v>
      </c>
      <c r="BH134" s="78">
        <f>IF(Z134&gt;AJ134,INDEX($Q$6:$Q$19,AE134),求节点($G$6:$G$19,$Q$6:$Q$19,Z134))/7*节奏总纲!Y133</f>
        <v>0</v>
      </c>
      <c r="BI134" s="78">
        <f>IF(AA134&gt;AK134,INDEX($Q$6:$Q$19,AF134),求节点($G$6:$G$19,$Q$6:$Q$19,AA134))/7*节奏总纲!Z133</f>
        <v>0</v>
      </c>
      <c r="BJ134" s="78">
        <f>IF(AB134&gt;AL134,INDEX($Q$6:$Q$19,AG134),求节点($G$6:$G$19,$Q$6:$Q$19,AB134))/7*节奏总纲!AA133</f>
        <v>0</v>
      </c>
      <c r="BK134" s="78">
        <f>IF(X134&gt;AH134,INDEX($R$6:$R$19,AC134),求节点($G$6:$G$19,$R$6:$R$19,X134))/7*节奏总纲!W133*$E$27</f>
        <v>0</v>
      </c>
      <c r="BL134" s="78">
        <f>IF(Y134&gt;AI134,INDEX($R$6:$R$19,AD134),求节点($G$6:$G$19,$R$6:$R$19,Y134))/7*节奏总纲!X133*$E$27</f>
        <v>0</v>
      </c>
      <c r="BM134" s="78">
        <f>IF(Z134&gt;AJ134,INDEX($R$6:$R$19,AE134),求节点($G$6:$G$19,$R$6:$R$19,Z134))/7*节奏总纲!Y133*$E$27</f>
        <v>0</v>
      </c>
      <c r="BN134" s="78">
        <f>IF(AA134&gt;AK134,INDEX($R$6:$R$19,AF134),求节点($G$6:$G$19,$R$6:$R$19,AA134))/7*节奏总纲!Z133*$E$27</f>
        <v>0</v>
      </c>
      <c r="BO134" s="78">
        <f>IF(AB134&gt;AL134,INDEX($R$6:$R$19,AG134),求节点($G$6:$G$19,$R$6:$R$19,AB134))/7*节奏总纲!AA133*$E$27</f>
        <v>0</v>
      </c>
      <c r="BP134" s="78">
        <f>IF(X134&gt;AH134,INDEX($S$6:$S$19,AC134),求节点($G$6:$G$19,$S$6:$S$19,X134))/7*节奏总纲!W133</f>
        <v>0</v>
      </c>
      <c r="BQ134" s="78">
        <f>IF(Y134&gt;AI134,INDEX($S$6:$S$19,AD134),求节点($G$6:$G$19,$S$6:$S$19,Y134))/7*节奏总纲!X133</f>
        <v>0</v>
      </c>
      <c r="BR134" s="78">
        <f>IF(Z134&gt;AJ134,INDEX($S$6:$S$19,AE134),求节点($G$6:$G$19,$S$6:$S$19,Z134))/7*节奏总纲!Y133</f>
        <v>0</v>
      </c>
      <c r="BS134" s="78">
        <f>IF(AA134&gt;AK134,INDEX($S$6:$S$19,AF134),求节点($G$6:$G$19,$S$6:$S$19,AA134))/7*节奏总纲!Z133</f>
        <v>0</v>
      </c>
      <c r="BT134" s="78">
        <f>IF(AB134&gt;AL134,INDEX($S$6:$S$19,AG134),求节点($G$6:$G$19,$S$6:$S$19,AB134))/7*节奏总纲!AA133</f>
        <v>0</v>
      </c>
      <c r="BV134" s="78">
        <v>130</v>
      </c>
      <c r="BW134" s="78">
        <f>SUM(AV$5:AV134)</f>
        <v>523558.86298849026</v>
      </c>
      <c r="BX134" s="78">
        <f>SUM(AW$5:AW134)</f>
        <v>529827.38716935948</v>
      </c>
      <c r="BY134" s="78">
        <f>SUM(AX$5:AX134)</f>
        <v>494571.15316972102</v>
      </c>
      <c r="BZ134" s="78">
        <f>SUM(AY$5:AY134)</f>
        <v>356370.09289879433</v>
      </c>
      <c r="CA134" s="78">
        <f>SUM(AZ$5:AZ134)</f>
        <v>189079.87919799119</v>
      </c>
      <c r="CB134" s="78">
        <f>SUM(BA$5:BA134)</f>
        <v>7507791028.7134533</v>
      </c>
      <c r="CC134" s="78">
        <f>SUM(BB$5:BB134)</f>
        <v>8296768521.4912663</v>
      </c>
      <c r="CD134" s="78">
        <f>SUM(BC$5:BC134)</f>
        <v>9363561992.7081757</v>
      </c>
      <c r="CE134" s="78">
        <f>SUM(BD$5:BD134)</f>
        <v>6797948470.9072771</v>
      </c>
      <c r="CF134" s="78">
        <f>SUM(BE$5:BE134)</f>
        <v>3508442110.1176267</v>
      </c>
      <c r="CG134" s="78">
        <f>SUM(BF$5:BF134)</f>
        <v>75737659.296295851</v>
      </c>
      <c r="CH134" s="78">
        <f>SUM(BG$5:BG134)</f>
        <v>80727068.841832638</v>
      </c>
      <c r="CI134" s="78">
        <f>SUM(BH$5:BH134)</f>
        <v>106635110.23726298</v>
      </c>
      <c r="CJ134" s="78">
        <f>SUM(BI$5:BI134)</f>
        <v>78721461.839904457</v>
      </c>
      <c r="CK134" s="78">
        <f>SUM(BJ$5:BJ134)</f>
        <v>39361569.168265827</v>
      </c>
      <c r="CL134" s="78">
        <f>SUM(BK$5:BK134)</f>
        <v>130889.71574712258</v>
      </c>
      <c r="CM134" s="78">
        <f>SUM(BL$5:BL134)</f>
        <v>132456.84679233987</v>
      </c>
      <c r="CN134" s="78">
        <f>SUM(BM$5:BM134)</f>
        <v>123642.78829243028</v>
      </c>
      <c r="CO134" s="78">
        <f>SUM(BN$5:BN134)</f>
        <v>89092.523224698583</v>
      </c>
      <c r="CP134" s="78">
        <f>SUM(BO$5:BO134)</f>
        <v>47269.969799497812</v>
      </c>
      <c r="CQ134" s="78" t="e">
        <f>BK134/节奏总纲!W133</f>
        <v>#DIV/0!</v>
      </c>
      <c r="CR134" s="78">
        <f>SUM(BP$5:BP134)</f>
        <v>0</v>
      </c>
      <c r="CS134" s="78">
        <f>SUM(BQ$5:BQ134)</f>
        <v>0</v>
      </c>
      <c r="CT134" s="78">
        <f>SUM(BR$5:BR134)</f>
        <v>0</v>
      </c>
      <c r="CU134" s="78">
        <f>SUM(BS$5:BS134)</f>
        <v>0</v>
      </c>
      <c r="CV134" s="78">
        <f>SUM(BT$5:BT134)</f>
        <v>0</v>
      </c>
    </row>
    <row r="135" spans="21:100" s="78" customFormat="1" x14ac:dyDescent="0.15">
      <c r="U135" s="25"/>
      <c r="W135" s="77">
        <v>131</v>
      </c>
      <c r="X135" s="78">
        <f>功勋产出!C138*7</f>
        <v>0</v>
      </c>
      <c r="Y135" s="78">
        <f>功勋产出!D138*7</f>
        <v>0</v>
      </c>
      <c r="Z135" s="78">
        <f>功勋产出!E138*7</f>
        <v>0</v>
      </c>
      <c r="AA135" s="78">
        <f>功勋产出!F138*7</f>
        <v>0</v>
      </c>
      <c r="AB135" s="78">
        <f>功勋产出!G138*7</f>
        <v>0</v>
      </c>
      <c r="AC135" s="78">
        <f>求节点(功勋需求与产出奖励!$F$6:$F$19,功勋需求与产出奖励!$C$6:$C$19,节奏总纲!P134)</f>
        <v>5</v>
      </c>
      <c r="AD135" s="78">
        <f>求节点(功勋需求与产出奖励!$F$6:$F$19,功勋需求与产出奖励!$C$6:$C$19,节奏总纲!Q134)</f>
        <v>5</v>
      </c>
      <c r="AE135" s="78">
        <f>求节点(功勋需求与产出奖励!$F$6:$F$19,功勋需求与产出奖励!$C$6:$C$19,节奏总纲!R134)</f>
        <v>5</v>
      </c>
      <c r="AF135" s="78">
        <f>求节点(功勋需求与产出奖励!$F$6:$F$19,功勋需求与产出奖励!$C$6:$C$19,节奏总纲!S134)</f>
        <v>5</v>
      </c>
      <c r="AG135" s="78">
        <f>求节点(功勋需求与产出奖励!$F$6:$F$19,功勋需求与产出奖励!$C$6:$C$19,节奏总纲!T134)</f>
        <v>5</v>
      </c>
      <c r="AH135" s="78">
        <f>求节点($F$6:$F$19,$G$6:$G$19,节奏总纲!P134)</f>
        <v>6400000</v>
      </c>
      <c r="AI135" s="78">
        <f>求节点($F$6:$F$19,$G$6:$G$19,节奏总纲!Q134)</f>
        <v>6400000</v>
      </c>
      <c r="AJ135" s="78">
        <f>求节点($F$6:$F$19,$G$6:$G$19,节奏总纲!R134)</f>
        <v>6400000</v>
      </c>
      <c r="AK135" s="78">
        <f>求节点($F$6:$F$19,$G$6:$G$19,节奏总纲!S134)</f>
        <v>6400000</v>
      </c>
      <c r="AL135" s="78">
        <f>求节点($F$6:$F$19,$G$6:$G$19,节奏总纲!T134)</f>
        <v>6400000</v>
      </c>
      <c r="AM135" s="78">
        <f t="shared" si="20"/>
        <v>0</v>
      </c>
      <c r="AN135" s="78">
        <f t="shared" si="21"/>
        <v>0</v>
      </c>
      <c r="AO135" s="78">
        <f t="shared" si="22"/>
        <v>0</v>
      </c>
      <c r="AP135" s="78">
        <f t="shared" si="23"/>
        <v>0</v>
      </c>
      <c r="AQ135" s="78">
        <f t="shared" si="24"/>
        <v>0</v>
      </c>
      <c r="AS135" s="25"/>
      <c r="AU135" s="78">
        <v>131</v>
      </c>
      <c r="AV135" s="78">
        <f>IF(X135&gt;AH135,INDEX($O$6:$O$19,AC135),求节点($G$6:$G$19,$O$6:$O$19,X135))/7*节奏总纲!W134</f>
        <v>0</v>
      </c>
      <c r="AW135" s="78">
        <f>IF(Y135&gt;AI135,INDEX($O$6:$O$19,AD135),求节点($G$6:$G$19,$O$6:$O$19,Y135))/7*节奏总纲!X134</f>
        <v>0</v>
      </c>
      <c r="AX135" s="78">
        <f>IF(Z135&gt;AJ135,INDEX($O$6:$O$19,AE135),求节点($G$6:$G$19,$O$6:$O$19,Z135))/7*节奏总纲!Y134</f>
        <v>0</v>
      </c>
      <c r="AY135" s="78">
        <f>IF(AA135&gt;AK135,INDEX($O$6:$O$19,AF135),求节点($G$6:$G$19,$O$6:$O$19,AA135))/7*节奏总纲!Z134</f>
        <v>0</v>
      </c>
      <c r="AZ135" s="78">
        <f>IF(AB135&gt;AL135,INDEX($O$6:$O$19,AG135),求节点($G$6:$G$19,$O$6:$O$19,AB135))/7*节奏总纲!AA134</f>
        <v>0</v>
      </c>
      <c r="BA135" s="78">
        <f>IF(X135&gt;AH135,INDEX($P$6:$P$19,AC135),求节点($G$6:$G$19,$P$6:$P$19,X135))/7*节奏总纲!W134</f>
        <v>0</v>
      </c>
      <c r="BB135" s="78">
        <f>IF(Y135&gt;AI135,INDEX($P$6:$P$19,AD135),求节点($G$6:$G$19,$P$6:$P$19,Y135))/7*节奏总纲!X134</f>
        <v>0</v>
      </c>
      <c r="BC135" s="78">
        <f>IF(Z135&gt;AJ135,INDEX($P$6:$P$19,AE135),求节点($G$6:$G$19,$P$6:$P$19,Z135))/7*节奏总纲!Y134</f>
        <v>0</v>
      </c>
      <c r="BD135" s="78">
        <f>IF(AA135&gt;AK135,INDEX($P$6:$P$19,AF135),求节点($G$6:$G$19,$P$6:$P$19,AA135))/7*节奏总纲!Z134</f>
        <v>0</v>
      </c>
      <c r="BE135" s="78">
        <f>IF(AB135&gt;AL135,INDEX($P$6:$P$19,AG135),求节点($G$6:$G$19,$P$6:$P$19,AB135))/7*节奏总纲!AA134</f>
        <v>0</v>
      </c>
      <c r="BF135" s="78">
        <f>IF(X135&gt;AH135,INDEX($Q$6:$Q$19,AC135),求节点($G$6:$G$19,$Q$6:$Q$19,X135))/7*节奏总纲!W134</f>
        <v>0</v>
      </c>
      <c r="BG135" s="78">
        <f>IF(Y135&gt;AI135,INDEX($Q$6:$Q$19,AD135),求节点($G$6:$G$19,$Q$6:$Q$19,Y135))/7*节奏总纲!X134</f>
        <v>0</v>
      </c>
      <c r="BH135" s="78">
        <f>IF(Z135&gt;AJ135,INDEX($Q$6:$Q$19,AE135),求节点($G$6:$G$19,$Q$6:$Q$19,Z135))/7*节奏总纲!Y134</f>
        <v>0</v>
      </c>
      <c r="BI135" s="78">
        <f>IF(AA135&gt;AK135,INDEX($Q$6:$Q$19,AF135),求节点($G$6:$G$19,$Q$6:$Q$19,AA135))/7*节奏总纲!Z134</f>
        <v>0</v>
      </c>
      <c r="BJ135" s="78">
        <f>IF(AB135&gt;AL135,INDEX($Q$6:$Q$19,AG135),求节点($G$6:$G$19,$Q$6:$Q$19,AB135))/7*节奏总纲!AA134</f>
        <v>0</v>
      </c>
      <c r="BK135" s="78">
        <f>IF(X135&gt;AH135,INDEX($R$6:$R$19,AC135),求节点($G$6:$G$19,$R$6:$R$19,X135))/7*节奏总纲!W134*$E$27</f>
        <v>0</v>
      </c>
      <c r="BL135" s="78">
        <f>IF(Y135&gt;AI135,INDEX($R$6:$R$19,AD135),求节点($G$6:$G$19,$R$6:$R$19,Y135))/7*节奏总纲!X134*$E$27</f>
        <v>0</v>
      </c>
      <c r="BM135" s="78">
        <f>IF(Z135&gt;AJ135,INDEX($R$6:$R$19,AE135),求节点($G$6:$G$19,$R$6:$R$19,Z135))/7*节奏总纲!Y134*$E$27</f>
        <v>0</v>
      </c>
      <c r="BN135" s="78">
        <f>IF(AA135&gt;AK135,INDEX($R$6:$R$19,AF135),求节点($G$6:$G$19,$R$6:$R$19,AA135))/7*节奏总纲!Z134*$E$27</f>
        <v>0</v>
      </c>
      <c r="BO135" s="78">
        <f>IF(AB135&gt;AL135,INDEX($R$6:$R$19,AG135),求节点($G$6:$G$19,$R$6:$R$19,AB135))/7*节奏总纲!AA134*$E$27</f>
        <v>0</v>
      </c>
      <c r="BP135" s="78">
        <f>IF(X135&gt;AH135,INDEX($S$6:$S$19,AC135),求节点($G$6:$G$19,$S$6:$S$19,X135))/7*节奏总纲!W134</f>
        <v>0</v>
      </c>
      <c r="BQ135" s="78">
        <f>IF(Y135&gt;AI135,INDEX($S$6:$S$19,AD135),求节点($G$6:$G$19,$S$6:$S$19,Y135))/7*节奏总纲!X134</f>
        <v>0</v>
      </c>
      <c r="BR135" s="78">
        <f>IF(Z135&gt;AJ135,INDEX($S$6:$S$19,AE135),求节点($G$6:$G$19,$S$6:$S$19,Z135))/7*节奏总纲!Y134</f>
        <v>0</v>
      </c>
      <c r="BS135" s="78">
        <f>IF(AA135&gt;AK135,INDEX($S$6:$S$19,AF135),求节点($G$6:$G$19,$S$6:$S$19,AA135))/7*节奏总纲!Z134</f>
        <v>0</v>
      </c>
      <c r="BT135" s="78">
        <f>IF(AB135&gt;AL135,INDEX($S$6:$S$19,AG135),求节点($G$6:$G$19,$S$6:$S$19,AB135))/7*节奏总纲!AA134</f>
        <v>0</v>
      </c>
      <c r="BV135" s="78">
        <v>131</v>
      </c>
      <c r="BW135" s="78">
        <f>SUM(AV$5:AV135)</f>
        <v>523558.86298849026</v>
      </c>
      <c r="BX135" s="78">
        <f>SUM(AW$5:AW135)</f>
        <v>529827.38716935948</v>
      </c>
      <c r="BY135" s="78">
        <f>SUM(AX$5:AX135)</f>
        <v>494571.15316972102</v>
      </c>
      <c r="BZ135" s="78">
        <f>SUM(AY$5:AY135)</f>
        <v>356370.09289879433</v>
      </c>
      <c r="CA135" s="78">
        <f>SUM(AZ$5:AZ135)</f>
        <v>189079.87919799119</v>
      </c>
      <c r="CB135" s="78">
        <f>SUM(BA$5:BA135)</f>
        <v>7507791028.7134533</v>
      </c>
      <c r="CC135" s="78">
        <f>SUM(BB$5:BB135)</f>
        <v>8296768521.4912663</v>
      </c>
      <c r="CD135" s="78">
        <f>SUM(BC$5:BC135)</f>
        <v>9363561992.7081757</v>
      </c>
      <c r="CE135" s="78">
        <f>SUM(BD$5:BD135)</f>
        <v>6797948470.9072771</v>
      </c>
      <c r="CF135" s="78">
        <f>SUM(BE$5:BE135)</f>
        <v>3508442110.1176267</v>
      </c>
      <c r="CG135" s="78">
        <f>SUM(BF$5:BF135)</f>
        <v>75737659.296295851</v>
      </c>
      <c r="CH135" s="78">
        <f>SUM(BG$5:BG135)</f>
        <v>80727068.841832638</v>
      </c>
      <c r="CI135" s="78">
        <f>SUM(BH$5:BH135)</f>
        <v>106635110.23726298</v>
      </c>
      <c r="CJ135" s="78">
        <f>SUM(BI$5:BI135)</f>
        <v>78721461.839904457</v>
      </c>
      <c r="CK135" s="78">
        <f>SUM(BJ$5:BJ135)</f>
        <v>39361569.168265827</v>
      </c>
      <c r="CL135" s="78">
        <f>SUM(BK$5:BK135)</f>
        <v>130889.71574712258</v>
      </c>
      <c r="CM135" s="78">
        <f>SUM(BL$5:BL135)</f>
        <v>132456.84679233987</v>
      </c>
      <c r="CN135" s="78">
        <f>SUM(BM$5:BM135)</f>
        <v>123642.78829243028</v>
      </c>
      <c r="CO135" s="78">
        <f>SUM(BN$5:BN135)</f>
        <v>89092.523224698583</v>
      </c>
      <c r="CP135" s="78">
        <f>SUM(BO$5:BO135)</f>
        <v>47269.969799497812</v>
      </c>
      <c r="CQ135" s="78" t="e">
        <f>BK135/节奏总纲!W134</f>
        <v>#DIV/0!</v>
      </c>
      <c r="CR135" s="78">
        <f>SUM(BP$5:BP135)</f>
        <v>0</v>
      </c>
      <c r="CS135" s="78">
        <f>SUM(BQ$5:BQ135)</f>
        <v>0</v>
      </c>
      <c r="CT135" s="78">
        <f>SUM(BR$5:BR135)</f>
        <v>0</v>
      </c>
      <c r="CU135" s="78">
        <f>SUM(BS$5:BS135)</f>
        <v>0</v>
      </c>
      <c r="CV135" s="78">
        <f>SUM(BT$5:BT135)</f>
        <v>0</v>
      </c>
    </row>
    <row r="136" spans="21:100" s="78" customFormat="1" x14ac:dyDescent="0.15">
      <c r="U136" s="25"/>
      <c r="W136" s="77">
        <v>132</v>
      </c>
      <c r="X136" s="78">
        <f>功勋产出!C139*7</f>
        <v>0</v>
      </c>
      <c r="Y136" s="78">
        <f>功勋产出!D139*7</f>
        <v>0</v>
      </c>
      <c r="Z136" s="78">
        <f>功勋产出!E139*7</f>
        <v>0</v>
      </c>
      <c r="AA136" s="78">
        <f>功勋产出!F139*7</f>
        <v>0</v>
      </c>
      <c r="AB136" s="78">
        <f>功勋产出!G139*7</f>
        <v>0</v>
      </c>
      <c r="AC136" s="78">
        <f>求节点(功勋需求与产出奖励!$F$6:$F$19,功勋需求与产出奖励!$C$6:$C$19,节奏总纲!P135)</f>
        <v>5</v>
      </c>
      <c r="AD136" s="78">
        <f>求节点(功勋需求与产出奖励!$F$6:$F$19,功勋需求与产出奖励!$C$6:$C$19,节奏总纲!Q135)</f>
        <v>5</v>
      </c>
      <c r="AE136" s="78">
        <f>求节点(功勋需求与产出奖励!$F$6:$F$19,功勋需求与产出奖励!$C$6:$C$19,节奏总纲!R135)</f>
        <v>5</v>
      </c>
      <c r="AF136" s="78">
        <f>求节点(功勋需求与产出奖励!$F$6:$F$19,功勋需求与产出奖励!$C$6:$C$19,节奏总纲!S135)</f>
        <v>5</v>
      </c>
      <c r="AG136" s="78">
        <f>求节点(功勋需求与产出奖励!$F$6:$F$19,功勋需求与产出奖励!$C$6:$C$19,节奏总纲!T135)</f>
        <v>5</v>
      </c>
      <c r="AH136" s="78">
        <f>求节点($F$6:$F$19,$G$6:$G$19,节奏总纲!P135)</f>
        <v>6400000</v>
      </c>
      <c r="AI136" s="78">
        <f>求节点($F$6:$F$19,$G$6:$G$19,节奏总纲!Q135)</f>
        <v>6400000</v>
      </c>
      <c r="AJ136" s="78">
        <f>求节点($F$6:$F$19,$G$6:$G$19,节奏总纲!R135)</f>
        <v>6400000</v>
      </c>
      <c r="AK136" s="78">
        <f>求节点($F$6:$F$19,$G$6:$G$19,节奏总纲!S135)</f>
        <v>6400000</v>
      </c>
      <c r="AL136" s="78">
        <f>求节点($F$6:$F$19,$G$6:$G$19,节奏总纲!T135)</f>
        <v>6400000</v>
      </c>
      <c r="AM136" s="78">
        <f t="shared" si="20"/>
        <v>0</v>
      </c>
      <c r="AN136" s="78">
        <f t="shared" si="21"/>
        <v>0</v>
      </c>
      <c r="AO136" s="78">
        <f t="shared" si="22"/>
        <v>0</v>
      </c>
      <c r="AP136" s="78">
        <f t="shared" si="23"/>
        <v>0</v>
      </c>
      <c r="AQ136" s="78">
        <f t="shared" si="24"/>
        <v>0</v>
      </c>
      <c r="AS136" s="25"/>
      <c r="AU136" s="78">
        <v>132</v>
      </c>
      <c r="AV136" s="78">
        <f>IF(X136&gt;AH136,INDEX($O$6:$O$19,AC136),求节点($G$6:$G$19,$O$6:$O$19,X136))/7*节奏总纲!W135</f>
        <v>0</v>
      </c>
      <c r="AW136" s="78">
        <f>IF(Y136&gt;AI136,INDEX($O$6:$O$19,AD136),求节点($G$6:$G$19,$O$6:$O$19,Y136))/7*节奏总纲!X135</f>
        <v>0</v>
      </c>
      <c r="AX136" s="78">
        <f>IF(Z136&gt;AJ136,INDEX($O$6:$O$19,AE136),求节点($G$6:$G$19,$O$6:$O$19,Z136))/7*节奏总纲!Y135</f>
        <v>0</v>
      </c>
      <c r="AY136" s="78">
        <f>IF(AA136&gt;AK136,INDEX($O$6:$O$19,AF136),求节点($G$6:$G$19,$O$6:$O$19,AA136))/7*节奏总纲!Z135</f>
        <v>0</v>
      </c>
      <c r="AZ136" s="78">
        <f>IF(AB136&gt;AL136,INDEX($O$6:$O$19,AG136),求节点($G$6:$G$19,$O$6:$O$19,AB136))/7*节奏总纲!AA135</f>
        <v>0</v>
      </c>
      <c r="BA136" s="78">
        <f>IF(X136&gt;AH136,INDEX($P$6:$P$19,AC136),求节点($G$6:$G$19,$P$6:$P$19,X136))/7*节奏总纲!W135</f>
        <v>0</v>
      </c>
      <c r="BB136" s="78">
        <f>IF(Y136&gt;AI136,INDEX($P$6:$P$19,AD136),求节点($G$6:$G$19,$P$6:$P$19,Y136))/7*节奏总纲!X135</f>
        <v>0</v>
      </c>
      <c r="BC136" s="78">
        <f>IF(Z136&gt;AJ136,INDEX($P$6:$P$19,AE136),求节点($G$6:$G$19,$P$6:$P$19,Z136))/7*节奏总纲!Y135</f>
        <v>0</v>
      </c>
      <c r="BD136" s="78">
        <f>IF(AA136&gt;AK136,INDEX($P$6:$P$19,AF136),求节点($G$6:$G$19,$P$6:$P$19,AA136))/7*节奏总纲!Z135</f>
        <v>0</v>
      </c>
      <c r="BE136" s="78">
        <f>IF(AB136&gt;AL136,INDEX($P$6:$P$19,AG136),求节点($G$6:$G$19,$P$6:$P$19,AB136))/7*节奏总纲!AA135</f>
        <v>0</v>
      </c>
      <c r="BF136" s="78">
        <f>IF(X136&gt;AH136,INDEX($Q$6:$Q$19,AC136),求节点($G$6:$G$19,$Q$6:$Q$19,X136))/7*节奏总纲!W135</f>
        <v>0</v>
      </c>
      <c r="BG136" s="78">
        <f>IF(Y136&gt;AI136,INDEX($Q$6:$Q$19,AD136),求节点($G$6:$G$19,$Q$6:$Q$19,Y136))/7*节奏总纲!X135</f>
        <v>0</v>
      </c>
      <c r="BH136" s="78">
        <f>IF(Z136&gt;AJ136,INDEX($Q$6:$Q$19,AE136),求节点($G$6:$G$19,$Q$6:$Q$19,Z136))/7*节奏总纲!Y135</f>
        <v>0</v>
      </c>
      <c r="BI136" s="78">
        <f>IF(AA136&gt;AK136,INDEX($Q$6:$Q$19,AF136),求节点($G$6:$G$19,$Q$6:$Q$19,AA136))/7*节奏总纲!Z135</f>
        <v>0</v>
      </c>
      <c r="BJ136" s="78">
        <f>IF(AB136&gt;AL136,INDEX($Q$6:$Q$19,AG136),求节点($G$6:$G$19,$Q$6:$Q$19,AB136))/7*节奏总纲!AA135</f>
        <v>0</v>
      </c>
      <c r="BK136" s="78">
        <f>IF(X136&gt;AH136,INDEX($R$6:$R$19,AC136),求节点($G$6:$G$19,$R$6:$R$19,X136))/7*节奏总纲!W135*$E$27</f>
        <v>0</v>
      </c>
      <c r="BL136" s="78">
        <f>IF(Y136&gt;AI136,INDEX($R$6:$R$19,AD136),求节点($G$6:$G$19,$R$6:$R$19,Y136))/7*节奏总纲!X135*$E$27</f>
        <v>0</v>
      </c>
      <c r="BM136" s="78">
        <f>IF(Z136&gt;AJ136,INDEX($R$6:$R$19,AE136),求节点($G$6:$G$19,$R$6:$R$19,Z136))/7*节奏总纲!Y135*$E$27</f>
        <v>0</v>
      </c>
      <c r="BN136" s="78">
        <f>IF(AA136&gt;AK136,INDEX($R$6:$R$19,AF136),求节点($G$6:$G$19,$R$6:$R$19,AA136))/7*节奏总纲!Z135*$E$27</f>
        <v>0</v>
      </c>
      <c r="BO136" s="78">
        <f>IF(AB136&gt;AL136,INDEX($R$6:$R$19,AG136),求节点($G$6:$G$19,$R$6:$R$19,AB136))/7*节奏总纲!AA135*$E$27</f>
        <v>0</v>
      </c>
      <c r="BP136" s="78">
        <f>IF(X136&gt;AH136,INDEX($S$6:$S$19,AC136),求节点($G$6:$G$19,$S$6:$S$19,X136))/7*节奏总纲!W135</f>
        <v>0</v>
      </c>
      <c r="BQ136" s="78">
        <f>IF(Y136&gt;AI136,INDEX($S$6:$S$19,AD136),求节点($G$6:$G$19,$S$6:$S$19,Y136))/7*节奏总纲!X135</f>
        <v>0</v>
      </c>
      <c r="BR136" s="78">
        <f>IF(Z136&gt;AJ136,INDEX($S$6:$S$19,AE136),求节点($G$6:$G$19,$S$6:$S$19,Z136))/7*节奏总纲!Y135</f>
        <v>0</v>
      </c>
      <c r="BS136" s="78">
        <f>IF(AA136&gt;AK136,INDEX($S$6:$S$19,AF136),求节点($G$6:$G$19,$S$6:$S$19,AA136))/7*节奏总纲!Z135</f>
        <v>0</v>
      </c>
      <c r="BT136" s="78">
        <f>IF(AB136&gt;AL136,INDEX($S$6:$S$19,AG136),求节点($G$6:$G$19,$S$6:$S$19,AB136))/7*节奏总纲!AA135</f>
        <v>0</v>
      </c>
      <c r="BV136" s="78">
        <v>132</v>
      </c>
      <c r="BW136" s="78">
        <f>SUM(AV$5:AV136)</f>
        <v>523558.86298849026</v>
      </c>
      <c r="BX136" s="78">
        <f>SUM(AW$5:AW136)</f>
        <v>529827.38716935948</v>
      </c>
      <c r="BY136" s="78">
        <f>SUM(AX$5:AX136)</f>
        <v>494571.15316972102</v>
      </c>
      <c r="BZ136" s="78">
        <f>SUM(AY$5:AY136)</f>
        <v>356370.09289879433</v>
      </c>
      <c r="CA136" s="78">
        <f>SUM(AZ$5:AZ136)</f>
        <v>189079.87919799119</v>
      </c>
      <c r="CB136" s="78">
        <f>SUM(BA$5:BA136)</f>
        <v>7507791028.7134533</v>
      </c>
      <c r="CC136" s="78">
        <f>SUM(BB$5:BB136)</f>
        <v>8296768521.4912663</v>
      </c>
      <c r="CD136" s="78">
        <f>SUM(BC$5:BC136)</f>
        <v>9363561992.7081757</v>
      </c>
      <c r="CE136" s="78">
        <f>SUM(BD$5:BD136)</f>
        <v>6797948470.9072771</v>
      </c>
      <c r="CF136" s="78">
        <f>SUM(BE$5:BE136)</f>
        <v>3508442110.1176267</v>
      </c>
      <c r="CG136" s="78">
        <f>SUM(BF$5:BF136)</f>
        <v>75737659.296295851</v>
      </c>
      <c r="CH136" s="78">
        <f>SUM(BG$5:BG136)</f>
        <v>80727068.841832638</v>
      </c>
      <c r="CI136" s="78">
        <f>SUM(BH$5:BH136)</f>
        <v>106635110.23726298</v>
      </c>
      <c r="CJ136" s="78">
        <f>SUM(BI$5:BI136)</f>
        <v>78721461.839904457</v>
      </c>
      <c r="CK136" s="78">
        <f>SUM(BJ$5:BJ136)</f>
        <v>39361569.168265827</v>
      </c>
      <c r="CL136" s="78">
        <f>SUM(BK$5:BK136)</f>
        <v>130889.71574712258</v>
      </c>
      <c r="CM136" s="78">
        <f>SUM(BL$5:BL136)</f>
        <v>132456.84679233987</v>
      </c>
      <c r="CN136" s="78">
        <f>SUM(BM$5:BM136)</f>
        <v>123642.78829243028</v>
      </c>
      <c r="CO136" s="78">
        <f>SUM(BN$5:BN136)</f>
        <v>89092.523224698583</v>
      </c>
      <c r="CP136" s="78">
        <f>SUM(BO$5:BO136)</f>
        <v>47269.969799497812</v>
      </c>
      <c r="CQ136" s="78" t="e">
        <f>BK136/节奏总纲!W135</f>
        <v>#DIV/0!</v>
      </c>
      <c r="CR136" s="78">
        <f>SUM(BP$5:BP136)</f>
        <v>0</v>
      </c>
      <c r="CS136" s="78">
        <f>SUM(BQ$5:BQ136)</f>
        <v>0</v>
      </c>
      <c r="CT136" s="78">
        <f>SUM(BR$5:BR136)</f>
        <v>0</v>
      </c>
      <c r="CU136" s="78">
        <f>SUM(BS$5:BS136)</f>
        <v>0</v>
      </c>
      <c r="CV136" s="78">
        <f>SUM(BT$5:BT136)</f>
        <v>0</v>
      </c>
    </row>
    <row r="137" spans="21:100" s="78" customFormat="1" x14ac:dyDescent="0.15">
      <c r="U137" s="25"/>
      <c r="W137" s="77">
        <v>133</v>
      </c>
      <c r="X137" s="78">
        <f>功勋产出!C140*7</f>
        <v>0</v>
      </c>
      <c r="Y137" s="78">
        <f>功勋产出!D140*7</f>
        <v>0</v>
      </c>
      <c r="Z137" s="78">
        <f>功勋产出!E140*7</f>
        <v>0</v>
      </c>
      <c r="AA137" s="78">
        <f>功勋产出!F140*7</f>
        <v>0</v>
      </c>
      <c r="AB137" s="78">
        <f>功勋产出!G140*7</f>
        <v>0</v>
      </c>
      <c r="AC137" s="78">
        <f>求节点(功勋需求与产出奖励!$F$6:$F$19,功勋需求与产出奖励!$C$6:$C$19,节奏总纲!P136)</f>
        <v>5</v>
      </c>
      <c r="AD137" s="78">
        <f>求节点(功勋需求与产出奖励!$F$6:$F$19,功勋需求与产出奖励!$C$6:$C$19,节奏总纲!Q136)</f>
        <v>5</v>
      </c>
      <c r="AE137" s="78">
        <f>求节点(功勋需求与产出奖励!$F$6:$F$19,功勋需求与产出奖励!$C$6:$C$19,节奏总纲!R136)</f>
        <v>5</v>
      </c>
      <c r="AF137" s="78">
        <f>求节点(功勋需求与产出奖励!$F$6:$F$19,功勋需求与产出奖励!$C$6:$C$19,节奏总纲!S136)</f>
        <v>5</v>
      </c>
      <c r="AG137" s="78">
        <f>求节点(功勋需求与产出奖励!$F$6:$F$19,功勋需求与产出奖励!$C$6:$C$19,节奏总纲!T136)</f>
        <v>5</v>
      </c>
      <c r="AH137" s="78">
        <f>求节点($F$6:$F$19,$G$6:$G$19,节奏总纲!P136)</f>
        <v>6400000</v>
      </c>
      <c r="AI137" s="78">
        <f>求节点($F$6:$F$19,$G$6:$G$19,节奏总纲!Q136)</f>
        <v>6400000</v>
      </c>
      <c r="AJ137" s="78">
        <f>求节点($F$6:$F$19,$G$6:$G$19,节奏总纲!R136)</f>
        <v>6400000</v>
      </c>
      <c r="AK137" s="78">
        <f>求节点($F$6:$F$19,$G$6:$G$19,节奏总纲!S136)</f>
        <v>6400000</v>
      </c>
      <c r="AL137" s="78">
        <f>求节点($F$6:$F$19,$G$6:$G$19,节奏总纲!T136)</f>
        <v>6400000</v>
      </c>
      <c r="AM137" s="78">
        <f t="shared" si="20"/>
        <v>0</v>
      </c>
      <c r="AN137" s="78">
        <f t="shared" si="21"/>
        <v>0</v>
      </c>
      <c r="AO137" s="78">
        <f t="shared" si="22"/>
        <v>0</v>
      </c>
      <c r="AP137" s="78">
        <f t="shared" si="23"/>
        <v>0</v>
      </c>
      <c r="AQ137" s="78">
        <f t="shared" si="24"/>
        <v>0</v>
      </c>
      <c r="AS137" s="25"/>
      <c r="AU137" s="78">
        <v>133</v>
      </c>
      <c r="AV137" s="78">
        <f>IF(X137&gt;AH137,INDEX($O$6:$O$19,AC137),求节点($G$6:$G$19,$O$6:$O$19,X137))/7*节奏总纲!W136</f>
        <v>0</v>
      </c>
      <c r="AW137" s="78">
        <f>IF(Y137&gt;AI137,INDEX($O$6:$O$19,AD137),求节点($G$6:$G$19,$O$6:$O$19,Y137))/7*节奏总纲!X136</f>
        <v>0</v>
      </c>
      <c r="AX137" s="78">
        <f>IF(Z137&gt;AJ137,INDEX($O$6:$O$19,AE137),求节点($G$6:$G$19,$O$6:$O$19,Z137))/7*节奏总纲!Y136</f>
        <v>0</v>
      </c>
      <c r="AY137" s="78">
        <f>IF(AA137&gt;AK137,INDEX($O$6:$O$19,AF137),求节点($G$6:$G$19,$O$6:$O$19,AA137))/7*节奏总纲!Z136</f>
        <v>0</v>
      </c>
      <c r="AZ137" s="78">
        <f>IF(AB137&gt;AL137,INDEX($O$6:$O$19,AG137),求节点($G$6:$G$19,$O$6:$O$19,AB137))/7*节奏总纲!AA136</f>
        <v>0</v>
      </c>
      <c r="BA137" s="78">
        <f>IF(X137&gt;AH137,INDEX($P$6:$P$19,AC137),求节点($G$6:$G$19,$P$6:$P$19,X137))/7*节奏总纲!W136</f>
        <v>0</v>
      </c>
      <c r="BB137" s="78">
        <f>IF(Y137&gt;AI137,INDEX($P$6:$P$19,AD137),求节点($G$6:$G$19,$P$6:$P$19,Y137))/7*节奏总纲!X136</f>
        <v>0</v>
      </c>
      <c r="BC137" s="78">
        <f>IF(Z137&gt;AJ137,INDEX($P$6:$P$19,AE137),求节点($G$6:$G$19,$P$6:$P$19,Z137))/7*节奏总纲!Y136</f>
        <v>0</v>
      </c>
      <c r="BD137" s="78">
        <f>IF(AA137&gt;AK137,INDEX($P$6:$P$19,AF137),求节点($G$6:$G$19,$P$6:$P$19,AA137))/7*节奏总纲!Z136</f>
        <v>0</v>
      </c>
      <c r="BE137" s="78">
        <f>IF(AB137&gt;AL137,INDEX($P$6:$P$19,AG137),求节点($G$6:$G$19,$P$6:$P$19,AB137))/7*节奏总纲!AA136</f>
        <v>0</v>
      </c>
      <c r="BF137" s="78">
        <f>IF(X137&gt;AH137,INDEX($Q$6:$Q$19,AC137),求节点($G$6:$G$19,$Q$6:$Q$19,X137))/7*节奏总纲!W136</f>
        <v>0</v>
      </c>
      <c r="BG137" s="78">
        <f>IF(Y137&gt;AI137,INDEX($Q$6:$Q$19,AD137),求节点($G$6:$G$19,$Q$6:$Q$19,Y137))/7*节奏总纲!X136</f>
        <v>0</v>
      </c>
      <c r="BH137" s="78">
        <f>IF(Z137&gt;AJ137,INDEX($Q$6:$Q$19,AE137),求节点($G$6:$G$19,$Q$6:$Q$19,Z137))/7*节奏总纲!Y136</f>
        <v>0</v>
      </c>
      <c r="BI137" s="78">
        <f>IF(AA137&gt;AK137,INDEX($Q$6:$Q$19,AF137),求节点($G$6:$G$19,$Q$6:$Q$19,AA137))/7*节奏总纲!Z136</f>
        <v>0</v>
      </c>
      <c r="BJ137" s="78">
        <f>IF(AB137&gt;AL137,INDEX($Q$6:$Q$19,AG137),求节点($G$6:$G$19,$Q$6:$Q$19,AB137))/7*节奏总纲!AA136</f>
        <v>0</v>
      </c>
      <c r="BK137" s="78">
        <f>IF(X137&gt;AH137,INDEX($R$6:$R$19,AC137),求节点($G$6:$G$19,$R$6:$R$19,X137))/7*节奏总纲!W136*$E$27</f>
        <v>0</v>
      </c>
      <c r="BL137" s="78">
        <f>IF(Y137&gt;AI137,INDEX($R$6:$R$19,AD137),求节点($G$6:$G$19,$R$6:$R$19,Y137))/7*节奏总纲!X136*$E$27</f>
        <v>0</v>
      </c>
      <c r="BM137" s="78">
        <f>IF(Z137&gt;AJ137,INDEX($R$6:$R$19,AE137),求节点($G$6:$G$19,$R$6:$R$19,Z137))/7*节奏总纲!Y136*$E$27</f>
        <v>0</v>
      </c>
      <c r="BN137" s="78">
        <f>IF(AA137&gt;AK137,INDEX($R$6:$R$19,AF137),求节点($G$6:$G$19,$R$6:$R$19,AA137))/7*节奏总纲!Z136*$E$27</f>
        <v>0</v>
      </c>
      <c r="BO137" s="78">
        <f>IF(AB137&gt;AL137,INDEX($R$6:$R$19,AG137),求节点($G$6:$G$19,$R$6:$R$19,AB137))/7*节奏总纲!AA136*$E$27</f>
        <v>0</v>
      </c>
      <c r="BP137" s="78">
        <f>IF(X137&gt;AH137,INDEX($S$6:$S$19,AC137),求节点($G$6:$G$19,$S$6:$S$19,X137))/7*节奏总纲!W136</f>
        <v>0</v>
      </c>
      <c r="BQ137" s="78">
        <f>IF(Y137&gt;AI137,INDEX($S$6:$S$19,AD137),求节点($G$6:$G$19,$S$6:$S$19,Y137))/7*节奏总纲!X136</f>
        <v>0</v>
      </c>
      <c r="BR137" s="78">
        <f>IF(Z137&gt;AJ137,INDEX($S$6:$S$19,AE137),求节点($G$6:$G$19,$S$6:$S$19,Z137))/7*节奏总纲!Y136</f>
        <v>0</v>
      </c>
      <c r="BS137" s="78">
        <f>IF(AA137&gt;AK137,INDEX($S$6:$S$19,AF137),求节点($G$6:$G$19,$S$6:$S$19,AA137))/7*节奏总纲!Z136</f>
        <v>0</v>
      </c>
      <c r="BT137" s="78">
        <f>IF(AB137&gt;AL137,INDEX($S$6:$S$19,AG137),求节点($G$6:$G$19,$S$6:$S$19,AB137))/7*节奏总纲!AA136</f>
        <v>0</v>
      </c>
      <c r="BV137" s="78">
        <v>133</v>
      </c>
      <c r="BW137" s="78">
        <f>SUM(AV$5:AV137)</f>
        <v>523558.86298849026</v>
      </c>
      <c r="BX137" s="78">
        <f>SUM(AW$5:AW137)</f>
        <v>529827.38716935948</v>
      </c>
      <c r="BY137" s="78">
        <f>SUM(AX$5:AX137)</f>
        <v>494571.15316972102</v>
      </c>
      <c r="BZ137" s="78">
        <f>SUM(AY$5:AY137)</f>
        <v>356370.09289879433</v>
      </c>
      <c r="CA137" s="78">
        <f>SUM(AZ$5:AZ137)</f>
        <v>189079.87919799119</v>
      </c>
      <c r="CB137" s="78">
        <f>SUM(BA$5:BA137)</f>
        <v>7507791028.7134533</v>
      </c>
      <c r="CC137" s="78">
        <f>SUM(BB$5:BB137)</f>
        <v>8296768521.4912663</v>
      </c>
      <c r="CD137" s="78">
        <f>SUM(BC$5:BC137)</f>
        <v>9363561992.7081757</v>
      </c>
      <c r="CE137" s="78">
        <f>SUM(BD$5:BD137)</f>
        <v>6797948470.9072771</v>
      </c>
      <c r="CF137" s="78">
        <f>SUM(BE$5:BE137)</f>
        <v>3508442110.1176267</v>
      </c>
      <c r="CG137" s="78">
        <f>SUM(BF$5:BF137)</f>
        <v>75737659.296295851</v>
      </c>
      <c r="CH137" s="78">
        <f>SUM(BG$5:BG137)</f>
        <v>80727068.841832638</v>
      </c>
      <c r="CI137" s="78">
        <f>SUM(BH$5:BH137)</f>
        <v>106635110.23726298</v>
      </c>
      <c r="CJ137" s="78">
        <f>SUM(BI$5:BI137)</f>
        <v>78721461.839904457</v>
      </c>
      <c r="CK137" s="78">
        <f>SUM(BJ$5:BJ137)</f>
        <v>39361569.168265827</v>
      </c>
      <c r="CL137" s="78">
        <f>SUM(BK$5:BK137)</f>
        <v>130889.71574712258</v>
      </c>
      <c r="CM137" s="78">
        <f>SUM(BL$5:BL137)</f>
        <v>132456.84679233987</v>
      </c>
      <c r="CN137" s="78">
        <f>SUM(BM$5:BM137)</f>
        <v>123642.78829243028</v>
      </c>
      <c r="CO137" s="78">
        <f>SUM(BN$5:BN137)</f>
        <v>89092.523224698583</v>
      </c>
      <c r="CP137" s="78">
        <f>SUM(BO$5:BO137)</f>
        <v>47269.969799497812</v>
      </c>
      <c r="CQ137" s="78" t="e">
        <f>BK137/节奏总纲!W136</f>
        <v>#DIV/0!</v>
      </c>
      <c r="CR137" s="78">
        <f>SUM(BP$5:BP137)</f>
        <v>0</v>
      </c>
      <c r="CS137" s="78">
        <f>SUM(BQ$5:BQ137)</f>
        <v>0</v>
      </c>
      <c r="CT137" s="78">
        <f>SUM(BR$5:BR137)</f>
        <v>0</v>
      </c>
      <c r="CU137" s="78">
        <f>SUM(BS$5:BS137)</f>
        <v>0</v>
      </c>
      <c r="CV137" s="78">
        <f>SUM(BT$5:BT137)</f>
        <v>0</v>
      </c>
    </row>
    <row r="138" spans="21:100" s="78" customFormat="1" x14ac:dyDescent="0.15">
      <c r="U138" s="25"/>
      <c r="W138" s="77">
        <v>134</v>
      </c>
      <c r="X138" s="78">
        <f>功勋产出!C141*7</f>
        <v>0</v>
      </c>
      <c r="Y138" s="78">
        <f>功勋产出!D141*7</f>
        <v>0</v>
      </c>
      <c r="Z138" s="78">
        <f>功勋产出!E141*7</f>
        <v>0</v>
      </c>
      <c r="AA138" s="78">
        <f>功勋产出!F141*7</f>
        <v>0</v>
      </c>
      <c r="AB138" s="78">
        <f>功勋产出!G141*7</f>
        <v>0</v>
      </c>
      <c r="AC138" s="78">
        <f>求节点(功勋需求与产出奖励!$F$6:$F$19,功勋需求与产出奖励!$C$6:$C$19,节奏总纲!P137)</f>
        <v>5</v>
      </c>
      <c r="AD138" s="78">
        <f>求节点(功勋需求与产出奖励!$F$6:$F$19,功勋需求与产出奖励!$C$6:$C$19,节奏总纲!Q137)</f>
        <v>5</v>
      </c>
      <c r="AE138" s="78">
        <f>求节点(功勋需求与产出奖励!$F$6:$F$19,功勋需求与产出奖励!$C$6:$C$19,节奏总纲!R137)</f>
        <v>5</v>
      </c>
      <c r="AF138" s="78">
        <f>求节点(功勋需求与产出奖励!$F$6:$F$19,功勋需求与产出奖励!$C$6:$C$19,节奏总纲!S137)</f>
        <v>5</v>
      </c>
      <c r="AG138" s="78">
        <f>求节点(功勋需求与产出奖励!$F$6:$F$19,功勋需求与产出奖励!$C$6:$C$19,节奏总纲!T137)</f>
        <v>5</v>
      </c>
      <c r="AH138" s="78">
        <f>求节点($F$6:$F$19,$G$6:$G$19,节奏总纲!P137)</f>
        <v>6400000</v>
      </c>
      <c r="AI138" s="78">
        <f>求节点($F$6:$F$19,$G$6:$G$19,节奏总纲!Q137)</f>
        <v>6400000</v>
      </c>
      <c r="AJ138" s="78">
        <f>求节点($F$6:$F$19,$G$6:$G$19,节奏总纲!R137)</f>
        <v>6400000</v>
      </c>
      <c r="AK138" s="78">
        <f>求节点($F$6:$F$19,$G$6:$G$19,节奏总纲!S137)</f>
        <v>6400000</v>
      </c>
      <c r="AL138" s="78">
        <f>求节点($F$6:$F$19,$G$6:$G$19,节奏总纲!T137)</f>
        <v>6400000</v>
      </c>
      <c r="AM138" s="78">
        <f t="shared" si="20"/>
        <v>0</v>
      </c>
      <c r="AN138" s="78">
        <f t="shared" si="21"/>
        <v>0</v>
      </c>
      <c r="AO138" s="78">
        <f t="shared" si="22"/>
        <v>0</v>
      </c>
      <c r="AP138" s="78">
        <f t="shared" si="23"/>
        <v>0</v>
      </c>
      <c r="AQ138" s="78">
        <f t="shared" si="24"/>
        <v>0</v>
      </c>
      <c r="AS138" s="25"/>
      <c r="AU138" s="78">
        <v>134</v>
      </c>
      <c r="AV138" s="78">
        <f>IF(X138&gt;AH138,INDEX($O$6:$O$19,AC138),求节点($G$6:$G$19,$O$6:$O$19,X138))/7*节奏总纲!W137</f>
        <v>0</v>
      </c>
      <c r="AW138" s="78">
        <f>IF(Y138&gt;AI138,INDEX($O$6:$O$19,AD138),求节点($G$6:$G$19,$O$6:$O$19,Y138))/7*节奏总纲!X137</f>
        <v>0</v>
      </c>
      <c r="AX138" s="78">
        <f>IF(Z138&gt;AJ138,INDEX($O$6:$O$19,AE138),求节点($G$6:$G$19,$O$6:$O$19,Z138))/7*节奏总纲!Y137</f>
        <v>0</v>
      </c>
      <c r="AY138" s="78">
        <f>IF(AA138&gt;AK138,INDEX($O$6:$O$19,AF138),求节点($G$6:$G$19,$O$6:$O$19,AA138))/7*节奏总纲!Z137</f>
        <v>0</v>
      </c>
      <c r="AZ138" s="78">
        <f>IF(AB138&gt;AL138,INDEX($O$6:$O$19,AG138),求节点($G$6:$G$19,$O$6:$O$19,AB138))/7*节奏总纲!AA137</f>
        <v>0</v>
      </c>
      <c r="BA138" s="78">
        <f>IF(X138&gt;AH138,INDEX($P$6:$P$19,AC138),求节点($G$6:$G$19,$P$6:$P$19,X138))/7*节奏总纲!W137</f>
        <v>0</v>
      </c>
      <c r="BB138" s="78">
        <f>IF(Y138&gt;AI138,INDEX($P$6:$P$19,AD138),求节点($G$6:$G$19,$P$6:$P$19,Y138))/7*节奏总纲!X137</f>
        <v>0</v>
      </c>
      <c r="BC138" s="78">
        <f>IF(Z138&gt;AJ138,INDEX($P$6:$P$19,AE138),求节点($G$6:$G$19,$P$6:$P$19,Z138))/7*节奏总纲!Y137</f>
        <v>0</v>
      </c>
      <c r="BD138" s="78">
        <f>IF(AA138&gt;AK138,INDEX($P$6:$P$19,AF138),求节点($G$6:$G$19,$P$6:$P$19,AA138))/7*节奏总纲!Z137</f>
        <v>0</v>
      </c>
      <c r="BE138" s="78">
        <f>IF(AB138&gt;AL138,INDEX($P$6:$P$19,AG138),求节点($G$6:$G$19,$P$6:$P$19,AB138))/7*节奏总纲!AA137</f>
        <v>0</v>
      </c>
      <c r="BF138" s="78">
        <f>IF(X138&gt;AH138,INDEX($Q$6:$Q$19,AC138),求节点($G$6:$G$19,$Q$6:$Q$19,X138))/7*节奏总纲!W137</f>
        <v>0</v>
      </c>
      <c r="BG138" s="78">
        <f>IF(Y138&gt;AI138,INDEX($Q$6:$Q$19,AD138),求节点($G$6:$G$19,$Q$6:$Q$19,Y138))/7*节奏总纲!X137</f>
        <v>0</v>
      </c>
      <c r="BH138" s="78">
        <f>IF(Z138&gt;AJ138,INDEX($Q$6:$Q$19,AE138),求节点($G$6:$G$19,$Q$6:$Q$19,Z138))/7*节奏总纲!Y137</f>
        <v>0</v>
      </c>
      <c r="BI138" s="78">
        <f>IF(AA138&gt;AK138,INDEX($Q$6:$Q$19,AF138),求节点($G$6:$G$19,$Q$6:$Q$19,AA138))/7*节奏总纲!Z137</f>
        <v>0</v>
      </c>
      <c r="BJ138" s="78">
        <f>IF(AB138&gt;AL138,INDEX($Q$6:$Q$19,AG138),求节点($G$6:$G$19,$Q$6:$Q$19,AB138))/7*节奏总纲!AA137</f>
        <v>0</v>
      </c>
      <c r="BK138" s="78">
        <f>IF(X138&gt;AH138,INDEX($R$6:$R$19,AC138),求节点($G$6:$G$19,$R$6:$R$19,X138))/7*节奏总纲!W137*$E$27</f>
        <v>0</v>
      </c>
      <c r="BL138" s="78">
        <f>IF(Y138&gt;AI138,INDEX($R$6:$R$19,AD138),求节点($G$6:$G$19,$R$6:$R$19,Y138))/7*节奏总纲!X137*$E$27</f>
        <v>0</v>
      </c>
      <c r="BM138" s="78">
        <f>IF(Z138&gt;AJ138,INDEX($R$6:$R$19,AE138),求节点($G$6:$G$19,$R$6:$R$19,Z138))/7*节奏总纲!Y137*$E$27</f>
        <v>0</v>
      </c>
      <c r="BN138" s="78">
        <f>IF(AA138&gt;AK138,INDEX($R$6:$R$19,AF138),求节点($G$6:$G$19,$R$6:$R$19,AA138))/7*节奏总纲!Z137*$E$27</f>
        <v>0</v>
      </c>
      <c r="BO138" s="78">
        <f>IF(AB138&gt;AL138,INDEX($R$6:$R$19,AG138),求节点($G$6:$G$19,$R$6:$R$19,AB138))/7*节奏总纲!AA137*$E$27</f>
        <v>0</v>
      </c>
      <c r="BP138" s="78">
        <f>IF(X138&gt;AH138,INDEX($S$6:$S$19,AC138),求节点($G$6:$G$19,$S$6:$S$19,X138))/7*节奏总纲!W137</f>
        <v>0</v>
      </c>
      <c r="BQ138" s="78">
        <f>IF(Y138&gt;AI138,INDEX($S$6:$S$19,AD138),求节点($G$6:$G$19,$S$6:$S$19,Y138))/7*节奏总纲!X137</f>
        <v>0</v>
      </c>
      <c r="BR138" s="78">
        <f>IF(Z138&gt;AJ138,INDEX($S$6:$S$19,AE138),求节点($G$6:$G$19,$S$6:$S$19,Z138))/7*节奏总纲!Y137</f>
        <v>0</v>
      </c>
      <c r="BS138" s="78">
        <f>IF(AA138&gt;AK138,INDEX($S$6:$S$19,AF138),求节点($G$6:$G$19,$S$6:$S$19,AA138))/7*节奏总纲!Z137</f>
        <v>0</v>
      </c>
      <c r="BT138" s="78">
        <f>IF(AB138&gt;AL138,INDEX($S$6:$S$19,AG138),求节点($G$6:$G$19,$S$6:$S$19,AB138))/7*节奏总纲!AA137</f>
        <v>0</v>
      </c>
      <c r="BV138" s="78">
        <v>134</v>
      </c>
      <c r="BW138" s="78">
        <f>SUM(AV$5:AV138)</f>
        <v>523558.86298849026</v>
      </c>
      <c r="BX138" s="78">
        <f>SUM(AW$5:AW138)</f>
        <v>529827.38716935948</v>
      </c>
      <c r="BY138" s="78">
        <f>SUM(AX$5:AX138)</f>
        <v>494571.15316972102</v>
      </c>
      <c r="BZ138" s="78">
        <f>SUM(AY$5:AY138)</f>
        <v>356370.09289879433</v>
      </c>
      <c r="CA138" s="78">
        <f>SUM(AZ$5:AZ138)</f>
        <v>189079.87919799119</v>
      </c>
      <c r="CB138" s="78">
        <f>SUM(BA$5:BA138)</f>
        <v>7507791028.7134533</v>
      </c>
      <c r="CC138" s="78">
        <f>SUM(BB$5:BB138)</f>
        <v>8296768521.4912663</v>
      </c>
      <c r="CD138" s="78">
        <f>SUM(BC$5:BC138)</f>
        <v>9363561992.7081757</v>
      </c>
      <c r="CE138" s="78">
        <f>SUM(BD$5:BD138)</f>
        <v>6797948470.9072771</v>
      </c>
      <c r="CF138" s="78">
        <f>SUM(BE$5:BE138)</f>
        <v>3508442110.1176267</v>
      </c>
      <c r="CG138" s="78">
        <f>SUM(BF$5:BF138)</f>
        <v>75737659.296295851</v>
      </c>
      <c r="CH138" s="78">
        <f>SUM(BG$5:BG138)</f>
        <v>80727068.841832638</v>
      </c>
      <c r="CI138" s="78">
        <f>SUM(BH$5:BH138)</f>
        <v>106635110.23726298</v>
      </c>
      <c r="CJ138" s="78">
        <f>SUM(BI$5:BI138)</f>
        <v>78721461.839904457</v>
      </c>
      <c r="CK138" s="78">
        <f>SUM(BJ$5:BJ138)</f>
        <v>39361569.168265827</v>
      </c>
      <c r="CL138" s="78">
        <f>SUM(BK$5:BK138)</f>
        <v>130889.71574712258</v>
      </c>
      <c r="CM138" s="78">
        <f>SUM(BL$5:BL138)</f>
        <v>132456.84679233987</v>
      </c>
      <c r="CN138" s="78">
        <f>SUM(BM$5:BM138)</f>
        <v>123642.78829243028</v>
      </c>
      <c r="CO138" s="78">
        <f>SUM(BN$5:BN138)</f>
        <v>89092.523224698583</v>
      </c>
      <c r="CP138" s="78">
        <f>SUM(BO$5:BO138)</f>
        <v>47269.969799497812</v>
      </c>
      <c r="CQ138" s="78" t="e">
        <f>BK138/节奏总纲!W137</f>
        <v>#DIV/0!</v>
      </c>
      <c r="CR138" s="78">
        <f>SUM(BP$5:BP138)</f>
        <v>0</v>
      </c>
      <c r="CS138" s="78">
        <f>SUM(BQ$5:BQ138)</f>
        <v>0</v>
      </c>
      <c r="CT138" s="78">
        <f>SUM(BR$5:BR138)</f>
        <v>0</v>
      </c>
      <c r="CU138" s="78">
        <f>SUM(BS$5:BS138)</f>
        <v>0</v>
      </c>
      <c r="CV138" s="78">
        <f>SUM(BT$5:BT138)</f>
        <v>0</v>
      </c>
    </row>
    <row r="139" spans="21:100" s="78" customFormat="1" x14ac:dyDescent="0.15">
      <c r="U139" s="25"/>
      <c r="W139" s="77">
        <v>135</v>
      </c>
      <c r="X139" s="78">
        <f>功勋产出!C142*7</f>
        <v>0</v>
      </c>
      <c r="Y139" s="78">
        <f>功勋产出!D142*7</f>
        <v>0</v>
      </c>
      <c r="Z139" s="78">
        <f>功勋产出!E142*7</f>
        <v>0</v>
      </c>
      <c r="AA139" s="78">
        <f>功勋产出!F142*7</f>
        <v>0</v>
      </c>
      <c r="AB139" s="78">
        <f>功勋产出!G142*7</f>
        <v>0</v>
      </c>
      <c r="AC139" s="78">
        <f>求节点(功勋需求与产出奖励!$F$6:$F$19,功勋需求与产出奖励!$C$6:$C$19,节奏总纲!P138)</f>
        <v>5</v>
      </c>
      <c r="AD139" s="78">
        <f>求节点(功勋需求与产出奖励!$F$6:$F$19,功勋需求与产出奖励!$C$6:$C$19,节奏总纲!Q138)</f>
        <v>5</v>
      </c>
      <c r="AE139" s="78">
        <f>求节点(功勋需求与产出奖励!$F$6:$F$19,功勋需求与产出奖励!$C$6:$C$19,节奏总纲!R138)</f>
        <v>5</v>
      </c>
      <c r="AF139" s="78">
        <f>求节点(功勋需求与产出奖励!$F$6:$F$19,功勋需求与产出奖励!$C$6:$C$19,节奏总纲!S138)</f>
        <v>5</v>
      </c>
      <c r="AG139" s="78">
        <f>求节点(功勋需求与产出奖励!$F$6:$F$19,功勋需求与产出奖励!$C$6:$C$19,节奏总纲!T138)</f>
        <v>5</v>
      </c>
      <c r="AH139" s="78">
        <f>求节点($F$6:$F$19,$G$6:$G$19,节奏总纲!P138)</f>
        <v>6400000</v>
      </c>
      <c r="AI139" s="78">
        <f>求节点($F$6:$F$19,$G$6:$G$19,节奏总纲!Q138)</f>
        <v>6400000</v>
      </c>
      <c r="AJ139" s="78">
        <f>求节点($F$6:$F$19,$G$6:$G$19,节奏总纲!R138)</f>
        <v>6400000</v>
      </c>
      <c r="AK139" s="78">
        <f>求节点($F$6:$F$19,$G$6:$G$19,节奏总纲!S138)</f>
        <v>6400000</v>
      </c>
      <c r="AL139" s="78">
        <f>求节点($F$6:$F$19,$G$6:$G$19,节奏总纲!T138)</f>
        <v>6400000</v>
      </c>
      <c r="AM139" s="78">
        <f t="shared" si="20"/>
        <v>0</v>
      </c>
      <c r="AN139" s="78">
        <f t="shared" si="21"/>
        <v>0</v>
      </c>
      <c r="AO139" s="78">
        <f t="shared" si="22"/>
        <v>0</v>
      </c>
      <c r="AP139" s="78">
        <f t="shared" si="23"/>
        <v>0</v>
      </c>
      <c r="AQ139" s="78">
        <f t="shared" si="24"/>
        <v>0</v>
      </c>
      <c r="AS139" s="25"/>
      <c r="AU139" s="78">
        <v>135</v>
      </c>
      <c r="AV139" s="78">
        <f>IF(X139&gt;AH139,INDEX($O$6:$O$19,AC139),求节点($G$6:$G$19,$O$6:$O$19,X139))/7*节奏总纲!W138</f>
        <v>0</v>
      </c>
      <c r="AW139" s="78">
        <f>IF(Y139&gt;AI139,INDEX($O$6:$O$19,AD139),求节点($G$6:$G$19,$O$6:$O$19,Y139))/7*节奏总纲!X138</f>
        <v>0</v>
      </c>
      <c r="AX139" s="78">
        <f>IF(Z139&gt;AJ139,INDEX($O$6:$O$19,AE139),求节点($G$6:$G$19,$O$6:$O$19,Z139))/7*节奏总纲!Y138</f>
        <v>0</v>
      </c>
      <c r="AY139" s="78">
        <f>IF(AA139&gt;AK139,INDEX($O$6:$O$19,AF139),求节点($G$6:$G$19,$O$6:$O$19,AA139))/7*节奏总纲!Z138</f>
        <v>0</v>
      </c>
      <c r="AZ139" s="78">
        <f>IF(AB139&gt;AL139,INDEX($O$6:$O$19,AG139),求节点($G$6:$G$19,$O$6:$O$19,AB139))/7*节奏总纲!AA138</f>
        <v>0</v>
      </c>
      <c r="BA139" s="78">
        <f>IF(X139&gt;AH139,INDEX($P$6:$P$19,AC139),求节点($G$6:$G$19,$P$6:$P$19,X139))/7*节奏总纲!W138</f>
        <v>0</v>
      </c>
      <c r="BB139" s="78">
        <f>IF(Y139&gt;AI139,INDEX($P$6:$P$19,AD139),求节点($G$6:$G$19,$P$6:$P$19,Y139))/7*节奏总纲!X138</f>
        <v>0</v>
      </c>
      <c r="BC139" s="78">
        <f>IF(Z139&gt;AJ139,INDEX($P$6:$P$19,AE139),求节点($G$6:$G$19,$P$6:$P$19,Z139))/7*节奏总纲!Y138</f>
        <v>0</v>
      </c>
      <c r="BD139" s="78">
        <f>IF(AA139&gt;AK139,INDEX($P$6:$P$19,AF139),求节点($G$6:$G$19,$P$6:$P$19,AA139))/7*节奏总纲!Z138</f>
        <v>0</v>
      </c>
      <c r="BE139" s="78">
        <f>IF(AB139&gt;AL139,INDEX($P$6:$P$19,AG139),求节点($G$6:$G$19,$P$6:$P$19,AB139))/7*节奏总纲!AA138</f>
        <v>0</v>
      </c>
      <c r="BF139" s="78">
        <f>IF(X139&gt;AH139,INDEX($Q$6:$Q$19,AC139),求节点($G$6:$G$19,$Q$6:$Q$19,X139))/7*节奏总纲!W138</f>
        <v>0</v>
      </c>
      <c r="BG139" s="78">
        <f>IF(Y139&gt;AI139,INDEX($Q$6:$Q$19,AD139),求节点($G$6:$G$19,$Q$6:$Q$19,Y139))/7*节奏总纲!X138</f>
        <v>0</v>
      </c>
      <c r="BH139" s="78">
        <f>IF(Z139&gt;AJ139,INDEX($Q$6:$Q$19,AE139),求节点($G$6:$G$19,$Q$6:$Q$19,Z139))/7*节奏总纲!Y138</f>
        <v>0</v>
      </c>
      <c r="BI139" s="78">
        <f>IF(AA139&gt;AK139,INDEX($Q$6:$Q$19,AF139),求节点($G$6:$G$19,$Q$6:$Q$19,AA139))/7*节奏总纲!Z138</f>
        <v>0</v>
      </c>
      <c r="BJ139" s="78">
        <f>IF(AB139&gt;AL139,INDEX($Q$6:$Q$19,AG139),求节点($G$6:$G$19,$Q$6:$Q$19,AB139))/7*节奏总纲!AA138</f>
        <v>0</v>
      </c>
      <c r="BK139" s="78">
        <f>IF(X139&gt;AH139,INDEX($R$6:$R$19,AC139),求节点($G$6:$G$19,$R$6:$R$19,X139))/7*节奏总纲!W138*$E$27</f>
        <v>0</v>
      </c>
      <c r="BL139" s="78">
        <f>IF(Y139&gt;AI139,INDEX($R$6:$R$19,AD139),求节点($G$6:$G$19,$R$6:$R$19,Y139))/7*节奏总纲!X138*$E$27</f>
        <v>0</v>
      </c>
      <c r="BM139" s="78">
        <f>IF(Z139&gt;AJ139,INDEX($R$6:$R$19,AE139),求节点($G$6:$G$19,$R$6:$R$19,Z139))/7*节奏总纲!Y138*$E$27</f>
        <v>0</v>
      </c>
      <c r="BN139" s="78">
        <f>IF(AA139&gt;AK139,INDEX($R$6:$R$19,AF139),求节点($G$6:$G$19,$R$6:$R$19,AA139))/7*节奏总纲!Z138*$E$27</f>
        <v>0</v>
      </c>
      <c r="BO139" s="78">
        <f>IF(AB139&gt;AL139,INDEX($R$6:$R$19,AG139),求节点($G$6:$G$19,$R$6:$R$19,AB139))/7*节奏总纲!AA138*$E$27</f>
        <v>0</v>
      </c>
      <c r="BP139" s="78">
        <f>IF(X139&gt;AH139,INDEX($S$6:$S$19,AC139),求节点($G$6:$G$19,$S$6:$S$19,X139))/7*节奏总纲!W138</f>
        <v>0</v>
      </c>
      <c r="BQ139" s="78">
        <f>IF(Y139&gt;AI139,INDEX($S$6:$S$19,AD139),求节点($G$6:$G$19,$S$6:$S$19,Y139))/7*节奏总纲!X138</f>
        <v>0</v>
      </c>
      <c r="BR139" s="78">
        <f>IF(Z139&gt;AJ139,INDEX($S$6:$S$19,AE139),求节点($G$6:$G$19,$S$6:$S$19,Z139))/7*节奏总纲!Y138</f>
        <v>0</v>
      </c>
      <c r="BS139" s="78">
        <f>IF(AA139&gt;AK139,INDEX($S$6:$S$19,AF139),求节点($G$6:$G$19,$S$6:$S$19,AA139))/7*节奏总纲!Z138</f>
        <v>0</v>
      </c>
      <c r="BT139" s="78">
        <f>IF(AB139&gt;AL139,INDEX($S$6:$S$19,AG139),求节点($G$6:$G$19,$S$6:$S$19,AB139))/7*节奏总纲!AA138</f>
        <v>0</v>
      </c>
      <c r="BV139" s="78">
        <v>135</v>
      </c>
      <c r="BW139" s="78">
        <f>SUM(AV$5:AV139)</f>
        <v>523558.86298849026</v>
      </c>
      <c r="BX139" s="78">
        <f>SUM(AW$5:AW139)</f>
        <v>529827.38716935948</v>
      </c>
      <c r="BY139" s="78">
        <f>SUM(AX$5:AX139)</f>
        <v>494571.15316972102</v>
      </c>
      <c r="BZ139" s="78">
        <f>SUM(AY$5:AY139)</f>
        <v>356370.09289879433</v>
      </c>
      <c r="CA139" s="78">
        <f>SUM(AZ$5:AZ139)</f>
        <v>189079.87919799119</v>
      </c>
      <c r="CB139" s="78">
        <f>SUM(BA$5:BA139)</f>
        <v>7507791028.7134533</v>
      </c>
      <c r="CC139" s="78">
        <f>SUM(BB$5:BB139)</f>
        <v>8296768521.4912663</v>
      </c>
      <c r="CD139" s="78">
        <f>SUM(BC$5:BC139)</f>
        <v>9363561992.7081757</v>
      </c>
      <c r="CE139" s="78">
        <f>SUM(BD$5:BD139)</f>
        <v>6797948470.9072771</v>
      </c>
      <c r="CF139" s="78">
        <f>SUM(BE$5:BE139)</f>
        <v>3508442110.1176267</v>
      </c>
      <c r="CG139" s="78">
        <f>SUM(BF$5:BF139)</f>
        <v>75737659.296295851</v>
      </c>
      <c r="CH139" s="78">
        <f>SUM(BG$5:BG139)</f>
        <v>80727068.841832638</v>
      </c>
      <c r="CI139" s="78">
        <f>SUM(BH$5:BH139)</f>
        <v>106635110.23726298</v>
      </c>
      <c r="CJ139" s="78">
        <f>SUM(BI$5:BI139)</f>
        <v>78721461.839904457</v>
      </c>
      <c r="CK139" s="78">
        <f>SUM(BJ$5:BJ139)</f>
        <v>39361569.168265827</v>
      </c>
      <c r="CL139" s="78">
        <f>SUM(BK$5:BK139)</f>
        <v>130889.71574712258</v>
      </c>
      <c r="CM139" s="78">
        <f>SUM(BL$5:BL139)</f>
        <v>132456.84679233987</v>
      </c>
      <c r="CN139" s="78">
        <f>SUM(BM$5:BM139)</f>
        <v>123642.78829243028</v>
      </c>
      <c r="CO139" s="78">
        <f>SUM(BN$5:BN139)</f>
        <v>89092.523224698583</v>
      </c>
      <c r="CP139" s="78">
        <f>SUM(BO$5:BO139)</f>
        <v>47269.969799497812</v>
      </c>
      <c r="CQ139" s="78" t="e">
        <f>BK139/节奏总纲!W138</f>
        <v>#DIV/0!</v>
      </c>
      <c r="CR139" s="78">
        <f>SUM(BP$5:BP139)</f>
        <v>0</v>
      </c>
      <c r="CS139" s="78">
        <f>SUM(BQ$5:BQ139)</f>
        <v>0</v>
      </c>
      <c r="CT139" s="78">
        <f>SUM(BR$5:BR139)</f>
        <v>0</v>
      </c>
      <c r="CU139" s="78">
        <f>SUM(BS$5:BS139)</f>
        <v>0</v>
      </c>
      <c r="CV139" s="78">
        <f>SUM(BT$5:BT139)</f>
        <v>0</v>
      </c>
    </row>
    <row r="140" spans="21:100" s="78" customFormat="1" x14ac:dyDescent="0.15">
      <c r="U140" s="25"/>
      <c r="W140" s="77">
        <v>136</v>
      </c>
      <c r="X140" s="78">
        <f>功勋产出!C143*7</f>
        <v>0</v>
      </c>
      <c r="Y140" s="78">
        <f>功勋产出!D143*7</f>
        <v>0</v>
      </c>
      <c r="Z140" s="78">
        <f>功勋产出!E143*7</f>
        <v>0</v>
      </c>
      <c r="AA140" s="78">
        <f>功勋产出!F143*7</f>
        <v>0</v>
      </c>
      <c r="AB140" s="78">
        <f>功勋产出!G143*7</f>
        <v>0</v>
      </c>
      <c r="AC140" s="78">
        <f>求节点(功勋需求与产出奖励!$F$6:$F$19,功勋需求与产出奖励!$C$6:$C$19,节奏总纲!P139)</f>
        <v>5</v>
      </c>
      <c r="AD140" s="78">
        <f>求节点(功勋需求与产出奖励!$F$6:$F$19,功勋需求与产出奖励!$C$6:$C$19,节奏总纲!Q139)</f>
        <v>5</v>
      </c>
      <c r="AE140" s="78">
        <f>求节点(功勋需求与产出奖励!$F$6:$F$19,功勋需求与产出奖励!$C$6:$C$19,节奏总纲!R139)</f>
        <v>5</v>
      </c>
      <c r="AF140" s="78">
        <f>求节点(功勋需求与产出奖励!$F$6:$F$19,功勋需求与产出奖励!$C$6:$C$19,节奏总纲!S139)</f>
        <v>5</v>
      </c>
      <c r="AG140" s="78">
        <f>求节点(功勋需求与产出奖励!$F$6:$F$19,功勋需求与产出奖励!$C$6:$C$19,节奏总纲!T139)</f>
        <v>5</v>
      </c>
      <c r="AH140" s="78">
        <f>求节点($F$6:$F$19,$G$6:$G$19,节奏总纲!P139)</f>
        <v>6400000</v>
      </c>
      <c r="AI140" s="78">
        <f>求节点($F$6:$F$19,$G$6:$G$19,节奏总纲!Q139)</f>
        <v>6400000</v>
      </c>
      <c r="AJ140" s="78">
        <f>求节点($F$6:$F$19,$G$6:$G$19,节奏总纲!R139)</f>
        <v>6400000</v>
      </c>
      <c r="AK140" s="78">
        <f>求节点($F$6:$F$19,$G$6:$G$19,节奏总纲!S139)</f>
        <v>6400000</v>
      </c>
      <c r="AL140" s="78">
        <f>求节点($F$6:$F$19,$G$6:$G$19,节奏总纲!T139)</f>
        <v>6400000</v>
      </c>
      <c r="AM140" s="78">
        <f t="shared" si="20"/>
        <v>0</v>
      </c>
      <c r="AN140" s="78">
        <f t="shared" si="21"/>
        <v>0</v>
      </c>
      <c r="AO140" s="78">
        <f t="shared" si="22"/>
        <v>0</v>
      </c>
      <c r="AP140" s="78">
        <f t="shared" si="23"/>
        <v>0</v>
      </c>
      <c r="AQ140" s="78">
        <f t="shared" si="24"/>
        <v>0</v>
      </c>
      <c r="AS140" s="25"/>
      <c r="AU140" s="78">
        <v>136</v>
      </c>
      <c r="AV140" s="78">
        <f>IF(X140&gt;AH140,INDEX($O$6:$O$19,AC140),求节点($G$6:$G$19,$O$6:$O$19,X140))/7*节奏总纲!W139</f>
        <v>0</v>
      </c>
      <c r="AW140" s="78">
        <f>IF(Y140&gt;AI140,INDEX($O$6:$O$19,AD140),求节点($G$6:$G$19,$O$6:$O$19,Y140))/7*节奏总纲!X139</f>
        <v>0</v>
      </c>
      <c r="AX140" s="78">
        <f>IF(Z140&gt;AJ140,INDEX($O$6:$O$19,AE140),求节点($G$6:$G$19,$O$6:$O$19,Z140))/7*节奏总纲!Y139</f>
        <v>0</v>
      </c>
      <c r="AY140" s="78">
        <f>IF(AA140&gt;AK140,INDEX($O$6:$O$19,AF140),求节点($G$6:$G$19,$O$6:$O$19,AA140))/7*节奏总纲!Z139</f>
        <v>0</v>
      </c>
      <c r="AZ140" s="78">
        <f>IF(AB140&gt;AL140,INDEX($O$6:$O$19,AG140),求节点($G$6:$G$19,$O$6:$O$19,AB140))/7*节奏总纲!AA139</f>
        <v>0</v>
      </c>
      <c r="BA140" s="78">
        <f>IF(X140&gt;AH140,INDEX($P$6:$P$19,AC140),求节点($G$6:$G$19,$P$6:$P$19,X140))/7*节奏总纲!W139</f>
        <v>0</v>
      </c>
      <c r="BB140" s="78">
        <f>IF(Y140&gt;AI140,INDEX($P$6:$P$19,AD140),求节点($G$6:$G$19,$P$6:$P$19,Y140))/7*节奏总纲!X139</f>
        <v>0</v>
      </c>
      <c r="BC140" s="78">
        <f>IF(Z140&gt;AJ140,INDEX($P$6:$P$19,AE140),求节点($G$6:$G$19,$P$6:$P$19,Z140))/7*节奏总纲!Y139</f>
        <v>0</v>
      </c>
      <c r="BD140" s="78">
        <f>IF(AA140&gt;AK140,INDEX($P$6:$P$19,AF140),求节点($G$6:$G$19,$P$6:$P$19,AA140))/7*节奏总纲!Z139</f>
        <v>0</v>
      </c>
      <c r="BE140" s="78">
        <f>IF(AB140&gt;AL140,INDEX($P$6:$P$19,AG140),求节点($G$6:$G$19,$P$6:$P$19,AB140))/7*节奏总纲!AA139</f>
        <v>0</v>
      </c>
      <c r="BF140" s="78">
        <f>IF(X140&gt;AH140,INDEX($Q$6:$Q$19,AC140),求节点($G$6:$G$19,$Q$6:$Q$19,X140))/7*节奏总纲!W139</f>
        <v>0</v>
      </c>
      <c r="BG140" s="78">
        <f>IF(Y140&gt;AI140,INDEX($Q$6:$Q$19,AD140),求节点($G$6:$G$19,$Q$6:$Q$19,Y140))/7*节奏总纲!X139</f>
        <v>0</v>
      </c>
      <c r="BH140" s="78">
        <f>IF(Z140&gt;AJ140,INDEX($Q$6:$Q$19,AE140),求节点($G$6:$G$19,$Q$6:$Q$19,Z140))/7*节奏总纲!Y139</f>
        <v>0</v>
      </c>
      <c r="BI140" s="78">
        <f>IF(AA140&gt;AK140,INDEX($Q$6:$Q$19,AF140),求节点($G$6:$G$19,$Q$6:$Q$19,AA140))/7*节奏总纲!Z139</f>
        <v>0</v>
      </c>
      <c r="BJ140" s="78">
        <f>IF(AB140&gt;AL140,INDEX($Q$6:$Q$19,AG140),求节点($G$6:$G$19,$Q$6:$Q$19,AB140))/7*节奏总纲!AA139</f>
        <v>0</v>
      </c>
      <c r="BK140" s="78">
        <f>IF(X140&gt;AH140,INDEX($R$6:$R$19,AC140),求节点($G$6:$G$19,$R$6:$R$19,X140))/7*节奏总纲!W139*$E$27</f>
        <v>0</v>
      </c>
      <c r="BL140" s="78">
        <f>IF(Y140&gt;AI140,INDEX($R$6:$R$19,AD140),求节点($G$6:$G$19,$R$6:$R$19,Y140))/7*节奏总纲!X139*$E$27</f>
        <v>0</v>
      </c>
      <c r="BM140" s="78">
        <f>IF(Z140&gt;AJ140,INDEX($R$6:$R$19,AE140),求节点($G$6:$G$19,$R$6:$R$19,Z140))/7*节奏总纲!Y139*$E$27</f>
        <v>0</v>
      </c>
      <c r="BN140" s="78">
        <f>IF(AA140&gt;AK140,INDEX($R$6:$R$19,AF140),求节点($G$6:$G$19,$R$6:$R$19,AA140))/7*节奏总纲!Z139*$E$27</f>
        <v>0</v>
      </c>
      <c r="BO140" s="78">
        <f>IF(AB140&gt;AL140,INDEX($R$6:$R$19,AG140),求节点($G$6:$G$19,$R$6:$R$19,AB140))/7*节奏总纲!AA139*$E$27</f>
        <v>0</v>
      </c>
      <c r="BP140" s="78">
        <f>IF(X140&gt;AH140,INDEX($S$6:$S$19,AC140),求节点($G$6:$G$19,$S$6:$S$19,X140))/7*节奏总纲!W139</f>
        <v>0</v>
      </c>
      <c r="BQ140" s="78">
        <f>IF(Y140&gt;AI140,INDEX($S$6:$S$19,AD140),求节点($G$6:$G$19,$S$6:$S$19,Y140))/7*节奏总纲!X139</f>
        <v>0</v>
      </c>
      <c r="BR140" s="78">
        <f>IF(Z140&gt;AJ140,INDEX($S$6:$S$19,AE140),求节点($G$6:$G$19,$S$6:$S$19,Z140))/7*节奏总纲!Y139</f>
        <v>0</v>
      </c>
      <c r="BS140" s="78">
        <f>IF(AA140&gt;AK140,INDEX($S$6:$S$19,AF140),求节点($G$6:$G$19,$S$6:$S$19,AA140))/7*节奏总纲!Z139</f>
        <v>0</v>
      </c>
      <c r="BT140" s="78">
        <f>IF(AB140&gt;AL140,INDEX($S$6:$S$19,AG140),求节点($G$6:$G$19,$S$6:$S$19,AB140))/7*节奏总纲!AA139</f>
        <v>0</v>
      </c>
      <c r="BV140" s="78">
        <v>136</v>
      </c>
      <c r="BW140" s="78">
        <f>SUM(AV$5:AV140)</f>
        <v>523558.86298849026</v>
      </c>
      <c r="BX140" s="78">
        <f>SUM(AW$5:AW140)</f>
        <v>529827.38716935948</v>
      </c>
      <c r="BY140" s="78">
        <f>SUM(AX$5:AX140)</f>
        <v>494571.15316972102</v>
      </c>
      <c r="BZ140" s="78">
        <f>SUM(AY$5:AY140)</f>
        <v>356370.09289879433</v>
      </c>
      <c r="CA140" s="78">
        <f>SUM(AZ$5:AZ140)</f>
        <v>189079.87919799119</v>
      </c>
      <c r="CB140" s="78">
        <f>SUM(BA$5:BA140)</f>
        <v>7507791028.7134533</v>
      </c>
      <c r="CC140" s="78">
        <f>SUM(BB$5:BB140)</f>
        <v>8296768521.4912663</v>
      </c>
      <c r="CD140" s="78">
        <f>SUM(BC$5:BC140)</f>
        <v>9363561992.7081757</v>
      </c>
      <c r="CE140" s="78">
        <f>SUM(BD$5:BD140)</f>
        <v>6797948470.9072771</v>
      </c>
      <c r="CF140" s="78">
        <f>SUM(BE$5:BE140)</f>
        <v>3508442110.1176267</v>
      </c>
      <c r="CG140" s="78">
        <f>SUM(BF$5:BF140)</f>
        <v>75737659.296295851</v>
      </c>
      <c r="CH140" s="78">
        <f>SUM(BG$5:BG140)</f>
        <v>80727068.841832638</v>
      </c>
      <c r="CI140" s="78">
        <f>SUM(BH$5:BH140)</f>
        <v>106635110.23726298</v>
      </c>
      <c r="CJ140" s="78">
        <f>SUM(BI$5:BI140)</f>
        <v>78721461.839904457</v>
      </c>
      <c r="CK140" s="78">
        <f>SUM(BJ$5:BJ140)</f>
        <v>39361569.168265827</v>
      </c>
      <c r="CL140" s="78">
        <f>SUM(BK$5:BK140)</f>
        <v>130889.71574712258</v>
      </c>
      <c r="CM140" s="78">
        <f>SUM(BL$5:BL140)</f>
        <v>132456.84679233987</v>
      </c>
      <c r="CN140" s="78">
        <f>SUM(BM$5:BM140)</f>
        <v>123642.78829243028</v>
      </c>
      <c r="CO140" s="78">
        <f>SUM(BN$5:BN140)</f>
        <v>89092.523224698583</v>
      </c>
      <c r="CP140" s="78">
        <f>SUM(BO$5:BO140)</f>
        <v>47269.969799497812</v>
      </c>
      <c r="CQ140" s="78" t="e">
        <f>BK140/节奏总纲!W139</f>
        <v>#DIV/0!</v>
      </c>
      <c r="CR140" s="78">
        <f>SUM(BP$5:BP140)</f>
        <v>0</v>
      </c>
      <c r="CS140" s="78">
        <f>SUM(BQ$5:BQ140)</f>
        <v>0</v>
      </c>
      <c r="CT140" s="78">
        <f>SUM(BR$5:BR140)</f>
        <v>0</v>
      </c>
      <c r="CU140" s="78">
        <f>SUM(BS$5:BS140)</f>
        <v>0</v>
      </c>
      <c r="CV140" s="78">
        <f>SUM(BT$5:BT140)</f>
        <v>0</v>
      </c>
    </row>
    <row r="141" spans="21:100" s="78" customFormat="1" x14ac:dyDescent="0.15">
      <c r="U141" s="25"/>
      <c r="W141" s="77">
        <v>137</v>
      </c>
      <c r="X141" s="78">
        <f>功勋产出!C144*7</f>
        <v>0</v>
      </c>
      <c r="Y141" s="78">
        <f>功勋产出!D144*7</f>
        <v>0</v>
      </c>
      <c r="Z141" s="78">
        <f>功勋产出!E144*7</f>
        <v>0</v>
      </c>
      <c r="AA141" s="78">
        <f>功勋产出!F144*7</f>
        <v>0</v>
      </c>
      <c r="AB141" s="78">
        <f>功勋产出!G144*7</f>
        <v>0</v>
      </c>
      <c r="AC141" s="78">
        <f>求节点(功勋需求与产出奖励!$F$6:$F$19,功勋需求与产出奖励!$C$6:$C$19,节奏总纲!P140)</f>
        <v>5</v>
      </c>
      <c r="AD141" s="78">
        <f>求节点(功勋需求与产出奖励!$F$6:$F$19,功勋需求与产出奖励!$C$6:$C$19,节奏总纲!Q140)</f>
        <v>5</v>
      </c>
      <c r="AE141" s="78">
        <f>求节点(功勋需求与产出奖励!$F$6:$F$19,功勋需求与产出奖励!$C$6:$C$19,节奏总纲!R140)</f>
        <v>5</v>
      </c>
      <c r="AF141" s="78">
        <f>求节点(功勋需求与产出奖励!$F$6:$F$19,功勋需求与产出奖励!$C$6:$C$19,节奏总纲!S140)</f>
        <v>5</v>
      </c>
      <c r="AG141" s="78">
        <f>求节点(功勋需求与产出奖励!$F$6:$F$19,功勋需求与产出奖励!$C$6:$C$19,节奏总纲!T140)</f>
        <v>5</v>
      </c>
      <c r="AH141" s="78">
        <f>求节点($F$6:$F$19,$G$6:$G$19,节奏总纲!P140)</f>
        <v>6400000</v>
      </c>
      <c r="AI141" s="78">
        <f>求节点($F$6:$F$19,$G$6:$G$19,节奏总纲!Q140)</f>
        <v>6400000</v>
      </c>
      <c r="AJ141" s="78">
        <f>求节点($F$6:$F$19,$G$6:$G$19,节奏总纲!R140)</f>
        <v>6400000</v>
      </c>
      <c r="AK141" s="78">
        <f>求节点($F$6:$F$19,$G$6:$G$19,节奏总纲!S140)</f>
        <v>6400000</v>
      </c>
      <c r="AL141" s="78">
        <f>求节点($F$6:$F$19,$G$6:$G$19,节奏总纲!T140)</f>
        <v>6400000</v>
      </c>
      <c r="AM141" s="78">
        <f t="shared" si="20"/>
        <v>0</v>
      </c>
      <c r="AN141" s="78">
        <f t="shared" si="21"/>
        <v>0</v>
      </c>
      <c r="AO141" s="78">
        <f t="shared" si="22"/>
        <v>0</v>
      </c>
      <c r="AP141" s="78">
        <f t="shared" si="23"/>
        <v>0</v>
      </c>
      <c r="AQ141" s="78">
        <f t="shared" si="24"/>
        <v>0</v>
      </c>
      <c r="AS141" s="25"/>
      <c r="AU141" s="78">
        <v>137</v>
      </c>
      <c r="AV141" s="78">
        <f>IF(X141&gt;AH141,INDEX($O$6:$O$19,AC141),求节点($G$6:$G$19,$O$6:$O$19,X141))/7*节奏总纲!W140</f>
        <v>0</v>
      </c>
      <c r="AW141" s="78">
        <f>IF(Y141&gt;AI141,INDEX($O$6:$O$19,AD141),求节点($G$6:$G$19,$O$6:$O$19,Y141))/7*节奏总纲!X140</f>
        <v>0</v>
      </c>
      <c r="AX141" s="78">
        <f>IF(Z141&gt;AJ141,INDEX($O$6:$O$19,AE141),求节点($G$6:$G$19,$O$6:$O$19,Z141))/7*节奏总纲!Y140</f>
        <v>0</v>
      </c>
      <c r="AY141" s="78">
        <f>IF(AA141&gt;AK141,INDEX($O$6:$O$19,AF141),求节点($G$6:$G$19,$O$6:$O$19,AA141))/7*节奏总纲!Z140</f>
        <v>0</v>
      </c>
      <c r="AZ141" s="78">
        <f>IF(AB141&gt;AL141,INDEX($O$6:$O$19,AG141),求节点($G$6:$G$19,$O$6:$O$19,AB141))/7*节奏总纲!AA140</f>
        <v>0</v>
      </c>
      <c r="BA141" s="78">
        <f>IF(X141&gt;AH141,INDEX($P$6:$P$19,AC141),求节点($G$6:$G$19,$P$6:$P$19,X141))/7*节奏总纲!W140</f>
        <v>0</v>
      </c>
      <c r="BB141" s="78">
        <f>IF(Y141&gt;AI141,INDEX($P$6:$P$19,AD141),求节点($G$6:$G$19,$P$6:$P$19,Y141))/7*节奏总纲!X140</f>
        <v>0</v>
      </c>
      <c r="BC141" s="78">
        <f>IF(Z141&gt;AJ141,INDEX($P$6:$P$19,AE141),求节点($G$6:$G$19,$P$6:$P$19,Z141))/7*节奏总纲!Y140</f>
        <v>0</v>
      </c>
      <c r="BD141" s="78">
        <f>IF(AA141&gt;AK141,INDEX($P$6:$P$19,AF141),求节点($G$6:$G$19,$P$6:$P$19,AA141))/7*节奏总纲!Z140</f>
        <v>0</v>
      </c>
      <c r="BE141" s="78">
        <f>IF(AB141&gt;AL141,INDEX($P$6:$P$19,AG141),求节点($G$6:$G$19,$P$6:$P$19,AB141))/7*节奏总纲!AA140</f>
        <v>0</v>
      </c>
      <c r="BF141" s="78">
        <f>IF(X141&gt;AH141,INDEX($Q$6:$Q$19,AC141),求节点($G$6:$G$19,$Q$6:$Q$19,X141))/7*节奏总纲!W140</f>
        <v>0</v>
      </c>
      <c r="BG141" s="78">
        <f>IF(Y141&gt;AI141,INDEX($Q$6:$Q$19,AD141),求节点($G$6:$G$19,$Q$6:$Q$19,Y141))/7*节奏总纲!X140</f>
        <v>0</v>
      </c>
      <c r="BH141" s="78">
        <f>IF(Z141&gt;AJ141,INDEX($Q$6:$Q$19,AE141),求节点($G$6:$G$19,$Q$6:$Q$19,Z141))/7*节奏总纲!Y140</f>
        <v>0</v>
      </c>
      <c r="BI141" s="78">
        <f>IF(AA141&gt;AK141,INDEX($Q$6:$Q$19,AF141),求节点($G$6:$G$19,$Q$6:$Q$19,AA141))/7*节奏总纲!Z140</f>
        <v>0</v>
      </c>
      <c r="BJ141" s="78">
        <f>IF(AB141&gt;AL141,INDEX($Q$6:$Q$19,AG141),求节点($G$6:$G$19,$Q$6:$Q$19,AB141))/7*节奏总纲!AA140</f>
        <v>0</v>
      </c>
      <c r="BK141" s="78">
        <f>IF(X141&gt;AH141,INDEX($R$6:$R$19,AC141),求节点($G$6:$G$19,$R$6:$R$19,X141))/7*节奏总纲!W140*$E$27</f>
        <v>0</v>
      </c>
      <c r="BL141" s="78">
        <f>IF(Y141&gt;AI141,INDEX($R$6:$R$19,AD141),求节点($G$6:$G$19,$R$6:$R$19,Y141))/7*节奏总纲!X140*$E$27</f>
        <v>0</v>
      </c>
      <c r="BM141" s="78">
        <f>IF(Z141&gt;AJ141,INDEX($R$6:$R$19,AE141),求节点($G$6:$G$19,$R$6:$R$19,Z141))/7*节奏总纲!Y140*$E$27</f>
        <v>0</v>
      </c>
      <c r="BN141" s="78">
        <f>IF(AA141&gt;AK141,INDEX($R$6:$R$19,AF141),求节点($G$6:$G$19,$R$6:$R$19,AA141))/7*节奏总纲!Z140*$E$27</f>
        <v>0</v>
      </c>
      <c r="BO141" s="78">
        <f>IF(AB141&gt;AL141,INDEX($R$6:$R$19,AG141),求节点($G$6:$G$19,$R$6:$R$19,AB141))/7*节奏总纲!AA140*$E$27</f>
        <v>0</v>
      </c>
      <c r="BP141" s="78">
        <f>IF(X141&gt;AH141,INDEX($S$6:$S$19,AC141),求节点($G$6:$G$19,$S$6:$S$19,X141))/7*节奏总纲!W140</f>
        <v>0</v>
      </c>
      <c r="BQ141" s="78">
        <f>IF(Y141&gt;AI141,INDEX($S$6:$S$19,AD141),求节点($G$6:$G$19,$S$6:$S$19,Y141))/7*节奏总纲!X140</f>
        <v>0</v>
      </c>
      <c r="BR141" s="78">
        <f>IF(Z141&gt;AJ141,INDEX($S$6:$S$19,AE141),求节点($G$6:$G$19,$S$6:$S$19,Z141))/7*节奏总纲!Y140</f>
        <v>0</v>
      </c>
      <c r="BS141" s="78">
        <f>IF(AA141&gt;AK141,INDEX($S$6:$S$19,AF141),求节点($G$6:$G$19,$S$6:$S$19,AA141))/7*节奏总纲!Z140</f>
        <v>0</v>
      </c>
      <c r="BT141" s="78">
        <f>IF(AB141&gt;AL141,INDEX($S$6:$S$19,AG141),求节点($G$6:$G$19,$S$6:$S$19,AB141))/7*节奏总纲!AA140</f>
        <v>0</v>
      </c>
      <c r="BV141" s="78">
        <v>137</v>
      </c>
      <c r="BW141" s="78">
        <f>SUM(AV$5:AV141)</f>
        <v>523558.86298849026</v>
      </c>
      <c r="BX141" s="78">
        <f>SUM(AW$5:AW141)</f>
        <v>529827.38716935948</v>
      </c>
      <c r="BY141" s="78">
        <f>SUM(AX$5:AX141)</f>
        <v>494571.15316972102</v>
      </c>
      <c r="BZ141" s="78">
        <f>SUM(AY$5:AY141)</f>
        <v>356370.09289879433</v>
      </c>
      <c r="CA141" s="78">
        <f>SUM(AZ$5:AZ141)</f>
        <v>189079.87919799119</v>
      </c>
      <c r="CB141" s="78">
        <f>SUM(BA$5:BA141)</f>
        <v>7507791028.7134533</v>
      </c>
      <c r="CC141" s="78">
        <f>SUM(BB$5:BB141)</f>
        <v>8296768521.4912663</v>
      </c>
      <c r="CD141" s="78">
        <f>SUM(BC$5:BC141)</f>
        <v>9363561992.7081757</v>
      </c>
      <c r="CE141" s="78">
        <f>SUM(BD$5:BD141)</f>
        <v>6797948470.9072771</v>
      </c>
      <c r="CF141" s="78">
        <f>SUM(BE$5:BE141)</f>
        <v>3508442110.1176267</v>
      </c>
      <c r="CG141" s="78">
        <f>SUM(BF$5:BF141)</f>
        <v>75737659.296295851</v>
      </c>
      <c r="CH141" s="78">
        <f>SUM(BG$5:BG141)</f>
        <v>80727068.841832638</v>
      </c>
      <c r="CI141" s="78">
        <f>SUM(BH$5:BH141)</f>
        <v>106635110.23726298</v>
      </c>
      <c r="CJ141" s="78">
        <f>SUM(BI$5:BI141)</f>
        <v>78721461.839904457</v>
      </c>
      <c r="CK141" s="78">
        <f>SUM(BJ$5:BJ141)</f>
        <v>39361569.168265827</v>
      </c>
      <c r="CL141" s="78">
        <f>SUM(BK$5:BK141)</f>
        <v>130889.71574712258</v>
      </c>
      <c r="CM141" s="78">
        <f>SUM(BL$5:BL141)</f>
        <v>132456.84679233987</v>
      </c>
      <c r="CN141" s="78">
        <f>SUM(BM$5:BM141)</f>
        <v>123642.78829243028</v>
      </c>
      <c r="CO141" s="78">
        <f>SUM(BN$5:BN141)</f>
        <v>89092.523224698583</v>
      </c>
      <c r="CP141" s="78">
        <f>SUM(BO$5:BO141)</f>
        <v>47269.969799497812</v>
      </c>
      <c r="CQ141" s="78" t="e">
        <f>BK141/节奏总纲!W140</f>
        <v>#DIV/0!</v>
      </c>
      <c r="CR141" s="78">
        <f>SUM(BP$5:BP141)</f>
        <v>0</v>
      </c>
      <c r="CS141" s="78">
        <f>SUM(BQ$5:BQ141)</f>
        <v>0</v>
      </c>
      <c r="CT141" s="78">
        <f>SUM(BR$5:BR141)</f>
        <v>0</v>
      </c>
      <c r="CU141" s="78">
        <f>SUM(BS$5:BS141)</f>
        <v>0</v>
      </c>
      <c r="CV141" s="78">
        <f>SUM(BT$5:BT141)</f>
        <v>0</v>
      </c>
    </row>
    <row r="142" spans="21:100" s="78" customFormat="1" x14ac:dyDescent="0.15">
      <c r="U142" s="25"/>
      <c r="W142" s="77">
        <v>138</v>
      </c>
      <c r="X142" s="78">
        <f>功勋产出!C145*7</f>
        <v>0</v>
      </c>
      <c r="Y142" s="78">
        <f>功勋产出!D145*7</f>
        <v>0</v>
      </c>
      <c r="Z142" s="78">
        <f>功勋产出!E145*7</f>
        <v>0</v>
      </c>
      <c r="AA142" s="78">
        <f>功勋产出!F145*7</f>
        <v>0</v>
      </c>
      <c r="AB142" s="78">
        <f>功勋产出!G145*7</f>
        <v>0</v>
      </c>
      <c r="AC142" s="78">
        <f>求节点(功勋需求与产出奖励!$F$6:$F$19,功勋需求与产出奖励!$C$6:$C$19,节奏总纲!P141)</f>
        <v>5</v>
      </c>
      <c r="AD142" s="78">
        <f>求节点(功勋需求与产出奖励!$F$6:$F$19,功勋需求与产出奖励!$C$6:$C$19,节奏总纲!Q141)</f>
        <v>5</v>
      </c>
      <c r="AE142" s="78">
        <f>求节点(功勋需求与产出奖励!$F$6:$F$19,功勋需求与产出奖励!$C$6:$C$19,节奏总纲!R141)</f>
        <v>5</v>
      </c>
      <c r="AF142" s="78">
        <f>求节点(功勋需求与产出奖励!$F$6:$F$19,功勋需求与产出奖励!$C$6:$C$19,节奏总纲!S141)</f>
        <v>5</v>
      </c>
      <c r="AG142" s="78">
        <f>求节点(功勋需求与产出奖励!$F$6:$F$19,功勋需求与产出奖励!$C$6:$C$19,节奏总纲!T141)</f>
        <v>5</v>
      </c>
      <c r="AH142" s="78">
        <f>求节点($F$6:$F$19,$G$6:$G$19,节奏总纲!P141)</f>
        <v>6400000</v>
      </c>
      <c r="AI142" s="78">
        <f>求节点($F$6:$F$19,$G$6:$G$19,节奏总纲!Q141)</f>
        <v>6400000</v>
      </c>
      <c r="AJ142" s="78">
        <f>求节点($F$6:$F$19,$G$6:$G$19,节奏总纲!R141)</f>
        <v>6400000</v>
      </c>
      <c r="AK142" s="78">
        <f>求节点($F$6:$F$19,$G$6:$G$19,节奏总纲!S141)</f>
        <v>6400000</v>
      </c>
      <c r="AL142" s="78">
        <f>求节点($F$6:$F$19,$G$6:$G$19,节奏总纲!T141)</f>
        <v>6400000</v>
      </c>
      <c r="AM142" s="78">
        <f t="shared" si="20"/>
        <v>0</v>
      </c>
      <c r="AN142" s="78">
        <f t="shared" si="21"/>
        <v>0</v>
      </c>
      <c r="AO142" s="78">
        <f t="shared" si="22"/>
        <v>0</v>
      </c>
      <c r="AP142" s="78">
        <f t="shared" si="23"/>
        <v>0</v>
      </c>
      <c r="AQ142" s="78">
        <f t="shared" si="24"/>
        <v>0</v>
      </c>
      <c r="AS142" s="25"/>
      <c r="AU142" s="78">
        <v>138</v>
      </c>
      <c r="AV142" s="78">
        <f>IF(X142&gt;AH142,INDEX($O$6:$O$19,AC142),求节点($G$6:$G$19,$O$6:$O$19,X142))/7*节奏总纲!W141</f>
        <v>0</v>
      </c>
      <c r="AW142" s="78">
        <f>IF(Y142&gt;AI142,INDEX($O$6:$O$19,AD142),求节点($G$6:$G$19,$O$6:$O$19,Y142))/7*节奏总纲!X141</f>
        <v>0</v>
      </c>
      <c r="AX142" s="78">
        <f>IF(Z142&gt;AJ142,INDEX($O$6:$O$19,AE142),求节点($G$6:$G$19,$O$6:$O$19,Z142))/7*节奏总纲!Y141</f>
        <v>0</v>
      </c>
      <c r="AY142" s="78">
        <f>IF(AA142&gt;AK142,INDEX($O$6:$O$19,AF142),求节点($G$6:$G$19,$O$6:$O$19,AA142))/7*节奏总纲!Z141</f>
        <v>0</v>
      </c>
      <c r="AZ142" s="78">
        <f>IF(AB142&gt;AL142,INDEX($O$6:$O$19,AG142),求节点($G$6:$G$19,$O$6:$O$19,AB142))/7*节奏总纲!AA141</f>
        <v>0</v>
      </c>
      <c r="BA142" s="78">
        <f>IF(X142&gt;AH142,INDEX($P$6:$P$19,AC142),求节点($G$6:$G$19,$P$6:$P$19,X142))/7*节奏总纲!W141</f>
        <v>0</v>
      </c>
      <c r="BB142" s="78">
        <f>IF(Y142&gt;AI142,INDEX($P$6:$P$19,AD142),求节点($G$6:$G$19,$P$6:$P$19,Y142))/7*节奏总纲!X141</f>
        <v>0</v>
      </c>
      <c r="BC142" s="78">
        <f>IF(Z142&gt;AJ142,INDEX($P$6:$P$19,AE142),求节点($G$6:$G$19,$P$6:$P$19,Z142))/7*节奏总纲!Y141</f>
        <v>0</v>
      </c>
      <c r="BD142" s="78">
        <f>IF(AA142&gt;AK142,INDEX($P$6:$P$19,AF142),求节点($G$6:$G$19,$P$6:$P$19,AA142))/7*节奏总纲!Z141</f>
        <v>0</v>
      </c>
      <c r="BE142" s="78">
        <f>IF(AB142&gt;AL142,INDEX($P$6:$P$19,AG142),求节点($G$6:$G$19,$P$6:$P$19,AB142))/7*节奏总纲!AA141</f>
        <v>0</v>
      </c>
      <c r="BF142" s="78">
        <f>IF(X142&gt;AH142,INDEX($Q$6:$Q$19,AC142),求节点($G$6:$G$19,$Q$6:$Q$19,X142))/7*节奏总纲!W141</f>
        <v>0</v>
      </c>
      <c r="BG142" s="78">
        <f>IF(Y142&gt;AI142,INDEX($Q$6:$Q$19,AD142),求节点($G$6:$G$19,$Q$6:$Q$19,Y142))/7*节奏总纲!X141</f>
        <v>0</v>
      </c>
      <c r="BH142" s="78">
        <f>IF(Z142&gt;AJ142,INDEX($Q$6:$Q$19,AE142),求节点($G$6:$G$19,$Q$6:$Q$19,Z142))/7*节奏总纲!Y141</f>
        <v>0</v>
      </c>
      <c r="BI142" s="78">
        <f>IF(AA142&gt;AK142,INDEX($Q$6:$Q$19,AF142),求节点($G$6:$G$19,$Q$6:$Q$19,AA142))/7*节奏总纲!Z141</f>
        <v>0</v>
      </c>
      <c r="BJ142" s="78">
        <f>IF(AB142&gt;AL142,INDEX($Q$6:$Q$19,AG142),求节点($G$6:$G$19,$Q$6:$Q$19,AB142))/7*节奏总纲!AA141</f>
        <v>0</v>
      </c>
      <c r="BK142" s="78">
        <f>IF(X142&gt;AH142,INDEX($R$6:$R$19,AC142),求节点($G$6:$G$19,$R$6:$R$19,X142))/7*节奏总纲!W141*$E$27</f>
        <v>0</v>
      </c>
      <c r="BL142" s="78">
        <f>IF(Y142&gt;AI142,INDEX($R$6:$R$19,AD142),求节点($G$6:$G$19,$R$6:$R$19,Y142))/7*节奏总纲!X141*$E$27</f>
        <v>0</v>
      </c>
      <c r="BM142" s="78">
        <f>IF(Z142&gt;AJ142,INDEX($R$6:$R$19,AE142),求节点($G$6:$G$19,$R$6:$R$19,Z142))/7*节奏总纲!Y141*$E$27</f>
        <v>0</v>
      </c>
      <c r="BN142" s="78">
        <f>IF(AA142&gt;AK142,INDEX($R$6:$R$19,AF142),求节点($G$6:$G$19,$R$6:$R$19,AA142))/7*节奏总纲!Z141*$E$27</f>
        <v>0</v>
      </c>
      <c r="BO142" s="78">
        <f>IF(AB142&gt;AL142,INDEX($R$6:$R$19,AG142),求节点($G$6:$G$19,$R$6:$R$19,AB142))/7*节奏总纲!AA141*$E$27</f>
        <v>0</v>
      </c>
      <c r="BP142" s="78">
        <f>IF(X142&gt;AH142,INDEX($S$6:$S$19,AC142),求节点($G$6:$G$19,$S$6:$S$19,X142))/7*节奏总纲!W141</f>
        <v>0</v>
      </c>
      <c r="BQ142" s="78">
        <f>IF(Y142&gt;AI142,INDEX($S$6:$S$19,AD142),求节点($G$6:$G$19,$S$6:$S$19,Y142))/7*节奏总纲!X141</f>
        <v>0</v>
      </c>
      <c r="BR142" s="78">
        <f>IF(Z142&gt;AJ142,INDEX($S$6:$S$19,AE142),求节点($G$6:$G$19,$S$6:$S$19,Z142))/7*节奏总纲!Y141</f>
        <v>0</v>
      </c>
      <c r="BS142" s="78">
        <f>IF(AA142&gt;AK142,INDEX($S$6:$S$19,AF142),求节点($G$6:$G$19,$S$6:$S$19,AA142))/7*节奏总纲!Z141</f>
        <v>0</v>
      </c>
      <c r="BT142" s="78">
        <f>IF(AB142&gt;AL142,INDEX($S$6:$S$19,AG142),求节点($G$6:$G$19,$S$6:$S$19,AB142))/7*节奏总纲!AA141</f>
        <v>0</v>
      </c>
      <c r="BV142" s="78">
        <v>138</v>
      </c>
      <c r="BW142" s="78">
        <f>SUM(AV$5:AV142)</f>
        <v>523558.86298849026</v>
      </c>
      <c r="BX142" s="78">
        <f>SUM(AW$5:AW142)</f>
        <v>529827.38716935948</v>
      </c>
      <c r="BY142" s="78">
        <f>SUM(AX$5:AX142)</f>
        <v>494571.15316972102</v>
      </c>
      <c r="BZ142" s="78">
        <f>SUM(AY$5:AY142)</f>
        <v>356370.09289879433</v>
      </c>
      <c r="CA142" s="78">
        <f>SUM(AZ$5:AZ142)</f>
        <v>189079.87919799119</v>
      </c>
      <c r="CB142" s="78">
        <f>SUM(BA$5:BA142)</f>
        <v>7507791028.7134533</v>
      </c>
      <c r="CC142" s="78">
        <f>SUM(BB$5:BB142)</f>
        <v>8296768521.4912663</v>
      </c>
      <c r="CD142" s="78">
        <f>SUM(BC$5:BC142)</f>
        <v>9363561992.7081757</v>
      </c>
      <c r="CE142" s="78">
        <f>SUM(BD$5:BD142)</f>
        <v>6797948470.9072771</v>
      </c>
      <c r="CF142" s="78">
        <f>SUM(BE$5:BE142)</f>
        <v>3508442110.1176267</v>
      </c>
      <c r="CG142" s="78">
        <f>SUM(BF$5:BF142)</f>
        <v>75737659.296295851</v>
      </c>
      <c r="CH142" s="78">
        <f>SUM(BG$5:BG142)</f>
        <v>80727068.841832638</v>
      </c>
      <c r="CI142" s="78">
        <f>SUM(BH$5:BH142)</f>
        <v>106635110.23726298</v>
      </c>
      <c r="CJ142" s="78">
        <f>SUM(BI$5:BI142)</f>
        <v>78721461.839904457</v>
      </c>
      <c r="CK142" s="78">
        <f>SUM(BJ$5:BJ142)</f>
        <v>39361569.168265827</v>
      </c>
      <c r="CL142" s="78">
        <f>SUM(BK$5:BK142)</f>
        <v>130889.71574712258</v>
      </c>
      <c r="CM142" s="78">
        <f>SUM(BL$5:BL142)</f>
        <v>132456.84679233987</v>
      </c>
      <c r="CN142" s="78">
        <f>SUM(BM$5:BM142)</f>
        <v>123642.78829243028</v>
      </c>
      <c r="CO142" s="78">
        <f>SUM(BN$5:BN142)</f>
        <v>89092.523224698583</v>
      </c>
      <c r="CP142" s="78">
        <f>SUM(BO$5:BO142)</f>
        <v>47269.969799497812</v>
      </c>
      <c r="CQ142" s="78" t="e">
        <f>BK142/节奏总纲!W141</f>
        <v>#DIV/0!</v>
      </c>
      <c r="CR142" s="78">
        <f>SUM(BP$5:BP142)</f>
        <v>0</v>
      </c>
      <c r="CS142" s="78">
        <f>SUM(BQ$5:BQ142)</f>
        <v>0</v>
      </c>
      <c r="CT142" s="78">
        <f>SUM(BR$5:BR142)</f>
        <v>0</v>
      </c>
      <c r="CU142" s="78">
        <f>SUM(BS$5:BS142)</f>
        <v>0</v>
      </c>
      <c r="CV142" s="78">
        <f>SUM(BT$5:BT142)</f>
        <v>0</v>
      </c>
    </row>
    <row r="143" spans="21:100" s="78" customFormat="1" x14ac:dyDescent="0.15">
      <c r="U143" s="25"/>
      <c r="W143" s="77">
        <v>139</v>
      </c>
      <c r="X143" s="78">
        <f>功勋产出!C146*7</f>
        <v>0</v>
      </c>
      <c r="Y143" s="78">
        <f>功勋产出!D146*7</f>
        <v>0</v>
      </c>
      <c r="Z143" s="78">
        <f>功勋产出!E146*7</f>
        <v>0</v>
      </c>
      <c r="AA143" s="78">
        <f>功勋产出!F146*7</f>
        <v>0</v>
      </c>
      <c r="AB143" s="78">
        <f>功勋产出!G146*7</f>
        <v>0</v>
      </c>
      <c r="AC143" s="78">
        <f>求节点(功勋需求与产出奖励!$F$6:$F$19,功勋需求与产出奖励!$C$6:$C$19,节奏总纲!P142)</f>
        <v>5</v>
      </c>
      <c r="AD143" s="78">
        <f>求节点(功勋需求与产出奖励!$F$6:$F$19,功勋需求与产出奖励!$C$6:$C$19,节奏总纲!Q142)</f>
        <v>5</v>
      </c>
      <c r="AE143" s="78">
        <f>求节点(功勋需求与产出奖励!$F$6:$F$19,功勋需求与产出奖励!$C$6:$C$19,节奏总纲!R142)</f>
        <v>5</v>
      </c>
      <c r="AF143" s="78">
        <f>求节点(功勋需求与产出奖励!$F$6:$F$19,功勋需求与产出奖励!$C$6:$C$19,节奏总纲!S142)</f>
        <v>5</v>
      </c>
      <c r="AG143" s="78">
        <f>求节点(功勋需求与产出奖励!$F$6:$F$19,功勋需求与产出奖励!$C$6:$C$19,节奏总纲!T142)</f>
        <v>5</v>
      </c>
      <c r="AH143" s="78">
        <f>求节点($F$6:$F$19,$G$6:$G$19,节奏总纲!P142)</f>
        <v>6400000</v>
      </c>
      <c r="AI143" s="78">
        <f>求节点($F$6:$F$19,$G$6:$G$19,节奏总纲!Q142)</f>
        <v>6400000</v>
      </c>
      <c r="AJ143" s="78">
        <f>求节点($F$6:$F$19,$G$6:$G$19,节奏总纲!R142)</f>
        <v>6400000</v>
      </c>
      <c r="AK143" s="78">
        <f>求节点($F$6:$F$19,$G$6:$G$19,节奏总纲!S142)</f>
        <v>6400000</v>
      </c>
      <c r="AL143" s="78">
        <f>求节点($F$6:$F$19,$G$6:$G$19,节奏总纲!T142)</f>
        <v>6400000</v>
      </c>
      <c r="AM143" s="78">
        <f t="shared" si="20"/>
        <v>0</v>
      </c>
      <c r="AN143" s="78">
        <f t="shared" si="21"/>
        <v>0</v>
      </c>
      <c r="AO143" s="78">
        <f t="shared" si="22"/>
        <v>0</v>
      </c>
      <c r="AP143" s="78">
        <f t="shared" si="23"/>
        <v>0</v>
      </c>
      <c r="AQ143" s="78">
        <f t="shared" si="24"/>
        <v>0</v>
      </c>
      <c r="AS143" s="25"/>
      <c r="AU143" s="78">
        <v>139</v>
      </c>
      <c r="AV143" s="78">
        <f>IF(X143&gt;AH143,INDEX($O$6:$O$19,AC143),求节点($G$6:$G$19,$O$6:$O$19,X143))/7*节奏总纲!W142</f>
        <v>0</v>
      </c>
      <c r="AW143" s="78">
        <f>IF(Y143&gt;AI143,INDEX($O$6:$O$19,AD143),求节点($G$6:$G$19,$O$6:$O$19,Y143))/7*节奏总纲!X142</f>
        <v>0</v>
      </c>
      <c r="AX143" s="78">
        <f>IF(Z143&gt;AJ143,INDEX($O$6:$O$19,AE143),求节点($G$6:$G$19,$O$6:$O$19,Z143))/7*节奏总纲!Y142</f>
        <v>0</v>
      </c>
      <c r="AY143" s="78">
        <f>IF(AA143&gt;AK143,INDEX($O$6:$O$19,AF143),求节点($G$6:$G$19,$O$6:$O$19,AA143))/7*节奏总纲!Z142</f>
        <v>0</v>
      </c>
      <c r="AZ143" s="78">
        <f>IF(AB143&gt;AL143,INDEX($O$6:$O$19,AG143),求节点($G$6:$G$19,$O$6:$O$19,AB143))/7*节奏总纲!AA142</f>
        <v>0</v>
      </c>
      <c r="BA143" s="78">
        <f>IF(X143&gt;AH143,INDEX($P$6:$P$19,AC143),求节点($G$6:$G$19,$P$6:$P$19,X143))/7*节奏总纲!W142</f>
        <v>0</v>
      </c>
      <c r="BB143" s="78">
        <f>IF(Y143&gt;AI143,INDEX($P$6:$P$19,AD143),求节点($G$6:$G$19,$P$6:$P$19,Y143))/7*节奏总纲!X142</f>
        <v>0</v>
      </c>
      <c r="BC143" s="78">
        <f>IF(Z143&gt;AJ143,INDEX($P$6:$P$19,AE143),求节点($G$6:$G$19,$P$6:$P$19,Z143))/7*节奏总纲!Y142</f>
        <v>0</v>
      </c>
      <c r="BD143" s="78">
        <f>IF(AA143&gt;AK143,INDEX($P$6:$P$19,AF143),求节点($G$6:$G$19,$P$6:$P$19,AA143))/7*节奏总纲!Z142</f>
        <v>0</v>
      </c>
      <c r="BE143" s="78">
        <f>IF(AB143&gt;AL143,INDEX($P$6:$P$19,AG143),求节点($G$6:$G$19,$P$6:$P$19,AB143))/7*节奏总纲!AA142</f>
        <v>0</v>
      </c>
      <c r="BF143" s="78">
        <f>IF(X143&gt;AH143,INDEX($Q$6:$Q$19,AC143),求节点($G$6:$G$19,$Q$6:$Q$19,X143))/7*节奏总纲!W142</f>
        <v>0</v>
      </c>
      <c r="BG143" s="78">
        <f>IF(Y143&gt;AI143,INDEX($Q$6:$Q$19,AD143),求节点($G$6:$G$19,$Q$6:$Q$19,Y143))/7*节奏总纲!X142</f>
        <v>0</v>
      </c>
      <c r="BH143" s="78">
        <f>IF(Z143&gt;AJ143,INDEX($Q$6:$Q$19,AE143),求节点($G$6:$G$19,$Q$6:$Q$19,Z143))/7*节奏总纲!Y142</f>
        <v>0</v>
      </c>
      <c r="BI143" s="78">
        <f>IF(AA143&gt;AK143,INDEX($Q$6:$Q$19,AF143),求节点($G$6:$G$19,$Q$6:$Q$19,AA143))/7*节奏总纲!Z142</f>
        <v>0</v>
      </c>
      <c r="BJ143" s="78">
        <f>IF(AB143&gt;AL143,INDEX($Q$6:$Q$19,AG143),求节点($G$6:$G$19,$Q$6:$Q$19,AB143))/7*节奏总纲!AA142</f>
        <v>0</v>
      </c>
      <c r="BK143" s="78">
        <f>IF(X143&gt;AH143,INDEX($R$6:$R$19,AC143),求节点($G$6:$G$19,$R$6:$R$19,X143))/7*节奏总纲!W142*$E$27</f>
        <v>0</v>
      </c>
      <c r="BL143" s="78">
        <f>IF(Y143&gt;AI143,INDEX($R$6:$R$19,AD143),求节点($G$6:$G$19,$R$6:$R$19,Y143))/7*节奏总纲!X142*$E$27</f>
        <v>0</v>
      </c>
      <c r="BM143" s="78">
        <f>IF(Z143&gt;AJ143,INDEX($R$6:$R$19,AE143),求节点($G$6:$G$19,$R$6:$R$19,Z143))/7*节奏总纲!Y142*$E$27</f>
        <v>0</v>
      </c>
      <c r="BN143" s="78">
        <f>IF(AA143&gt;AK143,INDEX($R$6:$R$19,AF143),求节点($G$6:$G$19,$R$6:$R$19,AA143))/7*节奏总纲!Z142*$E$27</f>
        <v>0</v>
      </c>
      <c r="BO143" s="78">
        <f>IF(AB143&gt;AL143,INDEX($R$6:$R$19,AG143),求节点($G$6:$G$19,$R$6:$R$19,AB143))/7*节奏总纲!AA142*$E$27</f>
        <v>0</v>
      </c>
      <c r="BP143" s="78">
        <f>IF(X143&gt;AH143,INDEX($S$6:$S$19,AC143),求节点($G$6:$G$19,$S$6:$S$19,X143))/7*节奏总纲!W142</f>
        <v>0</v>
      </c>
      <c r="BQ143" s="78">
        <f>IF(Y143&gt;AI143,INDEX($S$6:$S$19,AD143),求节点($G$6:$G$19,$S$6:$S$19,Y143))/7*节奏总纲!X142</f>
        <v>0</v>
      </c>
      <c r="BR143" s="78">
        <f>IF(Z143&gt;AJ143,INDEX($S$6:$S$19,AE143),求节点($G$6:$G$19,$S$6:$S$19,Z143))/7*节奏总纲!Y142</f>
        <v>0</v>
      </c>
      <c r="BS143" s="78">
        <f>IF(AA143&gt;AK143,INDEX($S$6:$S$19,AF143),求节点($G$6:$G$19,$S$6:$S$19,AA143))/7*节奏总纲!Z142</f>
        <v>0</v>
      </c>
      <c r="BT143" s="78">
        <f>IF(AB143&gt;AL143,INDEX($S$6:$S$19,AG143),求节点($G$6:$G$19,$S$6:$S$19,AB143))/7*节奏总纲!AA142</f>
        <v>0</v>
      </c>
      <c r="BV143" s="78">
        <v>139</v>
      </c>
      <c r="BW143" s="78">
        <f>SUM(AV$5:AV143)</f>
        <v>523558.86298849026</v>
      </c>
      <c r="BX143" s="78">
        <f>SUM(AW$5:AW143)</f>
        <v>529827.38716935948</v>
      </c>
      <c r="BY143" s="78">
        <f>SUM(AX$5:AX143)</f>
        <v>494571.15316972102</v>
      </c>
      <c r="BZ143" s="78">
        <f>SUM(AY$5:AY143)</f>
        <v>356370.09289879433</v>
      </c>
      <c r="CA143" s="78">
        <f>SUM(AZ$5:AZ143)</f>
        <v>189079.87919799119</v>
      </c>
      <c r="CB143" s="78">
        <f>SUM(BA$5:BA143)</f>
        <v>7507791028.7134533</v>
      </c>
      <c r="CC143" s="78">
        <f>SUM(BB$5:BB143)</f>
        <v>8296768521.4912663</v>
      </c>
      <c r="CD143" s="78">
        <f>SUM(BC$5:BC143)</f>
        <v>9363561992.7081757</v>
      </c>
      <c r="CE143" s="78">
        <f>SUM(BD$5:BD143)</f>
        <v>6797948470.9072771</v>
      </c>
      <c r="CF143" s="78">
        <f>SUM(BE$5:BE143)</f>
        <v>3508442110.1176267</v>
      </c>
      <c r="CG143" s="78">
        <f>SUM(BF$5:BF143)</f>
        <v>75737659.296295851</v>
      </c>
      <c r="CH143" s="78">
        <f>SUM(BG$5:BG143)</f>
        <v>80727068.841832638</v>
      </c>
      <c r="CI143" s="78">
        <f>SUM(BH$5:BH143)</f>
        <v>106635110.23726298</v>
      </c>
      <c r="CJ143" s="78">
        <f>SUM(BI$5:BI143)</f>
        <v>78721461.839904457</v>
      </c>
      <c r="CK143" s="78">
        <f>SUM(BJ$5:BJ143)</f>
        <v>39361569.168265827</v>
      </c>
      <c r="CL143" s="78">
        <f>SUM(BK$5:BK143)</f>
        <v>130889.71574712258</v>
      </c>
      <c r="CM143" s="78">
        <f>SUM(BL$5:BL143)</f>
        <v>132456.84679233987</v>
      </c>
      <c r="CN143" s="78">
        <f>SUM(BM$5:BM143)</f>
        <v>123642.78829243028</v>
      </c>
      <c r="CO143" s="78">
        <f>SUM(BN$5:BN143)</f>
        <v>89092.523224698583</v>
      </c>
      <c r="CP143" s="78">
        <f>SUM(BO$5:BO143)</f>
        <v>47269.969799497812</v>
      </c>
      <c r="CQ143" s="78" t="e">
        <f>BK143/节奏总纲!W142</f>
        <v>#DIV/0!</v>
      </c>
      <c r="CR143" s="78">
        <f>SUM(BP$5:BP143)</f>
        <v>0</v>
      </c>
      <c r="CS143" s="78">
        <f>SUM(BQ$5:BQ143)</f>
        <v>0</v>
      </c>
      <c r="CT143" s="78">
        <f>SUM(BR$5:BR143)</f>
        <v>0</v>
      </c>
      <c r="CU143" s="78">
        <f>SUM(BS$5:BS143)</f>
        <v>0</v>
      </c>
      <c r="CV143" s="78">
        <f>SUM(BT$5:BT143)</f>
        <v>0</v>
      </c>
    </row>
    <row r="144" spans="21:100" s="78" customFormat="1" x14ac:dyDescent="0.15">
      <c r="U144" s="25"/>
      <c r="W144" s="77">
        <v>140</v>
      </c>
      <c r="X144" s="78">
        <f>功勋产出!C147*7</f>
        <v>0</v>
      </c>
      <c r="Y144" s="78">
        <f>功勋产出!D147*7</f>
        <v>0</v>
      </c>
      <c r="Z144" s="78">
        <f>功勋产出!E147*7</f>
        <v>0</v>
      </c>
      <c r="AA144" s="78">
        <f>功勋产出!F147*7</f>
        <v>0</v>
      </c>
      <c r="AB144" s="78">
        <f>功勋产出!G147*7</f>
        <v>0</v>
      </c>
      <c r="AC144" s="78">
        <f>求节点(功勋需求与产出奖励!$F$6:$F$19,功勋需求与产出奖励!$C$6:$C$19,节奏总纲!P143)</f>
        <v>5</v>
      </c>
      <c r="AD144" s="78">
        <f>求节点(功勋需求与产出奖励!$F$6:$F$19,功勋需求与产出奖励!$C$6:$C$19,节奏总纲!Q143)</f>
        <v>5</v>
      </c>
      <c r="AE144" s="78">
        <f>求节点(功勋需求与产出奖励!$F$6:$F$19,功勋需求与产出奖励!$C$6:$C$19,节奏总纲!R143)</f>
        <v>5</v>
      </c>
      <c r="AF144" s="78">
        <f>求节点(功勋需求与产出奖励!$F$6:$F$19,功勋需求与产出奖励!$C$6:$C$19,节奏总纲!S143)</f>
        <v>5</v>
      </c>
      <c r="AG144" s="78">
        <f>求节点(功勋需求与产出奖励!$F$6:$F$19,功勋需求与产出奖励!$C$6:$C$19,节奏总纲!T143)</f>
        <v>5</v>
      </c>
      <c r="AH144" s="78">
        <f>求节点($F$6:$F$19,$G$6:$G$19,节奏总纲!P143)</f>
        <v>6400000</v>
      </c>
      <c r="AI144" s="78">
        <f>求节点($F$6:$F$19,$G$6:$G$19,节奏总纲!Q143)</f>
        <v>6400000</v>
      </c>
      <c r="AJ144" s="78">
        <f>求节点($F$6:$F$19,$G$6:$G$19,节奏总纲!R143)</f>
        <v>6400000</v>
      </c>
      <c r="AK144" s="78">
        <f>求节点($F$6:$F$19,$G$6:$G$19,节奏总纲!S143)</f>
        <v>6400000</v>
      </c>
      <c r="AL144" s="78">
        <f>求节点($F$6:$F$19,$G$6:$G$19,节奏总纲!T143)</f>
        <v>6400000</v>
      </c>
      <c r="AM144" s="78">
        <f t="shared" si="20"/>
        <v>0</v>
      </c>
      <c r="AN144" s="78">
        <f t="shared" si="21"/>
        <v>0</v>
      </c>
      <c r="AO144" s="78">
        <f t="shared" si="22"/>
        <v>0</v>
      </c>
      <c r="AP144" s="78">
        <f t="shared" si="23"/>
        <v>0</v>
      </c>
      <c r="AQ144" s="78">
        <f t="shared" si="24"/>
        <v>0</v>
      </c>
      <c r="AS144" s="25"/>
      <c r="AU144" s="78">
        <v>140</v>
      </c>
      <c r="AV144" s="78">
        <f>IF(X144&gt;AH144,INDEX($O$6:$O$19,AC144),求节点($G$6:$G$19,$O$6:$O$19,X144))/7*节奏总纲!W143</f>
        <v>0</v>
      </c>
      <c r="AW144" s="78">
        <f>IF(Y144&gt;AI144,INDEX($O$6:$O$19,AD144),求节点($G$6:$G$19,$O$6:$O$19,Y144))/7*节奏总纲!X143</f>
        <v>0</v>
      </c>
      <c r="AX144" s="78">
        <f>IF(Z144&gt;AJ144,INDEX($O$6:$O$19,AE144),求节点($G$6:$G$19,$O$6:$O$19,Z144))/7*节奏总纲!Y143</f>
        <v>0</v>
      </c>
      <c r="AY144" s="78">
        <f>IF(AA144&gt;AK144,INDEX($O$6:$O$19,AF144),求节点($G$6:$G$19,$O$6:$O$19,AA144))/7*节奏总纲!Z143</f>
        <v>0</v>
      </c>
      <c r="AZ144" s="78">
        <f>IF(AB144&gt;AL144,INDEX($O$6:$O$19,AG144),求节点($G$6:$G$19,$O$6:$O$19,AB144))/7*节奏总纲!AA143</f>
        <v>0</v>
      </c>
      <c r="BA144" s="78">
        <f>IF(X144&gt;AH144,INDEX($P$6:$P$19,AC144),求节点($G$6:$G$19,$P$6:$P$19,X144))/7*节奏总纲!W143</f>
        <v>0</v>
      </c>
      <c r="BB144" s="78">
        <f>IF(Y144&gt;AI144,INDEX($P$6:$P$19,AD144),求节点($G$6:$G$19,$P$6:$P$19,Y144))/7*节奏总纲!X143</f>
        <v>0</v>
      </c>
      <c r="BC144" s="78">
        <f>IF(Z144&gt;AJ144,INDEX($P$6:$P$19,AE144),求节点($G$6:$G$19,$P$6:$P$19,Z144))/7*节奏总纲!Y143</f>
        <v>0</v>
      </c>
      <c r="BD144" s="78">
        <f>IF(AA144&gt;AK144,INDEX($P$6:$P$19,AF144),求节点($G$6:$G$19,$P$6:$P$19,AA144))/7*节奏总纲!Z143</f>
        <v>0</v>
      </c>
      <c r="BE144" s="78">
        <f>IF(AB144&gt;AL144,INDEX($P$6:$P$19,AG144),求节点($G$6:$G$19,$P$6:$P$19,AB144))/7*节奏总纲!AA143</f>
        <v>0</v>
      </c>
      <c r="BF144" s="78">
        <f>IF(X144&gt;AH144,INDEX($Q$6:$Q$19,AC144),求节点($G$6:$G$19,$Q$6:$Q$19,X144))/7*节奏总纲!W143</f>
        <v>0</v>
      </c>
      <c r="BG144" s="78">
        <f>IF(Y144&gt;AI144,INDEX($Q$6:$Q$19,AD144),求节点($G$6:$G$19,$Q$6:$Q$19,Y144))/7*节奏总纲!X143</f>
        <v>0</v>
      </c>
      <c r="BH144" s="78">
        <f>IF(Z144&gt;AJ144,INDEX($Q$6:$Q$19,AE144),求节点($G$6:$G$19,$Q$6:$Q$19,Z144))/7*节奏总纲!Y143</f>
        <v>0</v>
      </c>
      <c r="BI144" s="78">
        <f>IF(AA144&gt;AK144,INDEX($Q$6:$Q$19,AF144),求节点($G$6:$G$19,$Q$6:$Q$19,AA144))/7*节奏总纲!Z143</f>
        <v>0</v>
      </c>
      <c r="BJ144" s="78">
        <f>IF(AB144&gt;AL144,INDEX($Q$6:$Q$19,AG144),求节点($G$6:$G$19,$Q$6:$Q$19,AB144))/7*节奏总纲!AA143</f>
        <v>0</v>
      </c>
      <c r="BK144" s="78">
        <f>IF(X144&gt;AH144,INDEX($R$6:$R$19,AC144),求节点($G$6:$G$19,$R$6:$R$19,X144))/7*节奏总纲!W143*$E$27</f>
        <v>0</v>
      </c>
      <c r="BL144" s="78">
        <f>IF(Y144&gt;AI144,INDEX($R$6:$R$19,AD144),求节点($G$6:$G$19,$R$6:$R$19,Y144))/7*节奏总纲!X143*$E$27</f>
        <v>0</v>
      </c>
      <c r="BM144" s="78">
        <f>IF(Z144&gt;AJ144,INDEX($R$6:$R$19,AE144),求节点($G$6:$G$19,$R$6:$R$19,Z144))/7*节奏总纲!Y143*$E$27</f>
        <v>0</v>
      </c>
      <c r="BN144" s="78">
        <f>IF(AA144&gt;AK144,INDEX($R$6:$R$19,AF144),求节点($G$6:$G$19,$R$6:$R$19,AA144))/7*节奏总纲!Z143*$E$27</f>
        <v>0</v>
      </c>
      <c r="BO144" s="78">
        <f>IF(AB144&gt;AL144,INDEX($R$6:$R$19,AG144),求节点($G$6:$G$19,$R$6:$R$19,AB144))/7*节奏总纲!AA143*$E$27</f>
        <v>0</v>
      </c>
      <c r="BP144" s="78">
        <f>IF(X144&gt;AH144,INDEX($S$6:$S$19,AC144),求节点($G$6:$G$19,$S$6:$S$19,X144))/7*节奏总纲!W143</f>
        <v>0</v>
      </c>
      <c r="BQ144" s="78">
        <f>IF(Y144&gt;AI144,INDEX($S$6:$S$19,AD144),求节点($G$6:$G$19,$S$6:$S$19,Y144))/7*节奏总纲!X143</f>
        <v>0</v>
      </c>
      <c r="BR144" s="78">
        <f>IF(Z144&gt;AJ144,INDEX($S$6:$S$19,AE144),求节点($G$6:$G$19,$S$6:$S$19,Z144))/7*节奏总纲!Y143</f>
        <v>0</v>
      </c>
      <c r="BS144" s="78">
        <f>IF(AA144&gt;AK144,INDEX($S$6:$S$19,AF144),求节点($G$6:$G$19,$S$6:$S$19,AA144))/7*节奏总纲!Z143</f>
        <v>0</v>
      </c>
      <c r="BT144" s="78">
        <f>IF(AB144&gt;AL144,INDEX($S$6:$S$19,AG144),求节点($G$6:$G$19,$S$6:$S$19,AB144))/7*节奏总纲!AA143</f>
        <v>0</v>
      </c>
      <c r="BV144" s="78">
        <v>140</v>
      </c>
      <c r="BW144" s="78">
        <f>SUM(AV$5:AV144)</f>
        <v>523558.86298849026</v>
      </c>
      <c r="BX144" s="78">
        <f>SUM(AW$5:AW144)</f>
        <v>529827.38716935948</v>
      </c>
      <c r="BY144" s="78">
        <f>SUM(AX$5:AX144)</f>
        <v>494571.15316972102</v>
      </c>
      <c r="BZ144" s="78">
        <f>SUM(AY$5:AY144)</f>
        <v>356370.09289879433</v>
      </c>
      <c r="CA144" s="78">
        <f>SUM(AZ$5:AZ144)</f>
        <v>189079.87919799119</v>
      </c>
      <c r="CB144" s="78">
        <f>SUM(BA$5:BA144)</f>
        <v>7507791028.7134533</v>
      </c>
      <c r="CC144" s="78">
        <f>SUM(BB$5:BB144)</f>
        <v>8296768521.4912663</v>
      </c>
      <c r="CD144" s="78">
        <f>SUM(BC$5:BC144)</f>
        <v>9363561992.7081757</v>
      </c>
      <c r="CE144" s="78">
        <f>SUM(BD$5:BD144)</f>
        <v>6797948470.9072771</v>
      </c>
      <c r="CF144" s="78">
        <f>SUM(BE$5:BE144)</f>
        <v>3508442110.1176267</v>
      </c>
      <c r="CG144" s="78">
        <f>SUM(BF$5:BF144)</f>
        <v>75737659.296295851</v>
      </c>
      <c r="CH144" s="78">
        <f>SUM(BG$5:BG144)</f>
        <v>80727068.841832638</v>
      </c>
      <c r="CI144" s="78">
        <f>SUM(BH$5:BH144)</f>
        <v>106635110.23726298</v>
      </c>
      <c r="CJ144" s="78">
        <f>SUM(BI$5:BI144)</f>
        <v>78721461.839904457</v>
      </c>
      <c r="CK144" s="78">
        <f>SUM(BJ$5:BJ144)</f>
        <v>39361569.168265827</v>
      </c>
      <c r="CL144" s="78">
        <f>SUM(BK$5:BK144)</f>
        <v>130889.71574712258</v>
      </c>
      <c r="CM144" s="78">
        <f>SUM(BL$5:BL144)</f>
        <v>132456.84679233987</v>
      </c>
      <c r="CN144" s="78">
        <f>SUM(BM$5:BM144)</f>
        <v>123642.78829243028</v>
      </c>
      <c r="CO144" s="78">
        <f>SUM(BN$5:BN144)</f>
        <v>89092.523224698583</v>
      </c>
      <c r="CP144" s="78">
        <f>SUM(BO$5:BO144)</f>
        <v>47269.969799497812</v>
      </c>
      <c r="CQ144" s="78" t="e">
        <f>BK144/节奏总纲!W143</f>
        <v>#DIV/0!</v>
      </c>
      <c r="CR144" s="78">
        <f>SUM(BP$5:BP144)</f>
        <v>0</v>
      </c>
      <c r="CS144" s="78">
        <f>SUM(BQ$5:BQ144)</f>
        <v>0</v>
      </c>
      <c r="CT144" s="78">
        <f>SUM(BR$5:BR144)</f>
        <v>0</v>
      </c>
      <c r="CU144" s="78">
        <f>SUM(BS$5:BS144)</f>
        <v>0</v>
      </c>
      <c r="CV144" s="78">
        <f>SUM(BT$5:BT144)</f>
        <v>0</v>
      </c>
    </row>
    <row r="145" spans="21:100" s="78" customFormat="1" x14ac:dyDescent="0.15">
      <c r="U145" s="25"/>
      <c r="W145" s="77">
        <v>141</v>
      </c>
      <c r="X145" s="78">
        <f>功勋产出!C148*7</f>
        <v>0</v>
      </c>
      <c r="Y145" s="78">
        <f>功勋产出!D148*7</f>
        <v>0</v>
      </c>
      <c r="Z145" s="78">
        <f>功勋产出!E148*7</f>
        <v>0</v>
      </c>
      <c r="AA145" s="78">
        <f>功勋产出!F148*7</f>
        <v>0</v>
      </c>
      <c r="AB145" s="78">
        <f>功勋产出!G148*7</f>
        <v>0</v>
      </c>
      <c r="AC145" s="78">
        <f>求节点(功勋需求与产出奖励!$F$6:$F$19,功勋需求与产出奖励!$C$6:$C$19,节奏总纲!P144)</f>
        <v>5</v>
      </c>
      <c r="AD145" s="78">
        <f>求节点(功勋需求与产出奖励!$F$6:$F$19,功勋需求与产出奖励!$C$6:$C$19,节奏总纲!Q144)</f>
        <v>5</v>
      </c>
      <c r="AE145" s="78">
        <f>求节点(功勋需求与产出奖励!$F$6:$F$19,功勋需求与产出奖励!$C$6:$C$19,节奏总纲!R144)</f>
        <v>5</v>
      </c>
      <c r="AF145" s="78">
        <f>求节点(功勋需求与产出奖励!$F$6:$F$19,功勋需求与产出奖励!$C$6:$C$19,节奏总纲!S144)</f>
        <v>5</v>
      </c>
      <c r="AG145" s="78">
        <f>求节点(功勋需求与产出奖励!$F$6:$F$19,功勋需求与产出奖励!$C$6:$C$19,节奏总纲!T144)</f>
        <v>5</v>
      </c>
      <c r="AH145" s="78">
        <f>求节点($F$6:$F$19,$G$6:$G$19,节奏总纲!P144)</f>
        <v>6400000</v>
      </c>
      <c r="AI145" s="78">
        <f>求节点($F$6:$F$19,$G$6:$G$19,节奏总纲!Q144)</f>
        <v>6400000</v>
      </c>
      <c r="AJ145" s="78">
        <f>求节点($F$6:$F$19,$G$6:$G$19,节奏总纲!R144)</f>
        <v>6400000</v>
      </c>
      <c r="AK145" s="78">
        <f>求节点($F$6:$F$19,$G$6:$G$19,节奏总纲!S144)</f>
        <v>6400000</v>
      </c>
      <c r="AL145" s="78">
        <f>求节点($F$6:$F$19,$G$6:$G$19,节奏总纲!T144)</f>
        <v>6400000</v>
      </c>
      <c r="AM145" s="78">
        <f t="shared" si="20"/>
        <v>0</v>
      </c>
      <c r="AN145" s="78">
        <f t="shared" si="21"/>
        <v>0</v>
      </c>
      <c r="AO145" s="78">
        <f t="shared" si="22"/>
        <v>0</v>
      </c>
      <c r="AP145" s="78">
        <f t="shared" si="23"/>
        <v>0</v>
      </c>
      <c r="AQ145" s="78">
        <f t="shared" si="24"/>
        <v>0</v>
      </c>
      <c r="AS145" s="25"/>
      <c r="AU145" s="78">
        <v>141</v>
      </c>
      <c r="AV145" s="78">
        <f>IF(X145&gt;AH145,INDEX($O$6:$O$19,AC145),求节点($G$6:$G$19,$O$6:$O$19,X145))/7*节奏总纲!W144</f>
        <v>0</v>
      </c>
      <c r="AW145" s="78">
        <f>IF(Y145&gt;AI145,INDEX($O$6:$O$19,AD145),求节点($G$6:$G$19,$O$6:$O$19,Y145))/7*节奏总纲!X144</f>
        <v>0</v>
      </c>
      <c r="AX145" s="78">
        <f>IF(Z145&gt;AJ145,INDEX($O$6:$O$19,AE145),求节点($G$6:$G$19,$O$6:$O$19,Z145))/7*节奏总纲!Y144</f>
        <v>0</v>
      </c>
      <c r="AY145" s="78">
        <f>IF(AA145&gt;AK145,INDEX($O$6:$O$19,AF145),求节点($G$6:$G$19,$O$6:$O$19,AA145))/7*节奏总纲!Z144</f>
        <v>0</v>
      </c>
      <c r="AZ145" s="78">
        <f>IF(AB145&gt;AL145,INDEX($O$6:$O$19,AG145),求节点($G$6:$G$19,$O$6:$O$19,AB145))/7*节奏总纲!AA144</f>
        <v>0</v>
      </c>
      <c r="BA145" s="78">
        <f>IF(X145&gt;AH145,INDEX($P$6:$P$19,AC145),求节点($G$6:$G$19,$P$6:$P$19,X145))/7*节奏总纲!W144</f>
        <v>0</v>
      </c>
      <c r="BB145" s="78">
        <f>IF(Y145&gt;AI145,INDEX($P$6:$P$19,AD145),求节点($G$6:$G$19,$P$6:$P$19,Y145))/7*节奏总纲!X144</f>
        <v>0</v>
      </c>
      <c r="BC145" s="78">
        <f>IF(Z145&gt;AJ145,INDEX($P$6:$P$19,AE145),求节点($G$6:$G$19,$P$6:$P$19,Z145))/7*节奏总纲!Y144</f>
        <v>0</v>
      </c>
      <c r="BD145" s="78">
        <f>IF(AA145&gt;AK145,INDEX($P$6:$P$19,AF145),求节点($G$6:$G$19,$P$6:$P$19,AA145))/7*节奏总纲!Z144</f>
        <v>0</v>
      </c>
      <c r="BE145" s="78">
        <f>IF(AB145&gt;AL145,INDEX($P$6:$P$19,AG145),求节点($G$6:$G$19,$P$6:$P$19,AB145))/7*节奏总纲!AA144</f>
        <v>0</v>
      </c>
      <c r="BF145" s="78">
        <f>IF(X145&gt;AH145,INDEX($Q$6:$Q$19,AC145),求节点($G$6:$G$19,$Q$6:$Q$19,X145))/7*节奏总纲!W144</f>
        <v>0</v>
      </c>
      <c r="BG145" s="78">
        <f>IF(Y145&gt;AI145,INDEX($Q$6:$Q$19,AD145),求节点($G$6:$G$19,$Q$6:$Q$19,Y145))/7*节奏总纲!X144</f>
        <v>0</v>
      </c>
      <c r="BH145" s="78">
        <f>IF(Z145&gt;AJ145,INDEX($Q$6:$Q$19,AE145),求节点($G$6:$G$19,$Q$6:$Q$19,Z145))/7*节奏总纲!Y144</f>
        <v>0</v>
      </c>
      <c r="BI145" s="78">
        <f>IF(AA145&gt;AK145,INDEX($Q$6:$Q$19,AF145),求节点($G$6:$G$19,$Q$6:$Q$19,AA145))/7*节奏总纲!Z144</f>
        <v>0</v>
      </c>
      <c r="BJ145" s="78">
        <f>IF(AB145&gt;AL145,INDEX($Q$6:$Q$19,AG145),求节点($G$6:$G$19,$Q$6:$Q$19,AB145))/7*节奏总纲!AA144</f>
        <v>0</v>
      </c>
      <c r="BK145" s="78">
        <f>IF(X145&gt;AH145,INDEX($R$6:$R$19,AC145),求节点($G$6:$G$19,$R$6:$R$19,X145))/7*节奏总纲!W144*$E$27</f>
        <v>0</v>
      </c>
      <c r="BL145" s="78">
        <f>IF(Y145&gt;AI145,INDEX($R$6:$R$19,AD145),求节点($G$6:$G$19,$R$6:$R$19,Y145))/7*节奏总纲!X144*$E$27</f>
        <v>0</v>
      </c>
      <c r="BM145" s="78">
        <f>IF(Z145&gt;AJ145,INDEX($R$6:$R$19,AE145),求节点($G$6:$G$19,$R$6:$R$19,Z145))/7*节奏总纲!Y144*$E$27</f>
        <v>0</v>
      </c>
      <c r="BN145" s="78">
        <f>IF(AA145&gt;AK145,INDEX($R$6:$R$19,AF145),求节点($G$6:$G$19,$R$6:$R$19,AA145))/7*节奏总纲!Z144*$E$27</f>
        <v>0</v>
      </c>
      <c r="BO145" s="78">
        <f>IF(AB145&gt;AL145,INDEX($R$6:$R$19,AG145),求节点($G$6:$G$19,$R$6:$R$19,AB145))/7*节奏总纲!AA144*$E$27</f>
        <v>0</v>
      </c>
      <c r="BP145" s="78">
        <f>IF(X145&gt;AH145,INDEX($S$6:$S$19,AC145),求节点($G$6:$G$19,$S$6:$S$19,X145))/7*节奏总纲!W144</f>
        <v>0</v>
      </c>
      <c r="BQ145" s="78">
        <f>IF(Y145&gt;AI145,INDEX($S$6:$S$19,AD145),求节点($G$6:$G$19,$S$6:$S$19,Y145))/7*节奏总纲!X144</f>
        <v>0</v>
      </c>
      <c r="BR145" s="78">
        <f>IF(Z145&gt;AJ145,INDEX($S$6:$S$19,AE145),求节点($G$6:$G$19,$S$6:$S$19,Z145))/7*节奏总纲!Y144</f>
        <v>0</v>
      </c>
      <c r="BS145" s="78">
        <f>IF(AA145&gt;AK145,INDEX($S$6:$S$19,AF145),求节点($G$6:$G$19,$S$6:$S$19,AA145))/7*节奏总纲!Z144</f>
        <v>0</v>
      </c>
      <c r="BT145" s="78">
        <f>IF(AB145&gt;AL145,INDEX($S$6:$S$19,AG145),求节点($G$6:$G$19,$S$6:$S$19,AB145))/7*节奏总纲!AA144</f>
        <v>0</v>
      </c>
      <c r="BV145" s="78">
        <v>141</v>
      </c>
      <c r="BW145" s="78">
        <f>SUM(AV$5:AV145)</f>
        <v>523558.86298849026</v>
      </c>
      <c r="BX145" s="78">
        <f>SUM(AW$5:AW145)</f>
        <v>529827.38716935948</v>
      </c>
      <c r="BY145" s="78">
        <f>SUM(AX$5:AX145)</f>
        <v>494571.15316972102</v>
      </c>
      <c r="BZ145" s="78">
        <f>SUM(AY$5:AY145)</f>
        <v>356370.09289879433</v>
      </c>
      <c r="CA145" s="78">
        <f>SUM(AZ$5:AZ145)</f>
        <v>189079.87919799119</v>
      </c>
      <c r="CB145" s="78">
        <f>SUM(BA$5:BA145)</f>
        <v>7507791028.7134533</v>
      </c>
      <c r="CC145" s="78">
        <f>SUM(BB$5:BB145)</f>
        <v>8296768521.4912663</v>
      </c>
      <c r="CD145" s="78">
        <f>SUM(BC$5:BC145)</f>
        <v>9363561992.7081757</v>
      </c>
      <c r="CE145" s="78">
        <f>SUM(BD$5:BD145)</f>
        <v>6797948470.9072771</v>
      </c>
      <c r="CF145" s="78">
        <f>SUM(BE$5:BE145)</f>
        <v>3508442110.1176267</v>
      </c>
      <c r="CG145" s="78">
        <f>SUM(BF$5:BF145)</f>
        <v>75737659.296295851</v>
      </c>
      <c r="CH145" s="78">
        <f>SUM(BG$5:BG145)</f>
        <v>80727068.841832638</v>
      </c>
      <c r="CI145" s="78">
        <f>SUM(BH$5:BH145)</f>
        <v>106635110.23726298</v>
      </c>
      <c r="CJ145" s="78">
        <f>SUM(BI$5:BI145)</f>
        <v>78721461.839904457</v>
      </c>
      <c r="CK145" s="78">
        <f>SUM(BJ$5:BJ145)</f>
        <v>39361569.168265827</v>
      </c>
      <c r="CL145" s="78">
        <f>SUM(BK$5:BK145)</f>
        <v>130889.71574712258</v>
      </c>
      <c r="CM145" s="78">
        <f>SUM(BL$5:BL145)</f>
        <v>132456.84679233987</v>
      </c>
      <c r="CN145" s="78">
        <f>SUM(BM$5:BM145)</f>
        <v>123642.78829243028</v>
      </c>
      <c r="CO145" s="78">
        <f>SUM(BN$5:BN145)</f>
        <v>89092.523224698583</v>
      </c>
      <c r="CP145" s="78">
        <f>SUM(BO$5:BO145)</f>
        <v>47269.969799497812</v>
      </c>
      <c r="CQ145" s="78" t="e">
        <f>BK145/节奏总纲!W144</f>
        <v>#DIV/0!</v>
      </c>
      <c r="CR145" s="78">
        <f>SUM(BP$5:BP145)</f>
        <v>0</v>
      </c>
      <c r="CS145" s="78">
        <f>SUM(BQ$5:BQ145)</f>
        <v>0</v>
      </c>
      <c r="CT145" s="78">
        <f>SUM(BR$5:BR145)</f>
        <v>0</v>
      </c>
      <c r="CU145" s="78">
        <f>SUM(BS$5:BS145)</f>
        <v>0</v>
      </c>
      <c r="CV145" s="78">
        <f>SUM(BT$5:BT145)</f>
        <v>0</v>
      </c>
    </row>
    <row r="146" spans="21:100" s="78" customFormat="1" x14ac:dyDescent="0.15">
      <c r="U146" s="25"/>
      <c r="W146" s="77">
        <v>142</v>
      </c>
      <c r="X146" s="78">
        <f>功勋产出!C149*7</f>
        <v>0</v>
      </c>
      <c r="Y146" s="78">
        <f>功勋产出!D149*7</f>
        <v>0</v>
      </c>
      <c r="Z146" s="78">
        <f>功勋产出!E149*7</f>
        <v>0</v>
      </c>
      <c r="AA146" s="78">
        <f>功勋产出!F149*7</f>
        <v>0</v>
      </c>
      <c r="AB146" s="78">
        <f>功勋产出!G149*7</f>
        <v>0</v>
      </c>
      <c r="AC146" s="78">
        <f>求节点(功勋需求与产出奖励!$F$6:$F$19,功勋需求与产出奖励!$C$6:$C$19,节奏总纲!P145)</f>
        <v>5</v>
      </c>
      <c r="AD146" s="78">
        <f>求节点(功勋需求与产出奖励!$F$6:$F$19,功勋需求与产出奖励!$C$6:$C$19,节奏总纲!Q145)</f>
        <v>5</v>
      </c>
      <c r="AE146" s="78">
        <f>求节点(功勋需求与产出奖励!$F$6:$F$19,功勋需求与产出奖励!$C$6:$C$19,节奏总纲!R145)</f>
        <v>5</v>
      </c>
      <c r="AF146" s="78">
        <f>求节点(功勋需求与产出奖励!$F$6:$F$19,功勋需求与产出奖励!$C$6:$C$19,节奏总纲!S145)</f>
        <v>5</v>
      </c>
      <c r="AG146" s="78">
        <f>求节点(功勋需求与产出奖励!$F$6:$F$19,功勋需求与产出奖励!$C$6:$C$19,节奏总纲!T145)</f>
        <v>5</v>
      </c>
      <c r="AH146" s="78">
        <f>求节点($F$6:$F$19,$G$6:$G$19,节奏总纲!P145)</f>
        <v>6400000</v>
      </c>
      <c r="AI146" s="78">
        <f>求节点($F$6:$F$19,$G$6:$G$19,节奏总纲!Q145)</f>
        <v>6400000</v>
      </c>
      <c r="AJ146" s="78">
        <f>求节点($F$6:$F$19,$G$6:$G$19,节奏总纲!R145)</f>
        <v>6400000</v>
      </c>
      <c r="AK146" s="78">
        <f>求节点($F$6:$F$19,$G$6:$G$19,节奏总纲!S145)</f>
        <v>6400000</v>
      </c>
      <c r="AL146" s="78">
        <f>求节点($F$6:$F$19,$G$6:$G$19,节奏总纲!T145)</f>
        <v>6400000</v>
      </c>
      <c r="AM146" s="78">
        <f t="shared" si="20"/>
        <v>0</v>
      </c>
      <c r="AN146" s="78">
        <f t="shared" si="21"/>
        <v>0</v>
      </c>
      <c r="AO146" s="78">
        <f t="shared" si="22"/>
        <v>0</v>
      </c>
      <c r="AP146" s="78">
        <f t="shared" si="23"/>
        <v>0</v>
      </c>
      <c r="AQ146" s="78">
        <f t="shared" si="24"/>
        <v>0</v>
      </c>
      <c r="AS146" s="25"/>
      <c r="AU146" s="78">
        <v>142</v>
      </c>
      <c r="AV146" s="78">
        <f>IF(X146&gt;AH146,INDEX($O$6:$O$19,AC146),求节点($G$6:$G$19,$O$6:$O$19,X146))/7*节奏总纲!W145</f>
        <v>0</v>
      </c>
      <c r="AW146" s="78">
        <f>IF(Y146&gt;AI146,INDEX($O$6:$O$19,AD146),求节点($G$6:$G$19,$O$6:$O$19,Y146))/7*节奏总纲!X145</f>
        <v>0</v>
      </c>
      <c r="AX146" s="78">
        <f>IF(Z146&gt;AJ146,INDEX($O$6:$O$19,AE146),求节点($G$6:$G$19,$O$6:$O$19,Z146))/7*节奏总纲!Y145</f>
        <v>0</v>
      </c>
      <c r="AY146" s="78">
        <f>IF(AA146&gt;AK146,INDEX($O$6:$O$19,AF146),求节点($G$6:$G$19,$O$6:$O$19,AA146))/7*节奏总纲!Z145</f>
        <v>0</v>
      </c>
      <c r="AZ146" s="78">
        <f>IF(AB146&gt;AL146,INDEX($O$6:$O$19,AG146),求节点($G$6:$G$19,$O$6:$O$19,AB146))/7*节奏总纲!AA145</f>
        <v>0</v>
      </c>
      <c r="BA146" s="78">
        <f>IF(X146&gt;AH146,INDEX($P$6:$P$19,AC146),求节点($G$6:$G$19,$P$6:$P$19,X146))/7*节奏总纲!W145</f>
        <v>0</v>
      </c>
      <c r="BB146" s="78">
        <f>IF(Y146&gt;AI146,INDEX($P$6:$P$19,AD146),求节点($G$6:$G$19,$P$6:$P$19,Y146))/7*节奏总纲!X145</f>
        <v>0</v>
      </c>
      <c r="BC146" s="78">
        <f>IF(Z146&gt;AJ146,INDEX($P$6:$P$19,AE146),求节点($G$6:$G$19,$P$6:$P$19,Z146))/7*节奏总纲!Y145</f>
        <v>0</v>
      </c>
      <c r="BD146" s="78">
        <f>IF(AA146&gt;AK146,INDEX($P$6:$P$19,AF146),求节点($G$6:$G$19,$P$6:$P$19,AA146))/7*节奏总纲!Z145</f>
        <v>0</v>
      </c>
      <c r="BE146" s="78">
        <f>IF(AB146&gt;AL146,INDEX($P$6:$P$19,AG146),求节点($G$6:$G$19,$P$6:$P$19,AB146))/7*节奏总纲!AA145</f>
        <v>0</v>
      </c>
      <c r="BF146" s="78">
        <f>IF(X146&gt;AH146,INDEX($Q$6:$Q$19,AC146),求节点($G$6:$G$19,$Q$6:$Q$19,X146))/7*节奏总纲!W145</f>
        <v>0</v>
      </c>
      <c r="BG146" s="78">
        <f>IF(Y146&gt;AI146,INDEX($Q$6:$Q$19,AD146),求节点($G$6:$G$19,$Q$6:$Q$19,Y146))/7*节奏总纲!X145</f>
        <v>0</v>
      </c>
      <c r="BH146" s="78">
        <f>IF(Z146&gt;AJ146,INDEX($Q$6:$Q$19,AE146),求节点($G$6:$G$19,$Q$6:$Q$19,Z146))/7*节奏总纲!Y145</f>
        <v>0</v>
      </c>
      <c r="BI146" s="78">
        <f>IF(AA146&gt;AK146,INDEX($Q$6:$Q$19,AF146),求节点($G$6:$G$19,$Q$6:$Q$19,AA146))/7*节奏总纲!Z145</f>
        <v>0</v>
      </c>
      <c r="BJ146" s="78">
        <f>IF(AB146&gt;AL146,INDEX($Q$6:$Q$19,AG146),求节点($G$6:$G$19,$Q$6:$Q$19,AB146))/7*节奏总纲!AA145</f>
        <v>0</v>
      </c>
      <c r="BK146" s="78">
        <f>IF(X146&gt;AH146,INDEX($R$6:$R$19,AC146),求节点($G$6:$G$19,$R$6:$R$19,X146))/7*节奏总纲!W145*$E$27</f>
        <v>0</v>
      </c>
      <c r="BL146" s="78">
        <f>IF(Y146&gt;AI146,INDEX($R$6:$R$19,AD146),求节点($G$6:$G$19,$R$6:$R$19,Y146))/7*节奏总纲!X145*$E$27</f>
        <v>0</v>
      </c>
      <c r="BM146" s="78">
        <f>IF(Z146&gt;AJ146,INDEX($R$6:$R$19,AE146),求节点($G$6:$G$19,$R$6:$R$19,Z146))/7*节奏总纲!Y145*$E$27</f>
        <v>0</v>
      </c>
      <c r="BN146" s="78">
        <f>IF(AA146&gt;AK146,INDEX($R$6:$R$19,AF146),求节点($G$6:$G$19,$R$6:$R$19,AA146))/7*节奏总纲!Z145*$E$27</f>
        <v>0</v>
      </c>
      <c r="BO146" s="78">
        <f>IF(AB146&gt;AL146,INDEX($R$6:$R$19,AG146),求节点($G$6:$G$19,$R$6:$R$19,AB146))/7*节奏总纲!AA145*$E$27</f>
        <v>0</v>
      </c>
      <c r="BP146" s="78">
        <f>IF(X146&gt;AH146,INDEX($S$6:$S$19,AC146),求节点($G$6:$G$19,$S$6:$S$19,X146))/7*节奏总纲!W145</f>
        <v>0</v>
      </c>
      <c r="BQ146" s="78">
        <f>IF(Y146&gt;AI146,INDEX($S$6:$S$19,AD146),求节点($G$6:$G$19,$S$6:$S$19,Y146))/7*节奏总纲!X145</f>
        <v>0</v>
      </c>
      <c r="BR146" s="78">
        <f>IF(Z146&gt;AJ146,INDEX($S$6:$S$19,AE146),求节点($G$6:$G$19,$S$6:$S$19,Z146))/7*节奏总纲!Y145</f>
        <v>0</v>
      </c>
      <c r="BS146" s="78">
        <f>IF(AA146&gt;AK146,INDEX($S$6:$S$19,AF146),求节点($G$6:$G$19,$S$6:$S$19,AA146))/7*节奏总纲!Z145</f>
        <v>0</v>
      </c>
      <c r="BT146" s="78">
        <f>IF(AB146&gt;AL146,INDEX($S$6:$S$19,AG146),求节点($G$6:$G$19,$S$6:$S$19,AB146))/7*节奏总纲!AA145</f>
        <v>0</v>
      </c>
      <c r="BV146" s="78">
        <v>142</v>
      </c>
      <c r="BW146" s="78">
        <f>SUM(AV$5:AV146)</f>
        <v>523558.86298849026</v>
      </c>
      <c r="BX146" s="78">
        <f>SUM(AW$5:AW146)</f>
        <v>529827.38716935948</v>
      </c>
      <c r="BY146" s="78">
        <f>SUM(AX$5:AX146)</f>
        <v>494571.15316972102</v>
      </c>
      <c r="BZ146" s="78">
        <f>SUM(AY$5:AY146)</f>
        <v>356370.09289879433</v>
      </c>
      <c r="CA146" s="78">
        <f>SUM(AZ$5:AZ146)</f>
        <v>189079.87919799119</v>
      </c>
      <c r="CB146" s="78">
        <f>SUM(BA$5:BA146)</f>
        <v>7507791028.7134533</v>
      </c>
      <c r="CC146" s="78">
        <f>SUM(BB$5:BB146)</f>
        <v>8296768521.4912663</v>
      </c>
      <c r="CD146" s="78">
        <f>SUM(BC$5:BC146)</f>
        <v>9363561992.7081757</v>
      </c>
      <c r="CE146" s="78">
        <f>SUM(BD$5:BD146)</f>
        <v>6797948470.9072771</v>
      </c>
      <c r="CF146" s="78">
        <f>SUM(BE$5:BE146)</f>
        <v>3508442110.1176267</v>
      </c>
      <c r="CG146" s="78">
        <f>SUM(BF$5:BF146)</f>
        <v>75737659.296295851</v>
      </c>
      <c r="CH146" s="78">
        <f>SUM(BG$5:BG146)</f>
        <v>80727068.841832638</v>
      </c>
      <c r="CI146" s="78">
        <f>SUM(BH$5:BH146)</f>
        <v>106635110.23726298</v>
      </c>
      <c r="CJ146" s="78">
        <f>SUM(BI$5:BI146)</f>
        <v>78721461.839904457</v>
      </c>
      <c r="CK146" s="78">
        <f>SUM(BJ$5:BJ146)</f>
        <v>39361569.168265827</v>
      </c>
      <c r="CL146" s="78">
        <f>SUM(BK$5:BK146)</f>
        <v>130889.71574712258</v>
      </c>
      <c r="CM146" s="78">
        <f>SUM(BL$5:BL146)</f>
        <v>132456.84679233987</v>
      </c>
      <c r="CN146" s="78">
        <f>SUM(BM$5:BM146)</f>
        <v>123642.78829243028</v>
      </c>
      <c r="CO146" s="78">
        <f>SUM(BN$5:BN146)</f>
        <v>89092.523224698583</v>
      </c>
      <c r="CP146" s="78">
        <f>SUM(BO$5:BO146)</f>
        <v>47269.969799497812</v>
      </c>
      <c r="CQ146" s="78" t="e">
        <f>BK146/节奏总纲!W145</f>
        <v>#DIV/0!</v>
      </c>
      <c r="CR146" s="78">
        <f>SUM(BP$5:BP146)</f>
        <v>0</v>
      </c>
      <c r="CS146" s="78">
        <f>SUM(BQ$5:BQ146)</f>
        <v>0</v>
      </c>
      <c r="CT146" s="78">
        <f>SUM(BR$5:BR146)</f>
        <v>0</v>
      </c>
      <c r="CU146" s="78">
        <f>SUM(BS$5:BS146)</f>
        <v>0</v>
      </c>
      <c r="CV146" s="78">
        <f>SUM(BT$5:BT146)</f>
        <v>0</v>
      </c>
    </row>
    <row r="147" spans="21:100" s="78" customFormat="1" x14ac:dyDescent="0.15">
      <c r="U147" s="25"/>
      <c r="W147" s="77">
        <v>143</v>
      </c>
      <c r="X147" s="78">
        <f>功勋产出!C150*7</f>
        <v>0</v>
      </c>
      <c r="Y147" s="78">
        <f>功勋产出!D150*7</f>
        <v>0</v>
      </c>
      <c r="Z147" s="78">
        <f>功勋产出!E150*7</f>
        <v>0</v>
      </c>
      <c r="AA147" s="78">
        <f>功勋产出!F150*7</f>
        <v>0</v>
      </c>
      <c r="AB147" s="78">
        <f>功勋产出!G150*7</f>
        <v>0</v>
      </c>
      <c r="AC147" s="78">
        <f>求节点(功勋需求与产出奖励!$F$6:$F$19,功勋需求与产出奖励!$C$6:$C$19,节奏总纲!P146)</f>
        <v>5</v>
      </c>
      <c r="AD147" s="78">
        <f>求节点(功勋需求与产出奖励!$F$6:$F$19,功勋需求与产出奖励!$C$6:$C$19,节奏总纲!Q146)</f>
        <v>5</v>
      </c>
      <c r="AE147" s="78">
        <f>求节点(功勋需求与产出奖励!$F$6:$F$19,功勋需求与产出奖励!$C$6:$C$19,节奏总纲!R146)</f>
        <v>5</v>
      </c>
      <c r="AF147" s="78">
        <f>求节点(功勋需求与产出奖励!$F$6:$F$19,功勋需求与产出奖励!$C$6:$C$19,节奏总纲!S146)</f>
        <v>5</v>
      </c>
      <c r="AG147" s="78">
        <f>求节点(功勋需求与产出奖励!$F$6:$F$19,功勋需求与产出奖励!$C$6:$C$19,节奏总纲!T146)</f>
        <v>5</v>
      </c>
      <c r="AH147" s="78">
        <f>求节点($F$6:$F$19,$G$6:$G$19,节奏总纲!P146)</f>
        <v>6400000</v>
      </c>
      <c r="AI147" s="78">
        <f>求节点($F$6:$F$19,$G$6:$G$19,节奏总纲!Q146)</f>
        <v>6400000</v>
      </c>
      <c r="AJ147" s="78">
        <f>求节点($F$6:$F$19,$G$6:$G$19,节奏总纲!R146)</f>
        <v>6400000</v>
      </c>
      <c r="AK147" s="78">
        <f>求节点($F$6:$F$19,$G$6:$G$19,节奏总纲!S146)</f>
        <v>6400000</v>
      </c>
      <c r="AL147" s="78">
        <f>求节点($F$6:$F$19,$G$6:$G$19,节奏总纲!T146)</f>
        <v>6400000</v>
      </c>
      <c r="AM147" s="78">
        <f t="shared" si="20"/>
        <v>0</v>
      </c>
      <c r="AN147" s="78">
        <f t="shared" si="21"/>
        <v>0</v>
      </c>
      <c r="AO147" s="78">
        <f t="shared" si="22"/>
        <v>0</v>
      </c>
      <c r="AP147" s="78">
        <f t="shared" si="23"/>
        <v>0</v>
      </c>
      <c r="AQ147" s="78">
        <f t="shared" si="24"/>
        <v>0</v>
      </c>
      <c r="AS147" s="25"/>
      <c r="AU147" s="78">
        <v>143</v>
      </c>
      <c r="AV147" s="78">
        <f>IF(X147&gt;AH147,INDEX($O$6:$O$19,AC147),求节点($G$6:$G$19,$O$6:$O$19,X147))/7*节奏总纲!W146</f>
        <v>0</v>
      </c>
      <c r="AW147" s="78">
        <f>IF(Y147&gt;AI147,INDEX($O$6:$O$19,AD147),求节点($G$6:$G$19,$O$6:$O$19,Y147))/7*节奏总纲!X146</f>
        <v>0</v>
      </c>
      <c r="AX147" s="78">
        <f>IF(Z147&gt;AJ147,INDEX($O$6:$O$19,AE147),求节点($G$6:$G$19,$O$6:$O$19,Z147))/7*节奏总纲!Y146</f>
        <v>0</v>
      </c>
      <c r="AY147" s="78">
        <f>IF(AA147&gt;AK147,INDEX($O$6:$O$19,AF147),求节点($G$6:$G$19,$O$6:$O$19,AA147))/7*节奏总纲!Z146</f>
        <v>0</v>
      </c>
      <c r="AZ147" s="78">
        <f>IF(AB147&gt;AL147,INDEX($O$6:$O$19,AG147),求节点($G$6:$G$19,$O$6:$O$19,AB147))/7*节奏总纲!AA146</f>
        <v>0</v>
      </c>
      <c r="BA147" s="78">
        <f>IF(X147&gt;AH147,INDEX($P$6:$P$19,AC147),求节点($G$6:$G$19,$P$6:$P$19,X147))/7*节奏总纲!W146</f>
        <v>0</v>
      </c>
      <c r="BB147" s="78">
        <f>IF(Y147&gt;AI147,INDEX($P$6:$P$19,AD147),求节点($G$6:$G$19,$P$6:$P$19,Y147))/7*节奏总纲!X146</f>
        <v>0</v>
      </c>
      <c r="BC147" s="78">
        <f>IF(Z147&gt;AJ147,INDEX($P$6:$P$19,AE147),求节点($G$6:$G$19,$P$6:$P$19,Z147))/7*节奏总纲!Y146</f>
        <v>0</v>
      </c>
      <c r="BD147" s="78">
        <f>IF(AA147&gt;AK147,INDEX($P$6:$P$19,AF147),求节点($G$6:$G$19,$P$6:$P$19,AA147))/7*节奏总纲!Z146</f>
        <v>0</v>
      </c>
      <c r="BE147" s="78">
        <f>IF(AB147&gt;AL147,INDEX($P$6:$P$19,AG147),求节点($G$6:$G$19,$P$6:$P$19,AB147))/7*节奏总纲!AA146</f>
        <v>0</v>
      </c>
      <c r="BF147" s="78">
        <f>IF(X147&gt;AH147,INDEX($Q$6:$Q$19,AC147),求节点($G$6:$G$19,$Q$6:$Q$19,X147))/7*节奏总纲!W146</f>
        <v>0</v>
      </c>
      <c r="BG147" s="78">
        <f>IF(Y147&gt;AI147,INDEX($Q$6:$Q$19,AD147),求节点($G$6:$G$19,$Q$6:$Q$19,Y147))/7*节奏总纲!X146</f>
        <v>0</v>
      </c>
      <c r="BH147" s="78">
        <f>IF(Z147&gt;AJ147,INDEX($Q$6:$Q$19,AE147),求节点($G$6:$G$19,$Q$6:$Q$19,Z147))/7*节奏总纲!Y146</f>
        <v>0</v>
      </c>
      <c r="BI147" s="78">
        <f>IF(AA147&gt;AK147,INDEX($Q$6:$Q$19,AF147),求节点($G$6:$G$19,$Q$6:$Q$19,AA147))/7*节奏总纲!Z146</f>
        <v>0</v>
      </c>
      <c r="BJ147" s="78">
        <f>IF(AB147&gt;AL147,INDEX($Q$6:$Q$19,AG147),求节点($G$6:$G$19,$Q$6:$Q$19,AB147))/7*节奏总纲!AA146</f>
        <v>0</v>
      </c>
      <c r="BK147" s="78">
        <f>IF(X147&gt;AH147,INDEX($R$6:$R$19,AC147),求节点($G$6:$G$19,$R$6:$R$19,X147))/7*节奏总纲!W146*$E$27</f>
        <v>0</v>
      </c>
      <c r="BL147" s="78">
        <f>IF(Y147&gt;AI147,INDEX($R$6:$R$19,AD147),求节点($G$6:$G$19,$R$6:$R$19,Y147))/7*节奏总纲!X146*$E$27</f>
        <v>0</v>
      </c>
      <c r="BM147" s="78">
        <f>IF(Z147&gt;AJ147,INDEX($R$6:$R$19,AE147),求节点($G$6:$G$19,$R$6:$R$19,Z147))/7*节奏总纲!Y146*$E$27</f>
        <v>0</v>
      </c>
      <c r="BN147" s="78">
        <f>IF(AA147&gt;AK147,INDEX($R$6:$R$19,AF147),求节点($G$6:$G$19,$R$6:$R$19,AA147))/7*节奏总纲!Z146*$E$27</f>
        <v>0</v>
      </c>
      <c r="BO147" s="78">
        <f>IF(AB147&gt;AL147,INDEX($R$6:$R$19,AG147),求节点($G$6:$G$19,$R$6:$R$19,AB147))/7*节奏总纲!AA146*$E$27</f>
        <v>0</v>
      </c>
      <c r="BP147" s="78">
        <f>IF(X147&gt;AH147,INDEX($S$6:$S$19,AC147),求节点($G$6:$G$19,$S$6:$S$19,X147))/7*节奏总纲!W146</f>
        <v>0</v>
      </c>
      <c r="BQ147" s="78">
        <f>IF(Y147&gt;AI147,INDEX($S$6:$S$19,AD147),求节点($G$6:$G$19,$S$6:$S$19,Y147))/7*节奏总纲!X146</f>
        <v>0</v>
      </c>
      <c r="BR147" s="78">
        <f>IF(Z147&gt;AJ147,INDEX($S$6:$S$19,AE147),求节点($G$6:$G$19,$S$6:$S$19,Z147))/7*节奏总纲!Y146</f>
        <v>0</v>
      </c>
      <c r="BS147" s="78">
        <f>IF(AA147&gt;AK147,INDEX($S$6:$S$19,AF147),求节点($G$6:$G$19,$S$6:$S$19,AA147))/7*节奏总纲!Z146</f>
        <v>0</v>
      </c>
      <c r="BT147" s="78">
        <f>IF(AB147&gt;AL147,INDEX($S$6:$S$19,AG147),求节点($G$6:$G$19,$S$6:$S$19,AB147))/7*节奏总纲!AA146</f>
        <v>0</v>
      </c>
      <c r="BV147" s="78">
        <v>143</v>
      </c>
      <c r="BW147" s="78">
        <f>SUM(AV$5:AV147)</f>
        <v>523558.86298849026</v>
      </c>
      <c r="BX147" s="78">
        <f>SUM(AW$5:AW147)</f>
        <v>529827.38716935948</v>
      </c>
      <c r="BY147" s="78">
        <f>SUM(AX$5:AX147)</f>
        <v>494571.15316972102</v>
      </c>
      <c r="BZ147" s="78">
        <f>SUM(AY$5:AY147)</f>
        <v>356370.09289879433</v>
      </c>
      <c r="CA147" s="78">
        <f>SUM(AZ$5:AZ147)</f>
        <v>189079.87919799119</v>
      </c>
      <c r="CB147" s="78">
        <f>SUM(BA$5:BA147)</f>
        <v>7507791028.7134533</v>
      </c>
      <c r="CC147" s="78">
        <f>SUM(BB$5:BB147)</f>
        <v>8296768521.4912663</v>
      </c>
      <c r="CD147" s="78">
        <f>SUM(BC$5:BC147)</f>
        <v>9363561992.7081757</v>
      </c>
      <c r="CE147" s="78">
        <f>SUM(BD$5:BD147)</f>
        <v>6797948470.9072771</v>
      </c>
      <c r="CF147" s="78">
        <f>SUM(BE$5:BE147)</f>
        <v>3508442110.1176267</v>
      </c>
      <c r="CG147" s="78">
        <f>SUM(BF$5:BF147)</f>
        <v>75737659.296295851</v>
      </c>
      <c r="CH147" s="78">
        <f>SUM(BG$5:BG147)</f>
        <v>80727068.841832638</v>
      </c>
      <c r="CI147" s="78">
        <f>SUM(BH$5:BH147)</f>
        <v>106635110.23726298</v>
      </c>
      <c r="CJ147" s="78">
        <f>SUM(BI$5:BI147)</f>
        <v>78721461.839904457</v>
      </c>
      <c r="CK147" s="78">
        <f>SUM(BJ$5:BJ147)</f>
        <v>39361569.168265827</v>
      </c>
      <c r="CL147" s="78">
        <f>SUM(BK$5:BK147)</f>
        <v>130889.71574712258</v>
      </c>
      <c r="CM147" s="78">
        <f>SUM(BL$5:BL147)</f>
        <v>132456.84679233987</v>
      </c>
      <c r="CN147" s="78">
        <f>SUM(BM$5:BM147)</f>
        <v>123642.78829243028</v>
      </c>
      <c r="CO147" s="78">
        <f>SUM(BN$5:BN147)</f>
        <v>89092.523224698583</v>
      </c>
      <c r="CP147" s="78">
        <f>SUM(BO$5:BO147)</f>
        <v>47269.969799497812</v>
      </c>
      <c r="CQ147" s="78" t="e">
        <f>BK147/节奏总纲!W146</f>
        <v>#DIV/0!</v>
      </c>
      <c r="CR147" s="78">
        <f>SUM(BP$5:BP147)</f>
        <v>0</v>
      </c>
      <c r="CS147" s="78">
        <f>SUM(BQ$5:BQ147)</f>
        <v>0</v>
      </c>
      <c r="CT147" s="78">
        <f>SUM(BR$5:BR147)</f>
        <v>0</v>
      </c>
      <c r="CU147" s="78">
        <f>SUM(BS$5:BS147)</f>
        <v>0</v>
      </c>
      <c r="CV147" s="78">
        <f>SUM(BT$5:BT147)</f>
        <v>0</v>
      </c>
    </row>
    <row r="148" spans="21:100" s="78" customFormat="1" x14ac:dyDescent="0.15">
      <c r="U148" s="25"/>
      <c r="W148" s="77">
        <v>144</v>
      </c>
      <c r="X148" s="78">
        <f>功勋产出!C151*7</f>
        <v>0</v>
      </c>
      <c r="Y148" s="78">
        <f>功勋产出!D151*7</f>
        <v>0</v>
      </c>
      <c r="Z148" s="78">
        <f>功勋产出!E151*7</f>
        <v>0</v>
      </c>
      <c r="AA148" s="78">
        <f>功勋产出!F151*7</f>
        <v>0</v>
      </c>
      <c r="AB148" s="78">
        <f>功勋产出!G151*7</f>
        <v>0</v>
      </c>
      <c r="AC148" s="78">
        <f>求节点(功勋需求与产出奖励!$F$6:$F$19,功勋需求与产出奖励!$C$6:$C$19,节奏总纲!P147)</f>
        <v>5</v>
      </c>
      <c r="AD148" s="78">
        <f>求节点(功勋需求与产出奖励!$F$6:$F$19,功勋需求与产出奖励!$C$6:$C$19,节奏总纲!Q147)</f>
        <v>5</v>
      </c>
      <c r="AE148" s="78">
        <f>求节点(功勋需求与产出奖励!$F$6:$F$19,功勋需求与产出奖励!$C$6:$C$19,节奏总纲!R147)</f>
        <v>5</v>
      </c>
      <c r="AF148" s="78">
        <f>求节点(功勋需求与产出奖励!$F$6:$F$19,功勋需求与产出奖励!$C$6:$C$19,节奏总纲!S147)</f>
        <v>5</v>
      </c>
      <c r="AG148" s="78">
        <f>求节点(功勋需求与产出奖励!$F$6:$F$19,功勋需求与产出奖励!$C$6:$C$19,节奏总纲!T147)</f>
        <v>5</v>
      </c>
      <c r="AH148" s="78">
        <f>求节点($F$6:$F$19,$G$6:$G$19,节奏总纲!P147)</f>
        <v>6400000</v>
      </c>
      <c r="AI148" s="78">
        <f>求节点($F$6:$F$19,$G$6:$G$19,节奏总纲!Q147)</f>
        <v>6400000</v>
      </c>
      <c r="AJ148" s="78">
        <f>求节点($F$6:$F$19,$G$6:$G$19,节奏总纲!R147)</f>
        <v>6400000</v>
      </c>
      <c r="AK148" s="78">
        <f>求节点($F$6:$F$19,$G$6:$G$19,节奏总纲!S147)</f>
        <v>6400000</v>
      </c>
      <c r="AL148" s="78">
        <f>求节点($F$6:$F$19,$G$6:$G$19,节奏总纲!T147)</f>
        <v>6400000</v>
      </c>
      <c r="AM148" s="78">
        <f t="shared" si="20"/>
        <v>0</v>
      </c>
      <c r="AN148" s="78">
        <f t="shared" si="21"/>
        <v>0</v>
      </c>
      <c r="AO148" s="78">
        <f t="shared" si="22"/>
        <v>0</v>
      </c>
      <c r="AP148" s="78">
        <f t="shared" si="23"/>
        <v>0</v>
      </c>
      <c r="AQ148" s="78">
        <f t="shared" si="24"/>
        <v>0</v>
      </c>
      <c r="AS148" s="25"/>
      <c r="AU148" s="78">
        <v>144</v>
      </c>
      <c r="AV148" s="78">
        <f>IF(X148&gt;AH148,INDEX($O$6:$O$19,AC148),求节点($G$6:$G$19,$O$6:$O$19,X148))/7*节奏总纲!W147</f>
        <v>0</v>
      </c>
      <c r="AW148" s="78">
        <f>IF(Y148&gt;AI148,INDEX($O$6:$O$19,AD148),求节点($G$6:$G$19,$O$6:$O$19,Y148))/7*节奏总纲!X147</f>
        <v>0</v>
      </c>
      <c r="AX148" s="78">
        <f>IF(Z148&gt;AJ148,INDEX($O$6:$O$19,AE148),求节点($G$6:$G$19,$O$6:$O$19,Z148))/7*节奏总纲!Y147</f>
        <v>0</v>
      </c>
      <c r="AY148" s="78">
        <f>IF(AA148&gt;AK148,INDEX($O$6:$O$19,AF148),求节点($G$6:$G$19,$O$6:$O$19,AA148))/7*节奏总纲!Z147</f>
        <v>0</v>
      </c>
      <c r="AZ148" s="78">
        <f>IF(AB148&gt;AL148,INDEX($O$6:$O$19,AG148),求节点($G$6:$G$19,$O$6:$O$19,AB148))/7*节奏总纲!AA147</f>
        <v>0</v>
      </c>
      <c r="BA148" s="78">
        <f>IF(X148&gt;AH148,INDEX($P$6:$P$19,AC148),求节点($G$6:$G$19,$P$6:$P$19,X148))/7*节奏总纲!W147</f>
        <v>0</v>
      </c>
      <c r="BB148" s="78">
        <f>IF(Y148&gt;AI148,INDEX($P$6:$P$19,AD148),求节点($G$6:$G$19,$P$6:$P$19,Y148))/7*节奏总纲!X147</f>
        <v>0</v>
      </c>
      <c r="BC148" s="78">
        <f>IF(Z148&gt;AJ148,INDEX($P$6:$P$19,AE148),求节点($G$6:$G$19,$P$6:$P$19,Z148))/7*节奏总纲!Y147</f>
        <v>0</v>
      </c>
      <c r="BD148" s="78">
        <f>IF(AA148&gt;AK148,INDEX($P$6:$P$19,AF148),求节点($G$6:$G$19,$P$6:$P$19,AA148))/7*节奏总纲!Z147</f>
        <v>0</v>
      </c>
      <c r="BE148" s="78">
        <f>IF(AB148&gt;AL148,INDEX($P$6:$P$19,AG148),求节点($G$6:$G$19,$P$6:$P$19,AB148))/7*节奏总纲!AA147</f>
        <v>0</v>
      </c>
      <c r="BF148" s="78">
        <f>IF(X148&gt;AH148,INDEX($Q$6:$Q$19,AC148),求节点($G$6:$G$19,$Q$6:$Q$19,X148))/7*节奏总纲!W147</f>
        <v>0</v>
      </c>
      <c r="BG148" s="78">
        <f>IF(Y148&gt;AI148,INDEX($Q$6:$Q$19,AD148),求节点($G$6:$G$19,$Q$6:$Q$19,Y148))/7*节奏总纲!X147</f>
        <v>0</v>
      </c>
      <c r="BH148" s="78">
        <f>IF(Z148&gt;AJ148,INDEX($Q$6:$Q$19,AE148),求节点($G$6:$G$19,$Q$6:$Q$19,Z148))/7*节奏总纲!Y147</f>
        <v>0</v>
      </c>
      <c r="BI148" s="78">
        <f>IF(AA148&gt;AK148,INDEX($Q$6:$Q$19,AF148),求节点($G$6:$G$19,$Q$6:$Q$19,AA148))/7*节奏总纲!Z147</f>
        <v>0</v>
      </c>
      <c r="BJ148" s="78">
        <f>IF(AB148&gt;AL148,INDEX($Q$6:$Q$19,AG148),求节点($G$6:$G$19,$Q$6:$Q$19,AB148))/7*节奏总纲!AA147</f>
        <v>0</v>
      </c>
      <c r="BK148" s="78">
        <f>IF(X148&gt;AH148,INDEX($R$6:$R$19,AC148),求节点($G$6:$G$19,$R$6:$R$19,X148))/7*节奏总纲!W147*$E$27</f>
        <v>0</v>
      </c>
      <c r="BL148" s="78">
        <f>IF(Y148&gt;AI148,INDEX($R$6:$R$19,AD148),求节点($G$6:$G$19,$R$6:$R$19,Y148))/7*节奏总纲!X147*$E$27</f>
        <v>0</v>
      </c>
      <c r="BM148" s="78">
        <f>IF(Z148&gt;AJ148,INDEX($R$6:$R$19,AE148),求节点($G$6:$G$19,$R$6:$R$19,Z148))/7*节奏总纲!Y147*$E$27</f>
        <v>0</v>
      </c>
      <c r="BN148" s="78">
        <f>IF(AA148&gt;AK148,INDEX($R$6:$R$19,AF148),求节点($G$6:$G$19,$R$6:$R$19,AA148))/7*节奏总纲!Z147*$E$27</f>
        <v>0</v>
      </c>
      <c r="BO148" s="78">
        <f>IF(AB148&gt;AL148,INDEX($R$6:$R$19,AG148),求节点($G$6:$G$19,$R$6:$R$19,AB148))/7*节奏总纲!AA147*$E$27</f>
        <v>0</v>
      </c>
      <c r="BP148" s="78">
        <f>IF(X148&gt;AH148,INDEX($S$6:$S$19,AC148),求节点($G$6:$G$19,$S$6:$S$19,X148))/7*节奏总纲!W147</f>
        <v>0</v>
      </c>
      <c r="BQ148" s="78">
        <f>IF(Y148&gt;AI148,INDEX($S$6:$S$19,AD148),求节点($G$6:$G$19,$S$6:$S$19,Y148))/7*节奏总纲!X147</f>
        <v>0</v>
      </c>
      <c r="BR148" s="78">
        <f>IF(Z148&gt;AJ148,INDEX($S$6:$S$19,AE148),求节点($G$6:$G$19,$S$6:$S$19,Z148))/7*节奏总纲!Y147</f>
        <v>0</v>
      </c>
      <c r="BS148" s="78">
        <f>IF(AA148&gt;AK148,INDEX($S$6:$S$19,AF148),求节点($G$6:$G$19,$S$6:$S$19,AA148))/7*节奏总纲!Z147</f>
        <v>0</v>
      </c>
      <c r="BT148" s="78">
        <f>IF(AB148&gt;AL148,INDEX($S$6:$S$19,AG148),求节点($G$6:$G$19,$S$6:$S$19,AB148))/7*节奏总纲!AA147</f>
        <v>0</v>
      </c>
      <c r="BV148" s="78">
        <v>144</v>
      </c>
      <c r="BW148" s="78">
        <f>SUM(AV$5:AV148)</f>
        <v>523558.86298849026</v>
      </c>
      <c r="BX148" s="78">
        <f>SUM(AW$5:AW148)</f>
        <v>529827.38716935948</v>
      </c>
      <c r="BY148" s="78">
        <f>SUM(AX$5:AX148)</f>
        <v>494571.15316972102</v>
      </c>
      <c r="BZ148" s="78">
        <f>SUM(AY$5:AY148)</f>
        <v>356370.09289879433</v>
      </c>
      <c r="CA148" s="78">
        <f>SUM(AZ$5:AZ148)</f>
        <v>189079.87919799119</v>
      </c>
      <c r="CB148" s="78">
        <f>SUM(BA$5:BA148)</f>
        <v>7507791028.7134533</v>
      </c>
      <c r="CC148" s="78">
        <f>SUM(BB$5:BB148)</f>
        <v>8296768521.4912663</v>
      </c>
      <c r="CD148" s="78">
        <f>SUM(BC$5:BC148)</f>
        <v>9363561992.7081757</v>
      </c>
      <c r="CE148" s="78">
        <f>SUM(BD$5:BD148)</f>
        <v>6797948470.9072771</v>
      </c>
      <c r="CF148" s="78">
        <f>SUM(BE$5:BE148)</f>
        <v>3508442110.1176267</v>
      </c>
      <c r="CG148" s="78">
        <f>SUM(BF$5:BF148)</f>
        <v>75737659.296295851</v>
      </c>
      <c r="CH148" s="78">
        <f>SUM(BG$5:BG148)</f>
        <v>80727068.841832638</v>
      </c>
      <c r="CI148" s="78">
        <f>SUM(BH$5:BH148)</f>
        <v>106635110.23726298</v>
      </c>
      <c r="CJ148" s="78">
        <f>SUM(BI$5:BI148)</f>
        <v>78721461.839904457</v>
      </c>
      <c r="CK148" s="78">
        <f>SUM(BJ$5:BJ148)</f>
        <v>39361569.168265827</v>
      </c>
      <c r="CL148" s="78">
        <f>SUM(BK$5:BK148)</f>
        <v>130889.71574712258</v>
      </c>
      <c r="CM148" s="78">
        <f>SUM(BL$5:BL148)</f>
        <v>132456.84679233987</v>
      </c>
      <c r="CN148" s="78">
        <f>SUM(BM$5:BM148)</f>
        <v>123642.78829243028</v>
      </c>
      <c r="CO148" s="78">
        <f>SUM(BN$5:BN148)</f>
        <v>89092.523224698583</v>
      </c>
      <c r="CP148" s="78">
        <f>SUM(BO$5:BO148)</f>
        <v>47269.969799497812</v>
      </c>
      <c r="CQ148" s="78" t="e">
        <f>BK148/节奏总纲!W147</f>
        <v>#DIV/0!</v>
      </c>
      <c r="CR148" s="78">
        <f>SUM(BP$5:BP148)</f>
        <v>0</v>
      </c>
      <c r="CS148" s="78">
        <f>SUM(BQ$5:BQ148)</f>
        <v>0</v>
      </c>
      <c r="CT148" s="78">
        <f>SUM(BR$5:BR148)</f>
        <v>0</v>
      </c>
      <c r="CU148" s="78">
        <f>SUM(BS$5:BS148)</f>
        <v>0</v>
      </c>
      <c r="CV148" s="78">
        <f>SUM(BT$5:BT148)</f>
        <v>0</v>
      </c>
    </row>
    <row r="149" spans="21:100" s="78" customFormat="1" x14ac:dyDescent="0.15">
      <c r="U149" s="25"/>
      <c r="W149" s="77">
        <v>145</v>
      </c>
      <c r="X149" s="78">
        <f>功勋产出!C152*7</f>
        <v>0</v>
      </c>
      <c r="Y149" s="78">
        <f>功勋产出!D152*7</f>
        <v>0</v>
      </c>
      <c r="Z149" s="78">
        <f>功勋产出!E152*7</f>
        <v>0</v>
      </c>
      <c r="AA149" s="78">
        <f>功勋产出!F152*7</f>
        <v>0</v>
      </c>
      <c r="AB149" s="78">
        <f>功勋产出!G152*7</f>
        <v>0</v>
      </c>
      <c r="AC149" s="78">
        <f>求节点(功勋需求与产出奖励!$F$6:$F$19,功勋需求与产出奖励!$C$6:$C$19,节奏总纲!P148)</f>
        <v>5</v>
      </c>
      <c r="AD149" s="78">
        <f>求节点(功勋需求与产出奖励!$F$6:$F$19,功勋需求与产出奖励!$C$6:$C$19,节奏总纲!Q148)</f>
        <v>5</v>
      </c>
      <c r="AE149" s="78">
        <f>求节点(功勋需求与产出奖励!$F$6:$F$19,功勋需求与产出奖励!$C$6:$C$19,节奏总纲!R148)</f>
        <v>5</v>
      </c>
      <c r="AF149" s="78">
        <f>求节点(功勋需求与产出奖励!$F$6:$F$19,功勋需求与产出奖励!$C$6:$C$19,节奏总纲!S148)</f>
        <v>5</v>
      </c>
      <c r="AG149" s="78">
        <f>求节点(功勋需求与产出奖励!$F$6:$F$19,功勋需求与产出奖励!$C$6:$C$19,节奏总纲!T148)</f>
        <v>5</v>
      </c>
      <c r="AH149" s="78">
        <f>求节点($F$6:$F$19,$G$6:$G$19,节奏总纲!P148)</f>
        <v>6400000</v>
      </c>
      <c r="AI149" s="78">
        <f>求节点($F$6:$F$19,$G$6:$G$19,节奏总纲!Q148)</f>
        <v>6400000</v>
      </c>
      <c r="AJ149" s="78">
        <f>求节点($F$6:$F$19,$G$6:$G$19,节奏总纲!R148)</f>
        <v>6400000</v>
      </c>
      <c r="AK149" s="78">
        <f>求节点($F$6:$F$19,$G$6:$G$19,节奏总纲!S148)</f>
        <v>6400000</v>
      </c>
      <c r="AL149" s="78">
        <f>求节点($F$6:$F$19,$G$6:$G$19,节奏总纲!T148)</f>
        <v>6400000</v>
      </c>
      <c r="AM149" s="78">
        <f t="shared" si="20"/>
        <v>0</v>
      </c>
      <c r="AN149" s="78">
        <f t="shared" si="21"/>
        <v>0</v>
      </c>
      <c r="AO149" s="78">
        <f t="shared" si="22"/>
        <v>0</v>
      </c>
      <c r="AP149" s="78">
        <f t="shared" si="23"/>
        <v>0</v>
      </c>
      <c r="AQ149" s="78">
        <f t="shared" si="24"/>
        <v>0</v>
      </c>
      <c r="AS149" s="25"/>
      <c r="AU149" s="78">
        <v>145</v>
      </c>
      <c r="AV149" s="78">
        <f>IF(X149&gt;AH149,INDEX($O$6:$O$19,AC149),求节点($G$6:$G$19,$O$6:$O$19,X149))/7*节奏总纲!W148</f>
        <v>0</v>
      </c>
      <c r="AW149" s="78">
        <f>IF(Y149&gt;AI149,INDEX($O$6:$O$19,AD149),求节点($G$6:$G$19,$O$6:$O$19,Y149))/7*节奏总纲!X148</f>
        <v>0</v>
      </c>
      <c r="AX149" s="78">
        <f>IF(Z149&gt;AJ149,INDEX($O$6:$O$19,AE149),求节点($G$6:$G$19,$O$6:$O$19,Z149))/7*节奏总纲!Y148</f>
        <v>0</v>
      </c>
      <c r="AY149" s="78">
        <f>IF(AA149&gt;AK149,INDEX($O$6:$O$19,AF149),求节点($G$6:$G$19,$O$6:$O$19,AA149))/7*节奏总纲!Z148</f>
        <v>0</v>
      </c>
      <c r="AZ149" s="78">
        <f>IF(AB149&gt;AL149,INDEX($O$6:$O$19,AG149),求节点($G$6:$G$19,$O$6:$O$19,AB149))/7*节奏总纲!AA148</f>
        <v>0</v>
      </c>
      <c r="BA149" s="78">
        <f>IF(X149&gt;AH149,INDEX($P$6:$P$19,AC149),求节点($G$6:$G$19,$P$6:$P$19,X149))/7*节奏总纲!W148</f>
        <v>0</v>
      </c>
      <c r="BB149" s="78">
        <f>IF(Y149&gt;AI149,INDEX($P$6:$P$19,AD149),求节点($G$6:$G$19,$P$6:$P$19,Y149))/7*节奏总纲!X148</f>
        <v>0</v>
      </c>
      <c r="BC149" s="78">
        <f>IF(Z149&gt;AJ149,INDEX($P$6:$P$19,AE149),求节点($G$6:$G$19,$P$6:$P$19,Z149))/7*节奏总纲!Y148</f>
        <v>0</v>
      </c>
      <c r="BD149" s="78">
        <f>IF(AA149&gt;AK149,INDEX($P$6:$P$19,AF149),求节点($G$6:$G$19,$P$6:$P$19,AA149))/7*节奏总纲!Z148</f>
        <v>0</v>
      </c>
      <c r="BE149" s="78">
        <f>IF(AB149&gt;AL149,INDEX($P$6:$P$19,AG149),求节点($G$6:$G$19,$P$6:$P$19,AB149))/7*节奏总纲!AA148</f>
        <v>0</v>
      </c>
      <c r="BF149" s="78">
        <f>IF(X149&gt;AH149,INDEX($Q$6:$Q$19,AC149),求节点($G$6:$G$19,$Q$6:$Q$19,X149))/7*节奏总纲!W148</f>
        <v>0</v>
      </c>
      <c r="BG149" s="78">
        <f>IF(Y149&gt;AI149,INDEX($Q$6:$Q$19,AD149),求节点($G$6:$G$19,$Q$6:$Q$19,Y149))/7*节奏总纲!X148</f>
        <v>0</v>
      </c>
      <c r="BH149" s="78">
        <f>IF(Z149&gt;AJ149,INDEX($Q$6:$Q$19,AE149),求节点($G$6:$G$19,$Q$6:$Q$19,Z149))/7*节奏总纲!Y148</f>
        <v>0</v>
      </c>
      <c r="BI149" s="78">
        <f>IF(AA149&gt;AK149,INDEX($Q$6:$Q$19,AF149),求节点($G$6:$G$19,$Q$6:$Q$19,AA149))/7*节奏总纲!Z148</f>
        <v>0</v>
      </c>
      <c r="BJ149" s="78">
        <f>IF(AB149&gt;AL149,INDEX($Q$6:$Q$19,AG149),求节点($G$6:$G$19,$Q$6:$Q$19,AB149))/7*节奏总纲!AA148</f>
        <v>0</v>
      </c>
      <c r="BK149" s="78">
        <f>IF(X149&gt;AH149,INDEX($R$6:$R$19,AC149),求节点($G$6:$G$19,$R$6:$R$19,X149))/7*节奏总纲!W148*$E$27</f>
        <v>0</v>
      </c>
      <c r="BL149" s="78">
        <f>IF(Y149&gt;AI149,INDEX($R$6:$R$19,AD149),求节点($G$6:$G$19,$R$6:$R$19,Y149))/7*节奏总纲!X148*$E$27</f>
        <v>0</v>
      </c>
      <c r="BM149" s="78">
        <f>IF(Z149&gt;AJ149,INDEX($R$6:$R$19,AE149),求节点($G$6:$G$19,$R$6:$R$19,Z149))/7*节奏总纲!Y148*$E$27</f>
        <v>0</v>
      </c>
      <c r="BN149" s="78">
        <f>IF(AA149&gt;AK149,INDEX($R$6:$R$19,AF149),求节点($G$6:$G$19,$R$6:$R$19,AA149))/7*节奏总纲!Z148*$E$27</f>
        <v>0</v>
      </c>
      <c r="BO149" s="78">
        <f>IF(AB149&gt;AL149,INDEX($R$6:$R$19,AG149),求节点($G$6:$G$19,$R$6:$R$19,AB149))/7*节奏总纲!AA148*$E$27</f>
        <v>0</v>
      </c>
      <c r="BP149" s="78">
        <f>IF(X149&gt;AH149,INDEX($S$6:$S$19,AC149),求节点($G$6:$G$19,$S$6:$S$19,X149))/7*节奏总纲!W148</f>
        <v>0</v>
      </c>
      <c r="BQ149" s="78">
        <f>IF(Y149&gt;AI149,INDEX($S$6:$S$19,AD149),求节点($G$6:$G$19,$S$6:$S$19,Y149))/7*节奏总纲!X148</f>
        <v>0</v>
      </c>
      <c r="BR149" s="78">
        <f>IF(Z149&gt;AJ149,INDEX($S$6:$S$19,AE149),求节点($G$6:$G$19,$S$6:$S$19,Z149))/7*节奏总纲!Y148</f>
        <v>0</v>
      </c>
      <c r="BS149" s="78">
        <f>IF(AA149&gt;AK149,INDEX($S$6:$S$19,AF149),求节点($G$6:$G$19,$S$6:$S$19,AA149))/7*节奏总纲!Z148</f>
        <v>0</v>
      </c>
      <c r="BT149" s="78">
        <f>IF(AB149&gt;AL149,INDEX($S$6:$S$19,AG149),求节点($G$6:$G$19,$S$6:$S$19,AB149))/7*节奏总纲!AA148</f>
        <v>0</v>
      </c>
      <c r="BV149" s="78">
        <v>145</v>
      </c>
      <c r="BW149" s="78">
        <f>SUM(AV$5:AV149)</f>
        <v>523558.86298849026</v>
      </c>
      <c r="BX149" s="78">
        <f>SUM(AW$5:AW149)</f>
        <v>529827.38716935948</v>
      </c>
      <c r="BY149" s="78">
        <f>SUM(AX$5:AX149)</f>
        <v>494571.15316972102</v>
      </c>
      <c r="BZ149" s="78">
        <f>SUM(AY$5:AY149)</f>
        <v>356370.09289879433</v>
      </c>
      <c r="CA149" s="78">
        <f>SUM(AZ$5:AZ149)</f>
        <v>189079.87919799119</v>
      </c>
      <c r="CB149" s="78">
        <f>SUM(BA$5:BA149)</f>
        <v>7507791028.7134533</v>
      </c>
      <c r="CC149" s="78">
        <f>SUM(BB$5:BB149)</f>
        <v>8296768521.4912663</v>
      </c>
      <c r="CD149" s="78">
        <f>SUM(BC$5:BC149)</f>
        <v>9363561992.7081757</v>
      </c>
      <c r="CE149" s="78">
        <f>SUM(BD$5:BD149)</f>
        <v>6797948470.9072771</v>
      </c>
      <c r="CF149" s="78">
        <f>SUM(BE$5:BE149)</f>
        <v>3508442110.1176267</v>
      </c>
      <c r="CG149" s="78">
        <f>SUM(BF$5:BF149)</f>
        <v>75737659.296295851</v>
      </c>
      <c r="CH149" s="78">
        <f>SUM(BG$5:BG149)</f>
        <v>80727068.841832638</v>
      </c>
      <c r="CI149" s="78">
        <f>SUM(BH$5:BH149)</f>
        <v>106635110.23726298</v>
      </c>
      <c r="CJ149" s="78">
        <f>SUM(BI$5:BI149)</f>
        <v>78721461.839904457</v>
      </c>
      <c r="CK149" s="78">
        <f>SUM(BJ$5:BJ149)</f>
        <v>39361569.168265827</v>
      </c>
      <c r="CL149" s="78">
        <f>SUM(BK$5:BK149)</f>
        <v>130889.71574712258</v>
      </c>
      <c r="CM149" s="78">
        <f>SUM(BL$5:BL149)</f>
        <v>132456.84679233987</v>
      </c>
      <c r="CN149" s="78">
        <f>SUM(BM$5:BM149)</f>
        <v>123642.78829243028</v>
      </c>
      <c r="CO149" s="78">
        <f>SUM(BN$5:BN149)</f>
        <v>89092.523224698583</v>
      </c>
      <c r="CP149" s="78">
        <f>SUM(BO$5:BO149)</f>
        <v>47269.969799497812</v>
      </c>
      <c r="CQ149" s="78" t="e">
        <f>BK149/节奏总纲!W148</f>
        <v>#DIV/0!</v>
      </c>
      <c r="CR149" s="78">
        <f>SUM(BP$5:BP149)</f>
        <v>0</v>
      </c>
      <c r="CS149" s="78">
        <f>SUM(BQ$5:BQ149)</f>
        <v>0</v>
      </c>
      <c r="CT149" s="78">
        <f>SUM(BR$5:BR149)</f>
        <v>0</v>
      </c>
      <c r="CU149" s="78">
        <f>SUM(BS$5:BS149)</f>
        <v>0</v>
      </c>
      <c r="CV149" s="78">
        <f>SUM(BT$5:BT149)</f>
        <v>0</v>
      </c>
    </row>
    <row r="150" spans="21:100" s="78" customFormat="1" x14ac:dyDescent="0.15">
      <c r="U150" s="25"/>
      <c r="W150" s="77">
        <v>146</v>
      </c>
      <c r="X150" s="78">
        <f>功勋产出!C153*7</f>
        <v>0</v>
      </c>
      <c r="Y150" s="78">
        <f>功勋产出!D153*7</f>
        <v>0</v>
      </c>
      <c r="Z150" s="78">
        <f>功勋产出!E153*7</f>
        <v>0</v>
      </c>
      <c r="AA150" s="78">
        <f>功勋产出!F153*7</f>
        <v>0</v>
      </c>
      <c r="AB150" s="78">
        <f>功勋产出!G153*7</f>
        <v>0</v>
      </c>
      <c r="AC150" s="78">
        <f>求节点(功勋需求与产出奖励!$F$6:$F$19,功勋需求与产出奖励!$C$6:$C$19,节奏总纲!P149)</f>
        <v>5</v>
      </c>
      <c r="AD150" s="78">
        <f>求节点(功勋需求与产出奖励!$F$6:$F$19,功勋需求与产出奖励!$C$6:$C$19,节奏总纲!Q149)</f>
        <v>5</v>
      </c>
      <c r="AE150" s="78">
        <f>求节点(功勋需求与产出奖励!$F$6:$F$19,功勋需求与产出奖励!$C$6:$C$19,节奏总纲!R149)</f>
        <v>5</v>
      </c>
      <c r="AF150" s="78">
        <f>求节点(功勋需求与产出奖励!$F$6:$F$19,功勋需求与产出奖励!$C$6:$C$19,节奏总纲!S149)</f>
        <v>5</v>
      </c>
      <c r="AG150" s="78">
        <f>求节点(功勋需求与产出奖励!$F$6:$F$19,功勋需求与产出奖励!$C$6:$C$19,节奏总纲!T149)</f>
        <v>5</v>
      </c>
      <c r="AH150" s="78">
        <f>求节点($F$6:$F$19,$G$6:$G$19,节奏总纲!P149)</f>
        <v>6400000</v>
      </c>
      <c r="AI150" s="78">
        <f>求节点($F$6:$F$19,$G$6:$G$19,节奏总纲!Q149)</f>
        <v>6400000</v>
      </c>
      <c r="AJ150" s="78">
        <f>求节点($F$6:$F$19,$G$6:$G$19,节奏总纲!R149)</f>
        <v>6400000</v>
      </c>
      <c r="AK150" s="78">
        <f>求节点($F$6:$F$19,$G$6:$G$19,节奏总纲!S149)</f>
        <v>6400000</v>
      </c>
      <c r="AL150" s="78">
        <f>求节点($F$6:$F$19,$G$6:$G$19,节奏总纲!T149)</f>
        <v>6400000</v>
      </c>
      <c r="AM150" s="78">
        <f t="shared" si="20"/>
        <v>0</v>
      </c>
      <c r="AN150" s="78">
        <f t="shared" si="21"/>
        <v>0</v>
      </c>
      <c r="AO150" s="78">
        <f t="shared" si="22"/>
        <v>0</v>
      </c>
      <c r="AP150" s="78">
        <f t="shared" si="23"/>
        <v>0</v>
      </c>
      <c r="AQ150" s="78">
        <f t="shared" si="24"/>
        <v>0</v>
      </c>
      <c r="AS150" s="25"/>
      <c r="AU150" s="78">
        <v>146</v>
      </c>
      <c r="AV150" s="78">
        <f>IF(X150&gt;AH150,INDEX($O$6:$O$19,AC150),求节点($G$6:$G$19,$O$6:$O$19,X150))/7*节奏总纲!W149</f>
        <v>0</v>
      </c>
      <c r="AW150" s="78">
        <f>IF(Y150&gt;AI150,INDEX($O$6:$O$19,AD150),求节点($G$6:$G$19,$O$6:$O$19,Y150))/7*节奏总纲!X149</f>
        <v>0</v>
      </c>
      <c r="AX150" s="78">
        <f>IF(Z150&gt;AJ150,INDEX($O$6:$O$19,AE150),求节点($G$6:$G$19,$O$6:$O$19,Z150))/7*节奏总纲!Y149</f>
        <v>0</v>
      </c>
      <c r="AY150" s="78">
        <f>IF(AA150&gt;AK150,INDEX($O$6:$O$19,AF150),求节点($G$6:$G$19,$O$6:$O$19,AA150))/7*节奏总纲!Z149</f>
        <v>0</v>
      </c>
      <c r="AZ150" s="78">
        <f>IF(AB150&gt;AL150,INDEX($O$6:$O$19,AG150),求节点($G$6:$G$19,$O$6:$O$19,AB150))/7*节奏总纲!AA149</f>
        <v>0</v>
      </c>
      <c r="BA150" s="78">
        <f>IF(X150&gt;AH150,INDEX($P$6:$P$19,AC150),求节点($G$6:$G$19,$P$6:$P$19,X150))/7*节奏总纲!W149</f>
        <v>0</v>
      </c>
      <c r="BB150" s="78">
        <f>IF(Y150&gt;AI150,INDEX($P$6:$P$19,AD150),求节点($G$6:$G$19,$P$6:$P$19,Y150))/7*节奏总纲!X149</f>
        <v>0</v>
      </c>
      <c r="BC150" s="78">
        <f>IF(Z150&gt;AJ150,INDEX($P$6:$P$19,AE150),求节点($G$6:$G$19,$P$6:$P$19,Z150))/7*节奏总纲!Y149</f>
        <v>0</v>
      </c>
      <c r="BD150" s="78">
        <f>IF(AA150&gt;AK150,INDEX($P$6:$P$19,AF150),求节点($G$6:$G$19,$P$6:$P$19,AA150))/7*节奏总纲!Z149</f>
        <v>0</v>
      </c>
      <c r="BE150" s="78">
        <f>IF(AB150&gt;AL150,INDEX($P$6:$P$19,AG150),求节点($G$6:$G$19,$P$6:$P$19,AB150))/7*节奏总纲!AA149</f>
        <v>0</v>
      </c>
      <c r="BF150" s="78">
        <f>IF(X150&gt;AH150,INDEX($Q$6:$Q$19,AC150),求节点($G$6:$G$19,$Q$6:$Q$19,X150))/7*节奏总纲!W149</f>
        <v>0</v>
      </c>
      <c r="BG150" s="78">
        <f>IF(Y150&gt;AI150,INDEX($Q$6:$Q$19,AD150),求节点($G$6:$G$19,$Q$6:$Q$19,Y150))/7*节奏总纲!X149</f>
        <v>0</v>
      </c>
      <c r="BH150" s="78">
        <f>IF(Z150&gt;AJ150,INDEX($Q$6:$Q$19,AE150),求节点($G$6:$G$19,$Q$6:$Q$19,Z150))/7*节奏总纲!Y149</f>
        <v>0</v>
      </c>
      <c r="BI150" s="78">
        <f>IF(AA150&gt;AK150,INDEX($Q$6:$Q$19,AF150),求节点($G$6:$G$19,$Q$6:$Q$19,AA150))/7*节奏总纲!Z149</f>
        <v>0</v>
      </c>
      <c r="BJ150" s="78">
        <f>IF(AB150&gt;AL150,INDEX($Q$6:$Q$19,AG150),求节点($G$6:$G$19,$Q$6:$Q$19,AB150))/7*节奏总纲!AA149</f>
        <v>0</v>
      </c>
      <c r="BK150" s="78">
        <f>IF(X150&gt;AH150,INDEX($R$6:$R$19,AC150),求节点($G$6:$G$19,$R$6:$R$19,X150))/7*节奏总纲!W149*$E$27</f>
        <v>0</v>
      </c>
      <c r="BL150" s="78">
        <f>IF(Y150&gt;AI150,INDEX($R$6:$R$19,AD150),求节点($G$6:$G$19,$R$6:$R$19,Y150))/7*节奏总纲!X149*$E$27</f>
        <v>0</v>
      </c>
      <c r="BM150" s="78">
        <f>IF(Z150&gt;AJ150,INDEX($R$6:$R$19,AE150),求节点($G$6:$G$19,$R$6:$R$19,Z150))/7*节奏总纲!Y149*$E$27</f>
        <v>0</v>
      </c>
      <c r="BN150" s="78">
        <f>IF(AA150&gt;AK150,INDEX($R$6:$R$19,AF150),求节点($G$6:$G$19,$R$6:$R$19,AA150))/7*节奏总纲!Z149*$E$27</f>
        <v>0</v>
      </c>
      <c r="BO150" s="78">
        <f>IF(AB150&gt;AL150,INDEX($R$6:$R$19,AG150),求节点($G$6:$G$19,$R$6:$R$19,AB150))/7*节奏总纲!AA149*$E$27</f>
        <v>0</v>
      </c>
      <c r="BP150" s="78">
        <f>IF(X150&gt;AH150,INDEX($S$6:$S$19,AC150),求节点($G$6:$G$19,$S$6:$S$19,X150))/7*节奏总纲!W149</f>
        <v>0</v>
      </c>
      <c r="BQ150" s="78">
        <f>IF(Y150&gt;AI150,INDEX($S$6:$S$19,AD150),求节点($G$6:$G$19,$S$6:$S$19,Y150))/7*节奏总纲!X149</f>
        <v>0</v>
      </c>
      <c r="BR150" s="78">
        <f>IF(Z150&gt;AJ150,INDEX($S$6:$S$19,AE150),求节点($G$6:$G$19,$S$6:$S$19,Z150))/7*节奏总纲!Y149</f>
        <v>0</v>
      </c>
      <c r="BS150" s="78">
        <f>IF(AA150&gt;AK150,INDEX($S$6:$S$19,AF150),求节点($G$6:$G$19,$S$6:$S$19,AA150))/7*节奏总纲!Z149</f>
        <v>0</v>
      </c>
      <c r="BT150" s="78">
        <f>IF(AB150&gt;AL150,INDEX($S$6:$S$19,AG150),求节点($G$6:$G$19,$S$6:$S$19,AB150))/7*节奏总纲!AA149</f>
        <v>0</v>
      </c>
      <c r="BV150" s="78">
        <v>146</v>
      </c>
      <c r="BW150" s="78">
        <f>SUM(AV$5:AV150)</f>
        <v>523558.86298849026</v>
      </c>
      <c r="BX150" s="78">
        <f>SUM(AW$5:AW150)</f>
        <v>529827.38716935948</v>
      </c>
      <c r="BY150" s="78">
        <f>SUM(AX$5:AX150)</f>
        <v>494571.15316972102</v>
      </c>
      <c r="BZ150" s="78">
        <f>SUM(AY$5:AY150)</f>
        <v>356370.09289879433</v>
      </c>
      <c r="CA150" s="78">
        <f>SUM(AZ$5:AZ150)</f>
        <v>189079.87919799119</v>
      </c>
      <c r="CB150" s="78">
        <f>SUM(BA$5:BA150)</f>
        <v>7507791028.7134533</v>
      </c>
      <c r="CC150" s="78">
        <f>SUM(BB$5:BB150)</f>
        <v>8296768521.4912663</v>
      </c>
      <c r="CD150" s="78">
        <f>SUM(BC$5:BC150)</f>
        <v>9363561992.7081757</v>
      </c>
      <c r="CE150" s="78">
        <f>SUM(BD$5:BD150)</f>
        <v>6797948470.9072771</v>
      </c>
      <c r="CF150" s="78">
        <f>SUM(BE$5:BE150)</f>
        <v>3508442110.1176267</v>
      </c>
      <c r="CG150" s="78">
        <f>SUM(BF$5:BF150)</f>
        <v>75737659.296295851</v>
      </c>
      <c r="CH150" s="78">
        <f>SUM(BG$5:BG150)</f>
        <v>80727068.841832638</v>
      </c>
      <c r="CI150" s="78">
        <f>SUM(BH$5:BH150)</f>
        <v>106635110.23726298</v>
      </c>
      <c r="CJ150" s="78">
        <f>SUM(BI$5:BI150)</f>
        <v>78721461.839904457</v>
      </c>
      <c r="CK150" s="78">
        <f>SUM(BJ$5:BJ150)</f>
        <v>39361569.168265827</v>
      </c>
      <c r="CL150" s="78">
        <f>SUM(BK$5:BK150)</f>
        <v>130889.71574712258</v>
      </c>
      <c r="CM150" s="78">
        <f>SUM(BL$5:BL150)</f>
        <v>132456.84679233987</v>
      </c>
      <c r="CN150" s="78">
        <f>SUM(BM$5:BM150)</f>
        <v>123642.78829243028</v>
      </c>
      <c r="CO150" s="78">
        <f>SUM(BN$5:BN150)</f>
        <v>89092.523224698583</v>
      </c>
      <c r="CP150" s="78">
        <f>SUM(BO$5:BO150)</f>
        <v>47269.969799497812</v>
      </c>
      <c r="CQ150" s="78" t="e">
        <f>BK150/节奏总纲!W149</f>
        <v>#DIV/0!</v>
      </c>
      <c r="CR150" s="78">
        <f>SUM(BP$5:BP150)</f>
        <v>0</v>
      </c>
      <c r="CS150" s="78">
        <f>SUM(BQ$5:BQ150)</f>
        <v>0</v>
      </c>
      <c r="CT150" s="78">
        <f>SUM(BR$5:BR150)</f>
        <v>0</v>
      </c>
      <c r="CU150" s="78">
        <f>SUM(BS$5:BS150)</f>
        <v>0</v>
      </c>
      <c r="CV150" s="78">
        <f>SUM(BT$5:BT150)</f>
        <v>0</v>
      </c>
    </row>
    <row r="151" spans="21:100" s="78" customFormat="1" x14ac:dyDescent="0.15">
      <c r="U151" s="25"/>
      <c r="W151" s="77">
        <v>147</v>
      </c>
      <c r="X151" s="78">
        <f>功勋产出!C154*7</f>
        <v>0</v>
      </c>
      <c r="Y151" s="78">
        <f>功勋产出!D154*7</f>
        <v>0</v>
      </c>
      <c r="Z151" s="78">
        <f>功勋产出!E154*7</f>
        <v>0</v>
      </c>
      <c r="AA151" s="78">
        <f>功勋产出!F154*7</f>
        <v>0</v>
      </c>
      <c r="AB151" s="78">
        <f>功勋产出!G154*7</f>
        <v>0</v>
      </c>
      <c r="AC151" s="78">
        <f>求节点(功勋需求与产出奖励!$F$6:$F$19,功勋需求与产出奖励!$C$6:$C$19,节奏总纲!P150)</f>
        <v>5</v>
      </c>
      <c r="AD151" s="78">
        <f>求节点(功勋需求与产出奖励!$F$6:$F$19,功勋需求与产出奖励!$C$6:$C$19,节奏总纲!Q150)</f>
        <v>5</v>
      </c>
      <c r="AE151" s="78">
        <f>求节点(功勋需求与产出奖励!$F$6:$F$19,功勋需求与产出奖励!$C$6:$C$19,节奏总纲!R150)</f>
        <v>5</v>
      </c>
      <c r="AF151" s="78">
        <f>求节点(功勋需求与产出奖励!$F$6:$F$19,功勋需求与产出奖励!$C$6:$C$19,节奏总纲!S150)</f>
        <v>5</v>
      </c>
      <c r="AG151" s="78">
        <f>求节点(功勋需求与产出奖励!$F$6:$F$19,功勋需求与产出奖励!$C$6:$C$19,节奏总纲!T150)</f>
        <v>5</v>
      </c>
      <c r="AH151" s="78">
        <f>求节点($F$6:$F$19,$G$6:$G$19,节奏总纲!P150)</f>
        <v>6400000</v>
      </c>
      <c r="AI151" s="78">
        <f>求节点($F$6:$F$19,$G$6:$G$19,节奏总纲!Q150)</f>
        <v>6400000</v>
      </c>
      <c r="AJ151" s="78">
        <f>求节点($F$6:$F$19,$G$6:$G$19,节奏总纲!R150)</f>
        <v>6400000</v>
      </c>
      <c r="AK151" s="78">
        <f>求节点($F$6:$F$19,$G$6:$G$19,节奏总纲!S150)</f>
        <v>6400000</v>
      </c>
      <c r="AL151" s="78">
        <f>求节点($F$6:$F$19,$G$6:$G$19,节奏总纲!T150)</f>
        <v>6400000</v>
      </c>
      <c r="AM151" s="78">
        <f t="shared" si="20"/>
        <v>0</v>
      </c>
      <c r="AN151" s="78">
        <f t="shared" si="21"/>
        <v>0</v>
      </c>
      <c r="AO151" s="78">
        <f t="shared" si="22"/>
        <v>0</v>
      </c>
      <c r="AP151" s="78">
        <f t="shared" si="23"/>
        <v>0</v>
      </c>
      <c r="AQ151" s="78">
        <f t="shared" si="24"/>
        <v>0</v>
      </c>
      <c r="AS151" s="25"/>
      <c r="AU151" s="78">
        <v>147</v>
      </c>
      <c r="AV151" s="78">
        <f>IF(X151&gt;AH151,INDEX($O$6:$O$19,AC151),求节点($G$6:$G$19,$O$6:$O$19,X151))/7*节奏总纲!W150</f>
        <v>0</v>
      </c>
      <c r="AW151" s="78">
        <f>IF(Y151&gt;AI151,INDEX($O$6:$O$19,AD151),求节点($G$6:$G$19,$O$6:$O$19,Y151))/7*节奏总纲!X150</f>
        <v>0</v>
      </c>
      <c r="AX151" s="78">
        <f>IF(Z151&gt;AJ151,INDEX($O$6:$O$19,AE151),求节点($G$6:$G$19,$O$6:$O$19,Z151))/7*节奏总纲!Y150</f>
        <v>0</v>
      </c>
      <c r="AY151" s="78">
        <f>IF(AA151&gt;AK151,INDEX($O$6:$O$19,AF151),求节点($G$6:$G$19,$O$6:$O$19,AA151))/7*节奏总纲!Z150</f>
        <v>0</v>
      </c>
      <c r="AZ151" s="78">
        <f>IF(AB151&gt;AL151,INDEX($O$6:$O$19,AG151),求节点($G$6:$G$19,$O$6:$O$19,AB151))/7*节奏总纲!AA150</f>
        <v>0</v>
      </c>
      <c r="BA151" s="78">
        <f>IF(X151&gt;AH151,INDEX($P$6:$P$19,AC151),求节点($G$6:$G$19,$P$6:$P$19,X151))/7*节奏总纲!W150</f>
        <v>0</v>
      </c>
      <c r="BB151" s="78">
        <f>IF(Y151&gt;AI151,INDEX($P$6:$P$19,AD151),求节点($G$6:$G$19,$P$6:$P$19,Y151))/7*节奏总纲!X150</f>
        <v>0</v>
      </c>
      <c r="BC151" s="78">
        <f>IF(Z151&gt;AJ151,INDEX($P$6:$P$19,AE151),求节点($G$6:$G$19,$P$6:$P$19,Z151))/7*节奏总纲!Y150</f>
        <v>0</v>
      </c>
      <c r="BD151" s="78">
        <f>IF(AA151&gt;AK151,INDEX($P$6:$P$19,AF151),求节点($G$6:$G$19,$P$6:$P$19,AA151))/7*节奏总纲!Z150</f>
        <v>0</v>
      </c>
      <c r="BE151" s="78">
        <f>IF(AB151&gt;AL151,INDEX($P$6:$P$19,AG151),求节点($G$6:$G$19,$P$6:$P$19,AB151))/7*节奏总纲!AA150</f>
        <v>0</v>
      </c>
      <c r="BF151" s="78">
        <f>IF(X151&gt;AH151,INDEX($Q$6:$Q$19,AC151),求节点($G$6:$G$19,$Q$6:$Q$19,X151))/7*节奏总纲!W150</f>
        <v>0</v>
      </c>
      <c r="BG151" s="78">
        <f>IF(Y151&gt;AI151,INDEX($Q$6:$Q$19,AD151),求节点($G$6:$G$19,$Q$6:$Q$19,Y151))/7*节奏总纲!X150</f>
        <v>0</v>
      </c>
      <c r="BH151" s="78">
        <f>IF(Z151&gt;AJ151,INDEX($Q$6:$Q$19,AE151),求节点($G$6:$G$19,$Q$6:$Q$19,Z151))/7*节奏总纲!Y150</f>
        <v>0</v>
      </c>
      <c r="BI151" s="78">
        <f>IF(AA151&gt;AK151,INDEX($Q$6:$Q$19,AF151),求节点($G$6:$G$19,$Q$6:$Q$19,AA151))/7*节奏总纲!Z150</f>
        <v>0</v>
      </c>
      <c r="BJ151" s="78">
        <f>IF(AB151&gt;AL151,INDEX($Q$6:$Q$19,AG151),求节点($G$6:$G$19,$Q$6:$Q$19,AB151))/7*节奏总纲!AA150</f>
        <v>0</v>
      </c>
      <c r="BK151" s="78">
        <f>IF(X151&gt;AH151,INDEX($R$6:$R$19,AC151),求节点($G$6:$G$19,$R$6:$R$19,X151))/7*节奏总纲!W150*$E$27</f>
        <v>0</v>
      </c>
      <c r="BL151" s="78">
        <f>IF(Y151&gt;AI151,INDEX($R$6:$R$19,AD151),求节点($G$6:$G$19,$R$6:$R$19,Y151))/7*节奏总纲!X150*$E$27</f>
        <v>0</v>
      </c>
      <c r="BM151" s="78">
        <f>IF(Z151&gt;AJ151,INDEX($R$6:$R$19,AE151),求节点($G$6:$G$19,$R$6:$R$19,Z151))/7*节奏总纲!Y150*$E$27</f>
        <v>0</v>
      </c>
      <c r="BN151" s="78">
        <f>IF(AA151&gt;AK151,INDEX($R$6:$R$19,AF151),求节点($G$6:$G$19,$R$6:$R$19,AA151))/7*节奏总纲!Z150*$E$27</f>
        <v>0</v>
      </c>
      <c r="BO151" s="78">
        <f>IF(AB151&gt;AL151,INDEX($R$6:$R$19,AG151),求节点($G$6:$G$19,$R$6:$R$19,AB151))/7*节奏总纲!AA150*$E$27</f>
        <v>0</v>
      </c>
      <c r="BP151" s="78">
        <f>IF(X151&gt;AH151,INDEX($S$6:$S$19,AC151),求节点($G$6:$G$19,$S$6:$S$19,X151))/7*节奏总纲!W150</f>
        <v>0</v>
      </c>
      <c r="BQ151" s="78">
        <f>IF(Y151&gt;AI151,INDEX($S$6:$S$19,AD151),求节点($G$6:$G$19,$S$6:$S$19,Y151))/7*节奏总纲!X150</f>
        <v>0</v>
      </c>
      <c r="BR151" s="78">
        <f>IF(Z151&gt;AJ151,INDEX($S$6:$S$19,AE151),求节点($G$6:$G$19,$S$6:$S$19,Z151))/7*节奏总纲!Y150</f>
        <v>0</v>
      </c>
      <c r="BS151" s="78">
        <f>IF(AA151&gt;AK151,INDEX($S$6:$S$19,AF151),求节点($G$6:$G$19,$S$6:$S$19,AA151))/7*节奏总纲!Z150</f>
        <v>0</v>
      </c>
      <c r="BT151" s="78">
        <f>IF(AB151&gt;AL151,INDEX($S$6:$S$19,AG151),求节点($G$6:$G$19,$S$6:$S$19,AB151))/7*节奏总纲!AA150</f>
        <v>0</v>
      </c>
      <c r="BV151" s="78">
        <v>147</v>
      </c>
      <c r="BW151" s="78">
        <f>SUM(AV$5:AV151)</f>
        <v>523558.86298849026</v>
      </c>
      <c r="BX151" s="78">
        <f>SUM(AW$5:AW151)</f>
        <v>529827.38716935948</v>
      </c>
      <c r="BY151" s="78">
        <f>SUM(AX$5:AX151)</f>
        <v>494571.15316972102</v>
      </c>
      <c r="BZ151" s="78">
        <f>SUM(AY$5:AY151)</f>
        <v>356370.09289879433</v>
      </c>
      <c r="CA151" s="78">
        <f>SUM(AZ$5:AZ151)</f>
        <v>189079.87919799119</v>
      </c>
      <c r="CB151" s="78">
        <f>SUM(BA$5:BA151)</f>
        <v>7507791028.7134533</v>
      </c>
      <c r="CC151" s="78">
        <f>SUM(BB$5:BB151)</f>
        <v>8296768521.4912663</v>
      </c>
      <c r="CD151" s="78">
        <f>SUM(BC$5:BC151)</f>
        <v>9363561992.7081757</v>
      </c>
      <c r="CE151" s="78">
        <f>SUM(BD$5:BD151)</f>
        <v>6797948470.9072771</v>
      </c>
      <c r="CF151" s="78">
        <f>SUM(BE$5:BE151)</f>
        <v>3508442110.1176267</v>
      </c>
      <c r="CG151" s="78">
        <f>SUM(BF$5:BF151)</f>
        <v>75737659.296295851</v>
      </c>
      <c r="CH151" s="78">
        <f>SUM(BG$5:BG151)</f>
        <v>80727068.841832638</v>
      </c>
      <c r="CI151" s="78">
        <f>SUM(BH$5:BH151)</f>
        <v>106635110.23726298</v>
      </c>
      <c r="CJ151" s="78">
        <f>SUM(BI$5:BI151)</f>
        <v>78721461.839904457</v>
      </c>
      <c r="CK151" s="78">
        <f>SUM(BJ$5:BJ151)</f>
        <v>39361569.168265827</v>
      </c>
      <c r="CL151" s="78">
        <f>SUM(BK$5:BK151)</f>
        <v>130889.71574712258</v>
      </c>
      <c r="CM151" s="78">
        <f>SUM(BL$5:BL151)</f>
        <v>132456.84679233987</v>
      </c>
      <c r="CN151" s="78">
        <f>SUM(BM$5:BM151)</f>
        <v>123642.78829243028</v>
      </c>
      <c r="CO151" s="78">
        <f>SUM(BN$5:BN151)</f>
        <v>89092.523224698583</v>
      </c>
      <c r="CP151" s="78">
        <f>SUM(BO$5:BO151)</f>
        <v>47269.969799497812</v>
      </c>
      <c r="CQ151" s="78" t="e">
        <f>BK151/节奏总纲!W150</f>
        <v>#DIV/0!</v>
      </c>
      <c r="CR151" s="78">
        <f>SUM(BP$5:BP151)</f>
        <v>0</v>
      </c>
      <c r="CS151" s="78">
        <f>SUM(BQ$5:BQ151)</f>
        <v>0</v>
      </c>
      <c r="CT151" s="78">
        <f>SUM(BR$5:BR151)</f>
        <v>0</v>
      </c>
      <c r="CU151" s="78">
        <f>SUM(BS$5:BS151)</f>
        <v>0</v>
      </c>
      <c r="CV151" s="78">
        <f>SUM(BT$5:BT151)</f>
        <v>0</v>
      </c>
    </row>
    <row r="152" spans="21:100" s="78" customFormat="1" x14ac:dyDescent="0.15">
      <c r="U152" s="25"/>
      <c r="W152" s="77">
        <v>148</v>
      </c>
      <c r="X152" s="78">
        <f>功勋产出!C155*7</f>
        <v>0</v>
      </c>
      <c r="Y152" s="78">
        <f>功勋产出!D155*7</f>
        <v>0</v>
      </c>
      <c r="Z152" s="78">
        <f>功勋产出!E155*7</f>
        <v>0</v>
      </c>
      <c r="AA152" s="78">
        <f>功勋产出!F155*7</f>
        <v>0</v>
      </c>
      <c r="AB152" s="78">
        <f>功勋产出!G155*7</f>
        <v>0</v>
      </c>
      <c r="AC152" s="78">
        <f>求节点(功勋需求与产出奖励!$F$6:$F$19,功勋需求与产出奖励!$C$6:$C$19,节奏总纲!P151)</f>
        <v>5</v>
      </c>
      <c r="AD152" s="78">
        <f>求节点(功勋需求与产出奖励!$F$6:$F$19,功勋需求与产出奖励!$C$6:$C$19,节奏总纲!Q151)</f>
        <v>5</v>
      </c>
      <c r="AE152" s="78">
        <f>求节点(功勋需求与产出奖励!$F$6:$F$19,功勋需求与产出奖励!$C$6:$C$19,节奏总纲!R151)</f>
        <v>5</v>
      </c>
      <c r="AF152" s="78">
        <f>求节点(功勋需求与产出奖励!$F$6:$F$19,功勋需求与产出奖励!$C$6:$C$19,节奏总纲!S151)</f>
        <v>5</v>
      </c>
      <c r="AG152" s="78">
        <f>求节点(功勋需求与产出奖励!$F$6:$F$19,功勋需求与产出奖励!$C$6:$C$19,节奏总纲!T151)</f>
        <v>5</v>
      </c>
      <c r="AH152" s="78">
        <f>求节点($F$6:$F$19,$G$6:$G$19,节奏总纲!P151)</f>
        <v>6400000</v>
      </c>
      <c r="AI152" s="78">
        <f>求节点($F$6:$F$19,$G$6:$G$19,节奏总纲!Q151)</f>
        <v>6400000</v>
      </c>
      <c r="AJ152" s="78">
        <f>求节点($F$6:$F$19,$G$6:$G$19,节奏总纲!R151)</f>
        <v>6400000</v>
      </c>
      <c r="AK152" s="78">
        <f>求节点($F$6:$F$19,$G$6:$G$19,节奏总纲!S151)</f>
        <v>6400000</v>
      </c>
      <c r="AL152" s="78">
        <f>求节点($F$6:$F$19,$G$6:$G$19,节奏总纲!T151)</f>
        <v>6400000</v>
      </c>
      <c r="AM152" s="78">
        <f t="shared" si="20"/>
        <v>0</v>
      </c>
      <c r="AN152" s="78">
        <f t="shared" si="21"/>
        <v>0</v>
      </c>
      <c r="AO152" s="78">
        <f t="shared" si="22"/>
        <v>0</v>
      </c>
      <c r="AP152" s="78">
        <f t="shared" si="23"/>
        <v>0</v>
      </c>
      <c r="AQ152" s="78">
        <f t="shared" si="24"/>
        <v>0</v>
      </c>
      <c r="AS152" s="25"/>
      <c r="AU152" s="78">
        <v>148</v>
      </c>
      <c r="AV152" s="78">
        <f>IF(X152&gt;AH152,INDEX($O$6:$O$19,AC152),求节点($G$6:$G$19,$O$6:$O$19,X152))/7*节奏总纲!W151</f>
        <v>0</v>
      </c>
      <c r="AW152" s="78">
        <f>IF(Y152&gt;AI152,INDEX($O$6:$O$19,AD152),求节点($G$6:$G$19,$O$6:$O$19,Y152))/7*节奏总纲!X151</f>
        <v>0</v>
      </c>
      <c r="AX152" s="78">
        <f>IF(Z152&gt;AJ152,INDEX($O$6:$O$19,AE152),求节点($G$6:$G$19,$O$6:$O$19,Z152))/7*节奏总纲!Y151</f>
        <v>0</v>
      </c>
      <c r="AY152" s="78">
        <f>IF(AA152&gt;AK152,INDEX($O$6:$O$19,AF152),求节点($G$6:$G$19,$O$6:$O$19,AA152))/7*节奏总纲!Z151</f>
        <v>0</v>
      </c>
      <c r="AZ152" s="78">
        <f>IF(AB152&gt;AL152,INDEX($O$6:$O$19,AG152),求节点($G$6:$G$19,$O$6:$O$19,AB152))/7*节奏总纲!AA151</f>
        <v>0</v>
      </c>
      <c r="BA152" s="78">
        <f>IF(X152&gt;AH152,INDEX($P$6:$P$19,AC152),求节点($G$6:$G$19,$P$6:$P$19,X152))/7*节奏总纲!W151</f>
        <v>0</v>
      </c>
      <c r="BB152" s="78">
        <f>IF(Y152&gt;AI152,INDEX($P$6:$P$19,AD152),求节点($G$6:$G$19,$P$6:$P$19,Y152))/7*节奏总纲!X151</f>
        <v>0</v>
      </c>
      <c r="BC152" s="78">
        <f>IF(Z152&gt;AJ152,INDEX($P$6:$P$19,AE152),求节点($G$6:$G$19,$P$6:$P$19,Z152))/7*节奏总纲!Y151</f>
        <v>0</v>
      </c>
      <c r="BD152" s="78">
        <f>IF(AA152&gt;AK152,INDEX($P$6:$P$19,AF152),求节点($G$6:$G$19,$P$6:$P$19,AA152))/7*节奏总纲!Z151</f>
        <v>0</v>
      </c>
      <c r="BE152" s="78">
        <f>IF(AB152&gt;AL152,INDEX($P$6:$P$19,AG152),求节点($G$6:$G$19,$P$6:$P$19,AB152))/7*节奏总纲!AA151</f>
        <v>0</v>
      </c>
      <c r="BF152" s="78">
        <f>IF(X152&gt;AH152,INDEX($Q$6:$Q$19,AC152),求节点($G$6:$G$19,$Q$6:$Q$19,X152))/7*节奏总纲!W151</f>
        <v>0</v>
      </c>
      <c r="BG152" s="78">
        <f>IF(Y152&gt;AI152,INDEX($Q$6:$Q$19,AD152),求节点($G$6:$G$19,$Q$6:$Q$19,Y152))/7*节奏总纲!X151</f>
        <v>0</v>
      </c>
      <c r="BH152" s="78">
        <f>IF(Z152&gt;AJ152,INDEX($Q$6:$Q$19,AE152),求节点($G$6:$G$19,$Q$6:$Q$19,Z152))/7*节奏总纲!Y151</f>
        <v>0</v>
      </c>
      <c r="BI152" s="78">
        <f>IF(AA152&gt;AK152,INDEX($Q$6:$Q$19,AF152),求节点($G$6:$G$19,$Q$6:$Q$19,AA152))/7*节奏总纲!Z151</f>
        <v>0</v>
      </c>
      <c r="BJ152" s="78">
        <f>IF(AB152&gt;AL152,INDEX($Q$6:$Q$19,AG152),求节点($G$6:$G$19,$Q$6:$Q$19,AB152))/7*节奏总纲!AA151</f>
        <v>0</v>
      </c>
      <c r="BK152" s="78">
        <f>IF(X152&gt;AH152,INDEX($R$6:$R$19,AC152),求节点($G$6:$G$19,$R$6:$R$19,X152))/7*节奏总纲!W151*$E$27</f>
        <v>0</v>
      </c>
      <c r="BL152" s="78">
        <f>IF(Y152&gt;AI152,INDEX($R$6:$R$19,AD152),求节点($G$6:$G$19,$R$6:$R$19,Y152))/7*节奏总纲!X151*$E$27</f>
        <v>0</v>
      </c>
      <c r="BM152" s="78">
        <f>IF(Z152&gt;AJ152,INDEX($R$6:$R$19,AE152),求节点($G$6:$G$19,$R$6:$R$19,Z152))/7*节奏总纲!Y151*$E$27</f>
        <v>0</v>
      </c>
      <c r="BN152" s="78">
        <f>IF(AA152&gt;AK152,INDEX($R$6:$R$19,AF152),求节点($G$6:$G$19,$R$6:$R$19,AA152))/7*节奏总纲!Z151*$E$27</f>
        <v>0</v>
      </c>
      <c r="BO152" s="78">
        <f>IF(AB152&gt;AL152,INDEX($R$6:$R$19,AG152),求节点($G$6:$G$19,$R$6:$R$19,AB152))/7*节奏总纲!AA151*$E$27</f>
        <v>0</v>
      </c>
      <c r="BP152" s="78">
        <f>IF(X152&gt;AH152,INDEX($S$6:$S$19,AC152),求节点($G$6:$G$19,$S$6:$S$19,X152))/7*节奏总纲!W151</f>
        <v>0</v>
      </c>
      <c r="BQ152" s="78">
        <f>IF(Y152&gt;AI152,INDEX($S$6:$S$19,AD152),求节点($G$6:$G$19,$S$6:$S$19,Y152))/7*节奏总纲!X151</f>
        <v>0</v>
      </c>
      <c r="BR152" s="78">
        <f>IF(Z152&gt;AJ152,INDEX($S$6:$S$19,AE152),求节点($G$6:$G$19,$S$6:$S$19,Z152))/7*节奏总纲!Y151</f>
        <v>0</v>
      </c>
      <c r="BS152" s="78">
        <f>IF(AA152&gt;AK152,INDEX($S$6:$S$19,AF152),求节点($G$6:$G$19,$S$6:$S$19,AA152))/7*节奏总纲!Z151</f>
        <v>0</v>
      </c>
      <c r="BT152" s="78">
        <f>IF(AB152&gt;AL152,INDEX($S$6:$S$19,AG152),求节点($G$6:$G$19,$S$6:$S$19,AB152))/7*节奏总纲!AA151</f>
        <v>0</v>
      </c>
      <c r="BV152" s="78">
        <v>148</v>
      </c>
      <c r="BW152" s="78">
        <f>SUM(AV$5:AV152)</f>
        <v>523558.86298849026</v>
      </c>
      <c r="BX152" s="78">
        <f>SUM(AW$5:AW152)</f>
        <v>529827.38716935948</v>
      </c>
      <c r="BY152" s="78">
        <f>SUM(AX$5:AX152)</f>
        <v>494571.15316972102</v>
      </c>
      <c r="BZ152" s="78">
        <f>SUM(AY$5:AY152)</f>
        <v>356370.09289879433</v>
      </c>
      <c r="CA152" s="78">
        <f>SUM(AZ$5:AZ152)</f>
        <v>189079.87919799119</v>
      </c>
      <c r="CB152" s="78">
        <f>SUM(BA$5:BA152)</f>
        <v>7507791028.7134533</v>
      </c>
      <c r="CC152" s="78">
        <f>SUM(BB$5:BB152)</f>
        <v>8296768521.4912663</v>
      </c>
      <c r="CD152" s="78">
        <f>SUM(BC$5:BC152)</f>
        <v>9363561992.7081757</v>
      </c>
      <c r="CE152" s="78">
        <f>SUM(BD$5:BD152)</f>
        <v>6797948470.9072771</v>
      </c>
      <c r="CF152" s="78">
        <f>SUM(BE$5:BE152)</f>
        <v>3508442110.1176267</v>
      </c>
      <c r="CG152" s="78">
        <f>SUM(BF$5:BF152)</f>
        <v>75737659.296295851</v>
      </c>
      <c r="CH152" s="78">
        <f>SUM(BG$5:BG152)</f>
        <v>80727068.841832638</v>
      </c>
      <c r="CI152" s="78">
        <f>SUM(BH$5:BH152)</f>
        <v>106635110.23726298</v>
      </c>
      <c r="CJ152" s="78">
        <f>SUM(BI$5:BI152)</f>
        <v>78721461.839904457</v>
      </c>
      <c r="CK152" s="78">
        <f>SUM(BJ$5:BJ152)</f>
        <v>39361569.168265827</v>
      </c>
      <c r="CL152" s="78">
        <f>SUM(BK$5:BK152)</f>
        <v>130889.71574712258</v>
      </c>
      <c r="CM152" s="78">
        <f>SUM(BL$5:BL152)</f>
        <v>132456.84679233987</v>
      </c>
      <c r="CN152" s="78">
        <f>SUM(BM$5:BM152)</f>
        <v>123642.78829243028</v>
      </c>
      <c r="CO152" s="78">
        <f>SUM(BN$5:BN152)</f>
        <v>89092.523224698583</v>
      </c>
      <c r="CP152" s="78">
        <f>SUM(BO$5:BO152)</f>
        <v>47269.969799497812</v>
      </c>
      <c r="CQ152" s="78" t="e">
        <f>BK152/节奏总纲!W151</f>
        <v>#DIV/0!</v>
      </c>
      <c r="CR152" s="78">
        <f>SUM(BP$5:BP152)</f>
        <v>0</v>
      </c>
      <c r="CS152" s="78">
        <f>SUM(BQ$5:BQ152)</f>
        <v>0</v>
      </c>
      <c r="CT152" s="78">
        <f>SUM(BR$5:BR152)</f>
        <v>0</v>
      </c>
      <c r="CU152" s="78">
        <f>SUM(BS$5:BS152)</f>
        <v>0</v>
      </c>
      <c r="CV152" s="78">
        <f>SUM(BT$5:BT152)</f>
        <v>0</v>
      </c>
    </row>
    <row r="153" spans="21:100" s="78" customFormat="1" x14ac:dyDescent="0.15">
      <c r="U153" s="25"/>
      <c r="W153" s="77">
        <v>149</v>
      </c>
      <c r="X153" s="78">
        <f>功勋产出!C156*7</f>
        <v>0</v>
      </c>
      <c r="Y153" s="78">
        <f>功勋产出!D156*7</f>
        <v>0</v>
      </c>
      <c r="Z153" s="78">
        <f>功勋产出!E156*7</f>
        <v>0</v>
      </c>
      <c r="AA153" s="78">
        <f>功勋产出!F156*7</f>
        <v>0</v>
      </c>
      <c r="AB153" s="78">
        <f>功勋产出!G156*7</f>
        <v>0</v>
      </c>
      <c r="AC153" s="78">
        <f>求节点(功勋需求与产出奖励!$F$6:$F$19,功勋需求与产出奖励!$C$6:$C$19,节奏总纲!P152)</f>
        <v>5</v>
      </c>
      <c r="AD153" s="78">
        <f>求节点(功勋需求与产出奖励!$F$6:$F$19,功勋需求与产出奖励!$C$6:$C$19,节奏总纲!Q152)</f>
        <v>5</v>
      </c>
      <c r="AE153" s="78">
        <f>求节点(功勋需求与产出奖励!$F$6:$F$19,功勋需求与产出奖励!$C$6:$C$19,节奏总纲!R152)</f>
        <v>5</v>
      </c>
      <c r="AF153" s="78">
        <f>求节点(功勋需求与产出奖励!$F$6:$F$19,功勋需求与产出奖励!$C$6:$C$19,节奏总纲!S152)</f>
        <v>5</v>
      </c>
      <c r="AG153" s="78">
        <f>求节点(功勋需求与产出奖励!$F$6:$F$19,功勋需求与产出奖励!$C$6:$C$19,节奏总纲!T152)</f>
        <v>5</v>
      </c>
      <c r="AH153" s="78">
        <f>求节点($F$6:$F$19,$G$6:$G$19,节奏总纲!P152)</f>
        <v>6400000</v>
      </c>
      <c r="AI153" s="78">
        <f>求节点($F$6:$F$19,$G$6:$G$19,节奏总纲!Q152)</f>
        <v>6400000</v>
      </c>
      <c r="AJ153" s="78">
        <f>求节点($F$6:$F$19,$G$6:$G$19,节奏总纲!R152)</f>
        <v>6400000</v>
      </c>
      <c r="AK153" s="78">
        <f>求节点($F$6:$F$19,$G$6:$G$19,节奏总纲!S152)</f>
        <v>6400000</v>
      </c>
      <c r="AL153" s="78">
        <f>求节点($F$6:$F$19,$G$6:$G$19,节奏总纲!T152)</f>
        <v>6400000</v>
      </c>
      <c r="AM153" s="78">
        <f t="shared" si="20"/>
        <v>0</v>
      </c>
      <c r="AN153" s="78">
        <f t="shared" si="21"/>
        <v>0</v>
      </c>
      <c r="AO153" s="78">
        <f t="shared" si="22"/>
        <v>0</v>
      </c>
      <c r="AP153" s="78">
        <f t="shared" si="23"/>
        <v>0</v>
      </c>
      <c r="AQ153" s="78">
        <f t="shared" si="24"/>
        <v>0</v>
      </c>
      <c r="AS153" s="25"/>
      <c r="AU153" s="78">
        <v>149</v>
      </c>
      <c r="AV153" s="78">
        <f>IF(X153&gt;AH153,INDEX($O$6:$O$19,AC153),求节点($G$6:$G$19,$O$6:$O$19,X153))/7*节奏总纲!W152</f>
        <v>0</v>
      </c>
      <c r="AW153" s="78">
        <f>IF(Y153&gt;AI153,INDEX($O$6:$O$19,AD153),求节点($G$6:$G$19,$O$6:$O$19,Y153))/7*节奏总纲!X152</f>
        <v>0</v>
      </c>
      <c r="AX153" s="78">
        <f>IF(Z153&gt;AJ153,INDEX($O$6:$O$19,AE153),求节点($G$6:$G$19,$O$6:$O$19,Z153))/7*节奏总纲!Y152</f>
        <v>0</v>
      </c>
      <c r="AY153" s="78">
        <f>IF(AA153&gt;AK153,INDEX($O$6:$O$19,AF153),求节点($G$6:$G$19,$O$6:$O$19,AA153))/7*节奏总纲!Z152</f>
        <v>0</v>
      </c>
      <c r="AZ153" s="78">
        <f>IF(AB153&gt;AL153,INDEX($O$6:$O$19,AG153),求节点($G$6:$G$19,$O$6:$O$19,AB153))/7*节奏总纲!AA152</f>
        <v>0</v>
      </c>
      <c r="BA153" s="78">
        <f>IF(X153&gt;AH153,INDEX($P$6:$P$19,AC153),求节点($G$6:$G$19,$P$6:$P$19,X153))/7*节奏总纲!W152</f>
        <v>0</v>
      </c>
      <c r="BB153" s="78">
        <f>IF(Y153&gt;AI153,INDEX($P$6:$P$19,AD153),求节点($G$6:$G$19,$P$6:$P$19,Y153))/7*节奏总纲!X152</f>
        <v>0</v>
      </c>
      <c r="BC153" s="78">
        <f>IF(Z153&gt;AJ153,INDEX($P$6:$P$19,AE153),求节点($G$6:$G$19,$P$6:$P$19,Z153))/7*节奏总纲!Y152</f>
        <v>0</v>
      </c>
      <c r="BD153" s="78">
        <f>IF(AA153&gt;AK153,INDEX($P$6:$P$19,AF153),求节点($G$6:$G$19,$P$6:$P$19,AA153))/7*节奏总纲!Z152</f>
        <v>0</v>
      </c>
      <c r="BE153" s="78">
        <f>IF(AB153&gt;AL153,INDEX($P$6:$P$19,AG153),求节点($G$6:$G$19,$P$6:$P$19,AB153))/7*节奏总纲!AA152</f>
        <v>0</v>
      </c>
      <c r="BF153" s="78">
        <f>IF(X153&gt;AH153,INDEX($Q$6:$Q$19,AC153),求节点($G$6:$G$19,$Q$6:$Q$19,X153))/7*节奏总纲!W152</f>
        <v>0</v>
      </c>
      <c r="BG153" s="78">
        <f>IF(Y153&gt;AI153,INDEX($Q$6:$Q$19,AD153),求节点($G$6:$G$19,$Q$6:$Q$19,Y153))/7*节奏总纲!X152</f>
        <v>0</v>
      </c>
      <c r="BH153" s="78">
        <f>IF(Z153&gt;AJ153,INDEX($Q$6:$Q$19,AE153),求节点($G$6:$G$19,$Q$6:$Q$19,Z153))/7*节奏总纲!Y152</f>
        <v>0</v>
      </c>
      <c r="BI153" s="78">
        <f>IF(AA153&gt;AK153,INDEX($Q$6:$Q$19,AF153),求节点($G$6:$G$19,$Q$6:$Q$19,AA153))/7*节奏总纲!Z152</f>
        <v>0</v>
      </c>
      <c r="BJ153" s="78">
        <f>IF(AB153&gt;AL153,INDEX($Q$6:$Q$19,AG153),求节点($G$6:$G$19,$Q$6:$Q$19,AB153))/7*节奏总纲!AA152</f>
        <v>0</v>
      </c>
      <c r="BK153" s="78">
        <f>IF(X153&gt;AH153,INDEX($R$6:$R$19,AC153),求节点($G$6:$G$19,$R$6:$R$19,X153))/7*节奏总纲!W152*$E$27</f>
        <v>0</v>
      </c>
      <c r="BL153" s="78">
        <f>IF(Y153&gt;AI153,INDEX($R$6:$R$19,AD153),求节点($G$6:$G$19,$R$6:$R$19,Y153))/7*节奏总纲!X152*$E$27</f>
        <v>0</v>
      </c>
      <c r="BM153" s="78">
        <f>IF(Z153&gt;AJ153,INDEX($R$6:$R$19,AE153),求节点($G$6:$G$19,$R$6:$R$19,Z153))/7*节奏总纲!Y152*$E$27</f>
        <v>0</v>
      </c>
      <c r="BN153" s="78">
        <f>IF(AA153&gt;AK153,INDEX($R$6:$R$19,AF153),求节点($G$6:$G$19,$R$6:$R$19,AA153))/7*节奏总纲!Z152*$E$27</f>
        <v>0</v>
      </c>
      <c r="BO153" s="78">
        <f>IF(AB153&gt;AL153,INDEX($R$6:$R$19,AG153),求节点($G$6:$G$19,$R$6:$R$19,AB153))/7*节奏总纲!AA152*$E$27</f>
        <v>0</v>
      </c>
      <c r="BP153" s="78">
        <f>IF(X153&gt;AH153,INDEX($S$6:$S$19,AC153),求节点($G$6:$G$19,$S$6:$S$19,X153))/7*节奏总纲!W152</f>
        <v>0</v>
      </c>
      <c r="BQ153" s="78">
        <f>IF(Y153&gt;AI153,INDEX($S$6:$S$19,AD153),求节点($G$6:$G$19,$S$6:$S$19,Y153))/7*节奏总纲!X152</f>
        <v>0</v>
      </c>
      <c r="BR153" s="78">
        <f>IF(Z153&gt;AJ153,INDEX($S$6:$S$19,AE153),求节点($G$6:$G$19,$S$6:$S$19,Z153))/7*节奏总纲!Y152</f>
        <v>0</v>
      </c>
      <c r="BS153" s="78">
        <f>IF(AA153&gt;AK153,INDEX($S$6:$S$19,AF153),求节点($G$6:$G$19,$S$6:$S$19,AA153))/7*节奏总纲!Z152</f>
        <v>0</v>
      </c>
      <c r="BT153" s="78">
        <f>IF(AB153&gt;AL153,INDEX($S$6:$S$19,AG153),求节点($G$6:$G$19,$S$6:$S$19,AB153))/7*节奏总纲!AA152</f>
        <v>0</v>
      </c>
      <c r="BV153" s="78">
        <v>149</v>
      </c>
      <c r="BW153" s="78">
        <f>SUM(AV$5:AV153)</f>
        <v>523558.86298849026</v>
      </c>
      <c r="BX153" s="78">
        <f>SUM(AW$5:AW153)</f>
        <v>529827.38716935948</v>
      </c>
      <c r="BY153" s="78">
        <f>SUM(AX$5:AX153)</f>
        <v>494571.15316972102</v>
      </c>
      <c r="BZ153" s="78">
        <f>SUM(AY$5:AY153)</f>
        <v>356370.09289879433</v>
      </c>
      <c r="CA153" s="78">
        <f>SUM(AZ$5:AZ153)</f>
        <v>189079.87919799119</v>
      </c>
      <c r="CB153" s="78">
        <f>SUM(BA$5:BA153)</f>
        <v>7507791028.7134533</v>
      </c>
      <c r="CC153" s="78">
        <f>SUM(BB$5:BB153)</f>
        <v>8296768521.4912663</v>
      </c>
      <c r="CD153" s="78">
        <f>SUM(BC$5:BC153)</f>
        <v>9363561992.7081757</v>
      </c>
      <c r="CE153" s="78">
        <f>SUM(BD$5:BD153)</f>
        <v>6797948470.9072771</v>
      </c>
      <c r="CF153" s="78">
        <f>SUM(BE$5:BE153)</f>
        <v>3508442110.1176267</v>
      </c>
      <c r="CG153" s="78">
        <f>SUM(BF$5:BF153)</f>
        <v>75737659.296295851</v>
      </c>
      <c r="CH153" s="78">
        <f>SUM(BG$5:BG153)</f>
        <v>80727068.841832638</v>
      </c>
      <c r="CI153" s="78">
        <f>SUM(BH$5:BH153)</f>
        <v>106635110.23726298</v>
      </c>
      <c r="CJ153" s="78">
        <f>SUM(BI$5:BI153)</f>
        <v>78721461.839904457</v>
      </c>
      <c r="CK153" s="78">
        <f>SUM(BJ$5:BJ153)</f>
        <v>39361569.168265827</v>
      </c>
      <c r="CL153" s="78">
        <f>SUM(BK$5:BK153)</f>
        <v>130889.71574712258</v>
      </c>
      <c r="CM153" s="78">
        <f>SUM(BL$5:BL153)</f>
        <v>132456.84679233987</v>
      </c>
      <c r="CN153" s="78">
        <f>SUM(BM$5:BM153)</f>
        <v>123642.78829243028</v>
      </c>
      <c r="CO153" s="78">
        <f>SUM(BN$5:BN153)</f>
        <v>89092.523224698583</v>
      </c>
      <c r="CP153" s="78">
        <f>SUM(BO$5:BO153)</f>
        <v>47269.969799497812</v>
      </c>
      <c r="CQ153" s="78" t="e">
        <f>BK153/节奏总纲!W152</f>
        <v>#DIV/0!</v>
      </c>
      <c r="CR153" s="78">
        <f>SUM(BP$5:BP153)</f>
        <v>0</v>
      </c>
      <c r="CS153" s="78">
        <f>SUM(BQ$5:BQ153)</f>
        <v>0</v>
      </c>
      <c r="CT153" s="78">
        <f>SUM(BR$5:BR153)</f>
        <v>0</v>
      </c>
      <c r="CU153" s="78">
        <f>SUM(BS$5:BS153)</f>
        <v>0</v>
      </c>
      <c r="CV153" s="78">
        <f>SUM(BT$5:BT153)</f>
        <v>0</v>
      </c>
    </row>
    <row r="154" spans="21:100" s="78" customFormat="1" x14ac:dyDescent="0.15">
      <c r="U154" s="25"/>
      <c r="W154" s="77">
        <v>150</v>
      </c>
      <c r="X154" s="78">
        <f>功勋产出!C157*7</f>
        <v>0</v>
      </c>
      <c r="Y154" s="78">
        <f>功勋产出!D157*7</f>
        <v>0</v>
      </c>
      <c r="Z154" s="78">
        <f>功勋产出!E157*7</f>
        <v>0</v>
      </c>
      <c r="AA154" s="78">
        <f>功勋产出!F157*7</f>
        <v>0</v>
      </c>
      <c r="AB154" s="78">
        <f>功勋产出!G157*7</f>
        <v>0</v>
      </c>
      <c r="AC154" s="78">
        <f>求节点(功勋需求与产出奖励!$F$6:$F$19,功勋需求与产出奖励!$C$6:$C$19,节奏总纲!P153)</f>
        <v>5</v>
      </c>
      <c r="AD154" s="78">
        <f>求节点(功勋需求与产出奖励!$F$6:$F$19,功勋需求与产出奖励!$C$6:$C$19,节奏总纲!Q153)</f>
        <v>5</v>
      </c>
      <c r="AE154" s="78">
        <f>求节点(功勋需求与产出奖励!$F$6:$F$19,功勋需求与产出奖励!$C$6:$C$19,节奏总纲!R153)</f>
        <v>5</v>
      </c>
      <c r="AF154" s="78">
        <f>求节点(功勋需求与产出奖励!$F$6:$F$19,功勋需求与产出奖励!$C$6:$C$19,节奏总纲!S153)</f>
        <v>5</v>
      </c>
      <c r="AG154" s="78">
        <f>求节点(功勋需求与产出奖励!$F$6:$F$19,功勋需求与产出奖励!$C$6:$C$19,节奏总纲!T153)</f>
        <v>5</v>
      </c>
      <c r="AH154" s="78">
        <f>求节点($F$6:$F$19,$G$6:$G$19,节奏总纲!P153)</f>
        <v>6400000</v>
      </c>
      <c r="AI154" s="78">
        <f>求节点($F$6:$F$19,$G$6:$G$19,节奏总纲!Q153)</f>
        <v>6400000</v>
      </c>
      <c r="AJ154" s="78">
        <f>求节点($F$6:$F$19,$G$6:$G$19,节奏总纲!R153)</f>
        <v>6400000</v>
      </c>
      <c r="AK154" s="78">
        <f>求节点($F$6:$F$19,$G$6:$G$19,节奏总纲!S153)</f>
        <v>6400000</v>
      </c>
      <c r="AL154" s="78">
        <f>求节点($F$6:$F$19,$G$6:$G$19,节奏总纲!T153)</f>
        <v>6400000</v>
      </c>
      <c r="AM154" s="78">
        <f t="shared" si="20"/>
        <v>0</v>
      </c>
      <c r="AN154" s="78">
        <f t="shared" si="21"/>
        <v>0</v>
      </c>
      <c r="AO154" s="78">
        <f t="shared" si="22"/>
        <v>0</v>
      </c>
      <c r="AP154" s="78">
        <f t="shared" si="23"/>
        <v>0</v>
      </c>
      <c r="AQ154" s="78">
        <f t="shared" si="24"/>
        <v>0</v>
      </c>
      <c r="AS154" s="25"/>
      <c r="AU154" s="78">
        <v>150</v>
      </c>
      <c r="AV154" s="78">
        <f>IF(X154&gt;AH154,INDEX($O$6:$O$19,AC154),求节点($G$6:$G$19,$O$6:$O$19,X154))/7*节奏总纲!W153</f>
        <v>0</v>
      </c>
      <c r="AW154" s="78">
        <f>IF(Y154&gt;AI154,INDEX($O$6:$O$19,AD154),求节点($G$6:$G$19,$O$6:$O$19,Y154))/7*节奏总纲!X153</f>
        <v>0</v>
      </c>
      <c r="AX154" s="78">
        <f>IF(Z154&gt;AJ154,INDEX($O$6:$O$19,AE154),求节点($G$6:$G$19,$O$6:$O$19,Z154))/7*节奏总纲!Y153</f>
        <v>0</v>
      </c>
      <c r="AY154" s="78">
        <f>IF(AA154&gt;AK154,INDEX($O$6:$O$19,AF154),求节点($G$6:$G$19,$O$6:$O$19,AA154))/7*节奏总纲!Z153</f>
        <v>0</v>
      </c>
      <c r="AZ154" s="78">
        <f>IF(AB154&gt;AL154,INDEX($O$6:$O$19,AG154),求节点($G$6:$G$19,$O$6:$O$19,AB154))/7*节奏总纲!AA153</f>
        <v>0</v>
      </c>
      <c r="BA154" s="78">
        <f>IF(X154&gt;AH154,INDEX($P$6:$P$19,AC154),求节点($G$6:$G$19,$P$6:$P$19,X154))/7*节奏总纲!W153</f>
        <v>0</v>
      </c>
      <c r="BB154" s="78">
        <f>IF(Y154&gt;AI154,INDEX($P$6:$P$19,AD154),求节点($G$6:$G$19,$P$6:$P$19,Y154))/7*节奏总纲!X153</f>
        <v>0</v>
      </c>
      <c r="BC154" s="78">
        <f>IF(Z154&gt;AJ154,INDEX($P$6:$P$19,AE154),求节点($G$6:$G$19,$P$6:$P$19,Z154))/7*节奏总纲!Y153</f>
        <v>0</v>
      </c>
      <c r="BD154" s="78">
        <f>IF(AA154&gt;AK154,INDEX($P$6:$P$19,AF154),求节点($G$6:$G$19,$P$6:$P$19,AA154))/7*节奏总纲!Z153</f>
        <v>0</v>
      </c>
      <c r="BE154" s="78">
        <f>IF(AB154&gt;AL154,INDEX($P$6:$P$19,AG154),求节点($G$6:$G$19,$P$6:$P$19,AB154))/7*节奏总纲!AA153</f>
        <v>0</v>
      </c>
      <c r="BF154" s="78">
        <f>IF(X154&gt;AH154,INDEX($Q$6:$Q$19,AC154),求节点($G$6:$G$19,$Q$6:$Q$19,X154))/7*节奏总纲!W153</f>
        <v>0</v>
      </c>
      <c r="BG154" s="78">
        <f>IF(Y154&gt;AI154,INDEX($Q$6:$Q$19,AD154),求节点($G$6:$G$19,$Q$6:$Q$19,Y154))/7*节奏总纲!X153</f>
        <v>0</v>
      </c>
      <c r="BH154" s="78">
        <f>IF(Z154&gt;AJ154,INDEX($Q$6:$Q$19,AE154),求节点($G$6:$G$19,$Q$6:$Q$19,Z154))/7*节奏总纲!Y153</f>
        <v>0</v>
      </c>
      <c r="BI154" s="78">
        <f>IF(AA154&gt;AK154,INDEX($Q$6:$Q$19,AF154),求节点($G$6:$G$19,$Q$6:$Q$19,AA154))/7*节奏总纲!Z153</f>
        <v>0</v>
      </c>
      <c r="BJ154" s="78">
        <f>IF(AB154&gt;AL154,INDEX($Q$6:$Q$19,AG154),求节点($G$6:$G$19,$Q$6:$Q$19,AB154))/7*节奏总纲!AA153</f>
        <v>0</v>
      </c>
      <c r="BK154" s="78">
        <f>IF(X154&gt;AH154,INDEX($R$6:$R$19,AC154),求节点($G$6:$G$19,$R$6:$R$19,X154))/7*节奏总纲!W153*$E$27</f>
        <v>0</v>
      </c>
      <c r="BL154" s="78">
        <f>IF(Y154&gt;AI154,INDEX($R$6:$R$19,AD154),求节点($G$6:$G$19,$R$6:$R$19,Y154))/7*节奏总纲!X153*$E$27</f>
        <v>0</v>
      </c>
      <c r="BM154" s="78">
        <f>IF(Z154&gt;AJ154,INDEX($R$6:$R$19,AE154),求节点($G$6:$G$19,$R$6:$R$19,Z154))/7*节奏总纲!Y153*$E$27</f>
        <v>0</v>
      </c>
      <c r="BN154" s="78">
        <f>IF(AA154&gt;AK154,INDEX($R$6:$R$19,AF154),求节点($G$6:$G$19,$R$6:$R$19,AA154))/7*节奏总纲!Z153*$E$27</f>
        <v>0</v>
      </c>
      <c r="BO154" s="78">
        <f>IF(AB154&gt;AL154,INDEX($R$6:$R$19,AG154),求节点($G$6:$G$19,$R$6:$R$19,AB154))/7*节奏总纲!AA153*$E$27</f>
        <v>0</v>
      </c>
      <c r="BP154" s="78">
        <f>IF(X154&gt;AH154,INDEX($S$6:$S$19,AC154),求节点($G$6:$G$19,$S$6:$S$19,X154))/7*节奏总纲!W153</f>
        <v>0</v>
      </c>
      <c r="BQ154" s="78">
        <f>IF(Y154&gt;AI154,INDEX($S$6:$S$19,AD154),求节点($G$6:$G$19,$S$6:$S$19,Y154))/7*节奏总纲!X153</f>
        <v>0</v>
      </c>
      <c r="BR154" s="78">
        <f>IF(Z154&gt;AJ154,INDEX($S$6:$S$19,AE154),求节点($G$6:$G$19,$S$6:$S$19,Z154))/7*节奏总纲!Y153</f>
        <v>0</v>
      </c>
      <c r="BS154" s="78">
        <f>IF(AA154&gt;AK154,INDEX($S$6:$S$19,AF154),求节点($G$6:$G$19,$S$6:$S$19,AA154))/7*节奏总纲!Z153</f>
        <v>0</v>
      </c>
      <c r="BT154" s="78">
        <f>IF(AB154&gt;AL154,INDEX($S$6:$S$19,AG154),求节点($G$6:$G$19,$S$6:$S$19,AB154))/7*节奏总纲!AA153</f>
        <v>0</v>
      </c>
      <c r="BV154" s="78">
        <v>150</v>
      </c>
      <c r="BW154" s="78">
        <f>SUM(AV$5:AV154)</f>
        <v>523558.86298849026</v>
      </c>
      <c r="BX154" s="78">
        <f>SUM(AW$5:AW154)</f>
        <v>529827.38716935948</v>
      </c>
      <c r="BY154" s="78">
        <f>SUM(AX$5:AX154)</f>
        <v>494571.15316972102</v>
      </c>
      <c r="BZ154" s="78">
        <f>SUM(AY$5:AY154)</f>
        <v>356370.09289879433</v>
      </c>
      <c r="CA154" s="78">
        <f>SUM(AZ$5:AZ154)</f>
        <v>189079.87919799119</v>
      </c>
      <c r="CB154" s="78">
        <f>SUM(BA$5:BA154)</f>
        <v>7507791028.7134533</v>
      </c>
      <c r="CC154" s="78">
        <f>SUM(BB$5:BB154)</f>
        <v>8296768521.4912663</v>
      </c>
      <c r="CD154" s="78">
        <f>SUM(BC$5:BC154)</f>
        <v>9363561992.7081757</v>
      </c>
      <c r="CE154" s="78">
        <f>SUM(BD$5:BD154)</f>
        <v>6797948470.9072771</v>
      </c>
      <c r="CF154" s="78">
        <f>SUM(BE$5:BE154)</f>
        <v>3508442110.1176267</v>
      </c>
      <c r="CG154" s="78">
        <f>SUM(BF$5:BF154)</f>
        <v>75737659.296295851</v>
      </c>
      <c r="CH154" s="78">
        <f>SUM(BG$5:BG154)</f>
        <v>80727068.841832638</v>
      </c>
      <c r="CI154" s="78">
        <f>SUM(BH$5:BH154)</f>
        <v>106635110.23726298</v>
      </c>
      <c r="CJ154" s="78">
        <f>SUM(BI$5:BI154)</f>
        <v>78721461.839904457</v>
      </c>
      <c r="CK154" s="78">
        <f>SUM(BJ$5:BJ154)</f>
        <v>39361569.168265827</v>
      </c>
      <c r="CL154" s="78">
        <f>SUM(BK$5:BK154)</f>
        <v>130889.71574712258</v>
      </c>
      <c r="CM154" s="78">
        <f>SUM(BL$5:BL154)</f>
        <v>132456.84679233987</v>
      </c>
      <c r="CN154" s="78">
        <f>SUM(BM$5:BM154)</f>
        <v>123642.78829243028</v>
      </c>
      <c r="CO154" s="78">
        <f>SUM(BN$5:BN154)</f>
        <v>89092.523224698583</v>
      </c>
      <c r="CP154" s="78">
        <f>SUM(BO$5:BO154)</f>
        <v>47269.969799497812</v>
      </c>
      <c r="CQ154" s="78" t="e">
        <f>BK154/节奏总纲!W153</f>
        <v>#DIV/0!</v>
      </c>
      <c r="CR154" s="78">
        <f>SUM(BP$5:BP154)</f>
        <v>0</v>
      </c>
      <c r="CS154" s="78">
        <f>SUM(BQ$5:BQ154)</f>
        <v>0</v>
      </c>
      <c r="CT154" s="78">
        <f>SUM(BR$5:BR154)</f>
        <v>0</v>
      </c>
      <c r="CU154" s="78">
        <f>SUM(BS$5:BS154)</f>
        <v>0</v>
      </c>
      <c r="CV154" s="78">
        <f>SUM(BT$5:BT154)</f>
        <v>0</v>
      </c>
    </row>
    <row r="155" spans="21:100" s="78" customFormat="1" x14ac:dyDescent="0.15">
      <c r="U155" s="25"/>
      <c r="W155" s="77">
        <v>151</v>
      </c>
      <c r="X155" s="78">
        <f>功勋产出!C158*7</f>
        <v>0</v>
      </c>
      <c r="Y155" s="78">
        <f>功勋产出!D158*7</f>
        <v>0</v>
      </c>
      <c r="Z155" s="78">
        <f>功勋产出!E158*7</f>
        <v>0</v>
      </c>
      <c r="AA155" s="78">
        <f>功勋产出!F158*7</f>
        <v>0</v>
      </c>
      <c r="AB155" s="78">
        <f>功勋产出!G158*7</f>
        <v>0</v>
      </c>
      <c r="AC155" s="78">
        <f>求节点(功勋需求与产出奖励!$F$6:$F$19,功勋需求与产出奖励!$C$6:$C$19,节奏总纲!P154)</f>
        <v>5</v>
      </c>
      <c r="AD155" s="78">
        <f>求节点(功勋需求与产出奖励!$F$6:$F$19,功勋需求与产出奖励!$C$6:$C$19,节奏总纲!Q154)</f>
        <v>5</v>
      </c>
      <c r="AE155" s="78">
        <f>求节点(功勋需求与产出奖励!$F$6:$F$19,功勋需求与产出奖励!$C$6:$C$19,节奏总纲!R154)</f>
        <v>5</v>
      </c>
      <c r="AF155" s="78">
        <f>求节点(功勋需求与产出奖励!$F$6:$F$19,功勋需求与产出奖励!$C$6:$C$19,节奏总纲!S154)</f>
        <v>5</v>
      </c>
      <c r="AG155" s="78">
        <f>求节点(功勋需求与产出奖励!$F$6:$F$19,功勋需求与产出奖励!$C$6:$C$19,节奏总纲!T154)</f>
        <v>5</v>
      </c>
      <c r="AH155" s="78">
        <f>求节点($F$6:$F$19,$G$6:$G$19,节奏总纲!P154)</f>
        <v>6400000</v>
      </c>
      <c r="AI155" s="78">
        <f>求节点($F$6:$F$19,$G$6:$G$19,节奏总纲!Q154)</f>
        <v>6400000</v>
      </c>
      <c r="AJ155" s="78">
        <f>求节点($F$6:$F$19,$G$6:$G$19,节奏总纲!R154)</f>
        <v>6400000</v>
      </c>
      <c r="AK155" s="78">
        <f>求节点($F$6:$F$19,$G$6:$G$19,节奏总纲!S154)</f>
        <v>6400000</v>
      </c>
      <c r="AL155" s="78">
        <f>求节点($F$6:$F$19,$G$6:$G$19,节奏总纲!T154)</f>
        <v>6400000</v>
      </c>
      <c r="AM155" s="78">
        <f t="shared" si="20"/>
        <v>0</v>
      </c>
      <c r="AN155" s="78">
        <f t="shared" si="21"/>
        <v>0</v>
      </c>
      <c r="AO155" s="78">
        <f t="shared" si="22"/>
        <v>0</v>
      </c>
      <c r="AP155" s="78">
        <f t="shared" si="23"/>
        <v>0</v>
      </c>
      <c r="AQ155" s="78">
        <f t="shared" si="24"/>
        <v>0</v>
      </c>
      <c r="AS155" s="25"/>
      <c r="AU155" s="78">
        <v>151</v>
      </c>
      <c r="AV155" s="78">
        <f>IF(X155&gt;AH155,INDEX($O$6:$O$19,AC155),求节点($G$6:$G$19,$O$6:$O$19,X155))/7*节奏总纲!W154</f>
        <v>0</v>
      </c>
      <c r="AW155" s="78">
        <f>IF(Y155&gt;AI155,INDEX($O$6:$O$19,AD155),求节点($G$6:$G$19,$O$6:$O$19,Y155))/7*节奏总纲!X154</f>
        <v>0</v>
      </c>
      <c r="AX155" s="78">
        <f>IF(Z155&gt;AJ155,INDEX($O$6:$O$19,AE155),求节点($G$6:$G$19,$O$6:$O$19,Z155))/7*节奏总纲!Y154</f>
        <v>0</v>
      </c>
      <c r="AY155" s="78">
        <f>IF(AA155&gt;AK155,INDEX($O$6:$O$19,AF155),求节点($G$6:$G$19,$O$6:$O$19,AA155))/7*节奏总纲!Z154</f>
        <v>0</v>
      </c>
      <c r="AZ155" s="78">
        <f>IF(AB155&gt;AL155,INDEX($O$6:$O$19,AG155),求节点($G$6:$G$19,$O$6:$O$19,AB155))/7*节奏总纲!AA154</f>
        <v>0</v>
      </c>
      <c r="BA155" s="78">
        <f>IF(X155&gt;AH155,INDEX($P$6:$P$19,AC155),求节点($G$6:$G$19,$P$6:$P$19,X155))/7*节奏总纲!W154</f>
        <v>0</v>
      </c>
      <c r="BB155" s="78">
        <f>IF(Y155&gt;AI155,INDEX($P$6:$P$19,AD155),求节点($G$6:$G$19,$P$6:$P$19,Y155))/7*节奏总纲!X154</f>
        <v>0</v>
      </c>
      <c r="BC155" s="78">
        <f>IF(Z155&gt;AJ155,INDEX($P$6:$P$19,AE155),求节点($G$6:$G$19,$P$6:$P$19,Z155))/7*节奏总纲!Y154</f>
        <v>0</v>
      </c>
      <c r="BD155" s="78">
        <f>IF(AA155&gt;AK155,INDEX($P$6:$P$19,AF155),求节点($G$6:$G$19,$P$6:$P$19,AA155))/7*节奏总纲!Z154</f>
        <v>0</v>
      </c>
      <c r="BE155" s="78">
        <f>IF(AB155&gt;AL155,INDEX($P$6:$P$19,AG155),求节点($G$6:$G$19,$P$6:$P$19,AB155))/7*节奏总纲!AA154</f>
        <v>0</v>
      </c>
      <c r="BF155" s="78">
        <f>IF(X155&gt;AH155,INDEX($Q$6:$Q$19,AC155),求节点($G$6:$G$19,$Q$6:$Q$19,X155))/7*节奏总纲!W154</f>
        <v>0</v>
      </c>
      <c r="BG155" s="78">
        <f>IF(Y155&gt;AI155,INDEX($Q$6:$Q$19,AD155),求节点($G$6:$G$19,$Q$6:$Q$19,Y155))/7*节奏总纲!X154</f>
        <v>0</v>
      </c>
      <c r="BH155" s="78">
        <f>IF(Z155&gt;AJ155,INDEX($Q$6:$Q$19,AE155),求节点($G$6:$G$19,$Q$6:$Q$19,Z155))/7*节奏总纲!Y154</f>
        <v>0</v>
      </c>
      <c r="BI155" s="78">
        <f>IF(AA155&gt;AK155,INDEX($Q$6:$Q$19,AF155),求节点($G$6:$G$19,$Q$6:$Q$19,AA155))/7*节奏总纲!Z154</f>
        <v>0</v>
      </c>
      <c r="BJ155" s="78">
        <f>IF(AB155&gt;AL155,INDEX($Q$6:$Q$19,AG155),求节点($G$6:$G$19,$Q$6:$Q$19,AB155))/7*节奏总纲!AA154</f>
        <v>0</v>
      </c>
      <c r="BK155" s="78">
        <f>IF(X155&gt;AH155,INDEX($R$6:$R$19,AC155),求节点($G$6:$G$19,$R$6:$R$19,X155))/7*节奏总纲!W154*$E$27</f>
        <v>0</v>
      </c>
      <c r="BL155" s="78">
        <f>IF(Y155&gt;AI155,INDEX($R$6:$R$19,AD155),求节点($G$6:$G$19,$R$6:$R$19,Y155))/7*节奏总纲!X154*$E$27</f>
        <v>0</v>
      </c>
      <c r="BM155" s="78">
        <f>IF(Z155&gt;AJ155,INDEX($R$6:$R$19,AE155),求节点($G$6:$G$19,$R$6:$R$19,Z155))/7*节奏总纲!Y154*$E$27</f>
        <v>0</v>
      </c>
      <c r="BN155" s="78">
        <f>IF(AA155&gt;AK155,INDEX($R$6:$R$19,AF155),求节点($G$6:$G$19,$R$6:$R$19,AA155))/7*节奏总纲!Z154*$E$27</f>
        <v>0</v>
      </c>
      <c r="BO155" s="78">
        <f>IF(AB155&gt;AL155,INDEX($R$6:$R$19,AG155),求节点($G$6:$G$19,$R$6:$R$19,AB155))/7*节奏总纲!AA154*$E$27</f>
        <v>0</v>
      </c>
      <c r="BP155" s="78">
        <f>IF(X155&gt;AH155,INDEX($S$6:$S$19,AC155),求节点($G$6:$G$19,$S$6:$S$19,X155))/7*节奏总纲!W154</f>
        <v>0</v>
      </c>
      <c r="BQ155" s="78">
        <f>IF(Y155&gt;AI155,INDEX($S$6:$S$19,AD155),求节点($G$6:$G$19,$S$6:$S$19,Y155))/7*节奏总纲!X154</f>
        <v>0</v>
      </c>
      <c r="BR155" s="78">
        <f>IF(Z155&gt;AJ155,INDEX($S$6:$S$19,AE155),求节点($G$6:$G$19,$S$6:$S$19,Z155))/7*节奏总纲!Y154</f>
        <v>0</v>
      </c>
      <c r="BS155" s="78">
        <f>IF(AA155&gt;AK155,INDEX($S$6:$S$19,AF155),求节点($G$6:$G$19,$S$6:$S$19,AA155))/7*节奏总纲!Z154</f>
        <v>0</v>
      </c>
      <c r="BT155" s="78">
        <f>IF(AB155&gt;AL155,INDEX($S$6:$S$19,AG155),求节点($G$6:$G$19,$S$6:$S$19,AB155))/7*节奏总纲!AA154</f>
        <v>0</v>
      </c>
      <c r="BV155" s="78">
        <v>151</v>
      </c>
      <c r="BW155" s="78">
        <f>SUM(AV$5:AV155)</f>
        <v>523558.86298849026</v>
      </c>
      <c r="BX155" s="78">
        <f>SUM(AW$5:AW155)</f>
        <v>529827.38716935948</v>
      </c>
      <c r="BY155" s="78">
        <f>SUM(AX$5:AX155)</f>
        <v>494571.15316972102</v>
      </c>
      <c r="BZ155" s="78">
        <f>SUM(AY$5:AY155)</f>
        <v>356370.09289879433</v>
      </c>
      <c r="CA155" s="78">
        <f>SUM(AZ$5:AZ155)</f>
        <v>189079.87919799119</v>
      </c>
      <c r="CB155" s="78">
        <f>SUM(BA$5:BA155)</f>
        <v>7507791028.7134533</v>
      </c>
      <c r="CC155" s="78">
        <f>SUM(BB$5:BB155)</f>
        <v>8296768521.4912663</v>
      </c>
      <c r="CD155" s="78">
        <f>SUM(BC$5:BC155)</f>
        <v>9363561992.7081757</v>
      </c>
      <c r="CE155" s="78">
        <f>SUM(BD$5:BD155)</f>
        <v>6797948470.9072771</v>
      </c>
      <c r="CF155" s="78">
        <f>SUM(BE$5:BE155)</f>
        <v>3508442110.1176267</v>
      </c>
      <c r="CG155" s="78">
        <f>SUM(BF$5:BF155)</f>
        <v>75737659.296295851</v>
      </c>
      <c r="CH155" s="78">
        <f>SUM(BG$5:BG155)</f>
        <v>80727068.841832638</v>
      </c>
      <c r="CI155" s="78">
        <f>SUM(BH$5:BH155)</f>
        <v>106635110.23726298</v>
      </c>
      <c r="CJ155" s="78">
        <f>SUM(BI$5:BI155)</f>
        <v>78721461.839904457</v>
      </c>
      <c r="CK155" s="78">
        <f>SUM(BJ$5:BJ155)</f>
        <v>39361569.168265827</v>
      </c>
      <c r="CL155" s="78">
        <f>SUM(BK$5:BK155)</f>
        <v>130889.71574712258</v>
      </c>
      <c r="CM155" s="78">
        <f>SUM(BL$5:BL155)</f>
        <v>132456.84679233987</v>
      </c>
      <c r="CN155" s="78">
        <f>SUM(BM$5:BM155)</f>
        <v>123642.78829243028</v>
      </c>
      <c r="CO155" s="78">
        <f>SUM(BN$5:BN155)</f>
        <v>89092.523224698583</v>
      </c>
      <c r="CP155" s="78">
        <f>SUM(BO$5:BO155)</f>
        <v>47269.969799497812</v>
      </c>
      <c r="CQ155" s="78" t="e">
        <f>BK155/节奏总纲!W154</f>
        <v>#DIV/0!</v>
      </c>
      <c r="CR155" s="78">
        <f>SUM(BP$5:BP155)</f>
        <v>0</v>
      </c>
      <c r="CS155" s="78">
        <f>SUM(BQ$5:BQ155)</f>
        <v>0</v>
      </c>
      <c r="CT155" s="78">
        <f>SUM(BR$5:BR155)</f>
        <v>0</v>
      </c>
      <c r="CU155" s="78">
        <f>SUM(BS$5:BS155)</f>
        <v>0</v>
      </c>
      <c r="CV155" s="78">
        <f>SUM(BT$5:BT155)</f>
        <v>0</v>
      </c>
    </row>
    <row r="156" spans="21:100" s="78" customFormat="1" x14ac:dyDescent="0.15">
      <c r="U156" s="25"/>
      <c r="W156" s="77">
        <v>152</v>
      </c>
      <c r="X156" s="78">
        <f>功勋产出!C159*7</f>
        <v>0</v>
      </c>
      <c r="Y156" s="78">
        <f>功勋产出!D159*7</f>
        <v>0</v>
      </c>
      <c r="Z156" s="78">
        <f>功勋产出!E159*7</f>
        <v>0</v>
      </c>
      <c r="AA156" s="78">
        <f>功勋产出!F159*7</f>
        <v>0</v>
      </c>
      <c r="AB156" s="78">
        <f>功勋产出!G159*7</f>
        <v>0</v>
      </c>
      <c r="AC156" s="78">
        <f>求节点(功勋需求与产出奖励!$F$6:$F$19,功勋需求与产出奖励!$C$6:$C$19,节奏总纲!P155)</f>
        <v>5</v>
      </c>
      <c r="AD156" s="78">
        <f>求节点(功勋需求与产出奖励!$F$6:$F$19,功勋需求与产出奖励!$C$6:$C$19,节奏总纲!Q155)</f>
        <v>5</v>
      </c>
      <c r="AE156" s="78">
        <f>求节点(功勋需求与产出奖励!$F$6:$F$19,功勋需求与产出奖励!$C$6:$C$19,节奏总纲!R155)</f>
        <v>5</v>
      </c>
      <c r="AF156" s="78">
        <f>求节点(功勋需求与产出奖励!$F$6:$F$19,功勋需求与产出奖励!$C$6:$C$19,节奏总纲!S155)</f>
        <v>5</v>
      </c>
      <c r="AG156" s="78">
        <f>求节点(功勋需求与产出奖励!$F$6:$F$19,功勋需求与产出奖励!$C$6:$C$19,节奏总纲!T155)</f>
        <v>5</v>
      </c>
      <c r="AH156" s="78">
        <f>求节点($F$6:$F$19,$G$6:$G$19,节奏总纲!P155)</f>
        <v>6400000</v>
      </c>
      <c r="AI156" s="78">
        <f>求节点($F$6:$F$19,$G$6:$G$19,节奏总纲!Q155)</f>
        <v>6400000</v>
      </c>
      <c r="AJ156" s="78">
        <f>求节点($F$6:$F$19,$G$6:$G$19,节奏总纲!R155)</f>
        <v>6400000</v>
      </c>
      <c r="AK156" s="78">
        <f>求节点($F$6:$F$19,$G$6:$G$19,节奏总纲!S155)</f>
        <v>6400000</v>
      </c>
      <c r="AL156" s="78">
        <f>求节点($F$6:$F$19,$G$6:$G$19,节奏总纲!T155)</f>
        <v>6400000</v>
      </c>
      <c r="AM156" s="78">
        <f t="shared" si="20"/>
        <v>0</v>
      </c>
      <c r="AN156" s="78">
        <f t="shared" si="21"/>
        <v>0</v>
      </c>
      <c r="AO156" s="78">
        <f t="shared" si="22"/>
        <v>0</v>
      </c>
      <c r="AP156" s="78">
        <f t="shared" si="23"/>
        <v>0</v>
      </c>
      <c r="AQ156" s="78">
        <f t="shared" si="24"/>
        <v>0</v>
      </c>
      <c r="AS156" s="25"/>
      <c r="AU156" s="78">
        <v>152</v>
      </c>
      <c r="AV156" s="78">
        <f>IF(X156&gt;AH156,INDEX($O$6:$O$19,AC156),求节点($G$6:$G$19,$O$6:$O$19,X156))/7*节奏总纲!W155</f>
        <v>0</v>
      </c>
      <c r="AW156" s="78">
        <f>IF(Y156&gt;AI156,INDEX($O$6:$O$19,AD156),求节点($G$6:$G$19,$O$6:$O$19,Y156))/7*节奏总纲!X155</f>
        <v>0</v>
      </c>
      <c r="AX156" s="78">
        <f>IF(Z156&gt;AJ156,INDEX($O$6:$O$19,AE156),求节点($G$6:$G$19,$O$6:$O$19,Z156))/7*节奏总纲!Y155</f>
        <v>0</v>
      </c>
      <c r="AY156" s="78">
        <f>IF(AA156&gt;AK156,INDEX($O$6:$O$19,AF156),求节点($G$6:$G$19,$O$6:$O$19,AA156))/7*节奏总纲!Z155</f>
        <v>0</v>
      </c>
      <c r="AZ156" s="78">
        <f>IF(AB156&gt;AL156,INDEX($O$6:$O$19,AG156),求节点($G$6:$G$19,$O$6:$O$19,AB156))/7*节奏总纲!AA155</f>
        <v>0</v>
      </c>
      <c r="BA156" s="78">
        <f>IF(X156&gt;AH156,INDEX($P$6:$P$19,AC156),求节点($G$6:$G$19,$P$6:$P$19,X156))/7*节奏总纲!W155</f>
        <v>0</v>
      </c>
      <c r="BB156" s="78">
        <f>IF(Y156&gt;AI156,INDEX($P$6:$P$19,AD156),求节点($G$6:$G$19,$P$6:$P$19,Y156))/7*节奏总纲!X155</f>
        <v>0</v>
      </c>
      <c r="BC156" s="78">
        <f>IF(Z156&gt;AJ156,INDEX($P$6:$P$19,AE156),求节点($G$6:$G$19,$P$6:$P$19,Z156))/7*节奏总纲!Y155</f>
        <v>0</v>
      </c>
      <c r="BD156" s="78">
        <f>IF(AA156&gt;AK156,INDEX($P$6:$P$19,AF156),求节点($G$6:$G$19,$P$6:$P$19,AA156))/7*节奏总纲!Z155</f>
        <v>0</v>
      </c>
      <c r="BE156" s="78">
        <f>IF(AB156&gt;AL156,INDEX($P$6:$P$19,AG156),求节点($G$6:$G$19,$P$6:$P$19,AB156))/7*节奏总纲!AA155</f>
        <v>0</v>
      </c>
      <c r="BF156" s="78">
        <f>IF(X156&gt;AH156,INDEX($Q$6:$Q$19,AC156),求节点($G$6:$G$19,$Q$6:$Q$19,X156))/7*节奏总纲!W155</f>
        <v>0</v>
      </c>
      <c r="BG156" s="78">
        <f>IF(Y156&gt;AI156,INDEX($Q$6:$Q$19,AD156),求节点($G$6:$G$19,$Q$6:$Q$19,Y156))/7*节奏总纲!X155</f>
        <v>0</v>
      </c>
      <c r="BH156" s="78">
        <f>IF(Z156&gt;AJ156,INDEX($Q$6:$Q$19,AE156),求节点($G$6:$G$19,$Q$6:$Q$19,Z156))/7*节奏总纲!Y155</f>
        <v>0</v>
      </c>
      <c r="BI156" s="78">
        <f>IF(AA156&gt;AK156,INDEX($Q$6:$Q$19,AF156),求节点($G$6:$G$19,$Q$6:$Q$19,AA156))/7*节奏总纲!Z155</f>
        <v>0</v>
      </c>
      <c r="BJ156" s="78">
        <f>IF(AB156&gt;AL156,INDEX($Q$6:$Q$19,AG156),求节点($G$6:$G$19,$Q$6:$Q$19,AB156))/7*节奏总纲!AA155</f>
        <v>0</v>
      </c>
      <c r="BK156" s="78">
        <f>IF(X156&gt;AH156,INDEX($R$6:$R$19,AC156),求节点($G$6:$G$19,$R$6:$R$19,X156))/7*节奏总纲!W155*$E$27</f>
        <v>0</v>
      </c>
      <c r="BL156" s="78">
        <f>IF(Y156&gt;AI156,INDEX($R$6:$R$19,AD156),求节点($G$6:$G$19,$R$6:$R$19,Y156))/7*节奏总纲!X155*$E$27</f>
        <v>0</v>
      </c>
      <c r="BM156" s="78">
        <f>IF(Z156&gt;AJ156,INDEX($R$6:$R$19,AE156),求节点($G$6:$G$19,$R$6:$R$19,Z156))/7*节奏总纲!Y155*$E$27</f>
        <v>0</v>
      </c>
      <c r="BN156" s="78">
        <f>IF(AA156&gt;AK156,INDEX($R$6:$R$19,AF156),求节点($G$6:$G$19,$R$6:$R$19,AA156))/7*节奏总纲!Z155*$E$27</f>
        <v>0</v>
      </c>
      <c r="BO156" s="78">
        <f>IF(AB156&gt;AL156,INDEX($R$6:$R$19,AG156),求节点($G$6:$G$19,$R$6:$R$19,AB156))/7*节奏总纲!AA155*$E$27</f>
        <v>0</v>
      </c>
      <c r="BP156" s="78">
        <f>IF(X156&gt;AH156,INDEX($S$6:$S$19,AC156),求节点($G$6:$G$19,$S$6:$S$19,X156))/7*节奏总纲!W155</f>
        <v>0</v>
      </c>
      <c r="BQ156" s="78">
        <f>IF(Y156&gt;AI156,INDEX($S$6:$S$19,AD156),求节点($G$6:$G$19,$S$6:$S$19,Y156))/7*节奏总纲!X155</f>
        <v>0</v>
      </c>
      <c r="BR156" s="78">
        <f>IF(Z156&gt;AJ156,INDEX($S$6:$S$19,AE156),求节点($G$6:$G$19,$S$6:$S$19,Z156))/7*节奏总纲!Y155</f>
        <v>0</v>
      </c>
      <c r="BS156" s="78">
        <f>IF(AA156&gt;AK156,INDEX($S$6:$S$19,AF156),求节点($G$6:$G$19,$S$6:$S$19,AA156))/7*节奏总纲!Z155</f>
        <v>0</v>
      </c>
      <c r="BT156" s="78">
        <f>IF(AB156&gt;AL156,INDEX($S$6:$S$19,AG156),求节点($G$6:$G$19,$S$6:$S$19,AB156))/7*节奏总纲!AA155</f>
        <v>0</v>
      </c>
      <c r="BV156" s="78">
        <v>152</v>
      </c>
      <c r="BW156" s="78">
        <f>SUM(AV$5:AV156)</f>
        <v>523558.86298849026</v>
      </c>
      <c r="BX156" s="78">
        <f>SUM(AW$5:AW156)</f>
        <v>529827.38716935948</v>
      </c>
      <c r="BY156" s="78">
        <f>SUM(AX$5:AX156)</f>
        <v>494571.15316972102</v>
      </c>
      <c r="BZ156" s="78">
        <f>SUM(AY$5:AY156)</f>
        <v>356370.09289879433</v>
      </c>
      <c r="CA156" s="78">
        <f>SUM(AZ$5:AZ156)</f>
        <v>189079.87919799119</v>
      </c>
      <c r="CB156" s="78">
        <f>SUM(BA$5:BA156)</f>
        <v>7507791028.7134533</v>
      </c>
      <c r="CC156" s="78">
        <f>SUM(BB$5:BB156)</f>
        <v>8296768521.4912663</v>
      </c>
      <c r="CD156" s="78">
        <f>SUM(BC$5:BC156)</f>
        <v>9363561992.7081757</v>
      </c>
      <c r="CE156" s="78">
        <f>SUM(BD$5:BD156)</f>
        <v>6797948470.9072771</v>
      </c>
      <c r="CF156" s="78">
        <f>SUM(BE$5:BE156)</f>
        <v>3508442110.1176267</v>
      </c>
      <c r="CG156" s="78">
        <f>SUM(BF$5:BF156)</f>
        <v>75737659.296295851</v>
      </c>
      <c r="CH156" s="78">
        <f>SUM(BG$5:BG156)</f>
        <v>80727068.841832638</v>
      </c>
      <c r="CI156" s="78">
        <f>SUM(BH$5:BH156)</f>
        <v>106635110.23726298</v>
      </c>
      <c r="CJ156" s="78">
        <f>SUM(BI$5:BI156)</f>
        <v>78721461.839904457</v>
      </c>
      <c r="CK156" s="78">
        <f>SUM(BJ$5:BJ156)</f>
        <v>39361569.168265827</v>
      </c>
      <c r="CL156" s="78">
        <f>SUM(BK$5:BK156)</f>
        <v>130889.71574712258</v>
      </c>
      <c r="CM156" s="78">
        <f>SUM(BL$5:BL156)</f>
        <v>132456.84679233987</v>
      </c>
      <c r="CN156" s="78">
        <f>SUM(BM$5:BM156)</f>
        <v>123642.78829243028</v>
      </c>
      <c r="CO156" s="78">
        <f>SUM(BN$5:BN156)</f>
        <v>89092.523224698583</v>
      </c>
      <c r="CP156" s="78">
        <f>SUM(BO$5:BO156)</f>
        <v>47269.969799497812</v>
      </c>
      <c r="CQ156" s="78" t="e">
        <f>BK156/节奏总纲!W155</f>
        <v>#DIV/0!</v>
      </c>
      <c r="CR156" s="78">
        <f>SUM(BP$5:BP156)</f>
        <v>0</v>
      </c>
      <c r="CS156" s="78">
        <f>SUM(BQ$5:BQ156)</f>
        <v>0</v>
      </c>
      <c r="CT156" s="78">
        <f>SUM(BR$5:BR156)</f>
        <v>0</v>
      </c>
      <c r="CU156" s="78">
        <f>SUM(BS$5:BS156)</f>
        <v>0</v>
      </c>
      <c r="CV156" s="78">
        <f>SUM(BT$5:BT156)</f>
        <v>0</v>
      </c>
    </row>
    <row r="157" spans="21:100" s="78" customFormat="1" x14ac:dyDescent="0.15">
      <c r="U157" s="25"/>
      <c r="W157" s="77">
        <v>153</v>
      </c>
      <c r="X157" s="78">
        <f>功勋产出!C160*7</f>
        <v>0</v>
      </c>
      <c r="Y157" s="78">
        <f>功勋产出!D160*7</f>
        <v>0</v>
      </c>
      <c r="Z157" s="78">
        <f>功勋产出!E160*7</f>
        <v>0</v>
      </c>
      <c r="AA157" s="78">
        <f>功勋产出!F160*7</f>
        <v>0</v>
      </c>
      <c r="AB157" s="78">
        <f>功勋产出!G160*7</f>
        <v>0</v>
      </c>
      <c r="AC157" s="78">
        <f>求节点(功勋需求与产出奖励!$F$6:$F$19,功勋需求与产出奖励!$C$6:$C$19,节奏总纲!P156)</f>
        <v>5</v>
      </c>
      <c r="AD157" s="78">
        <f>求节点(功勋需求与产出奖励!$F$6:$F$19,功勋需求与产出奖励!$C$6:$C$19,节奏总纲!Q156)</f>
        <v>5</v>
      </c>
      <c r="AE157" s="78">
        <f>求节点(功勋需求与产出奖励!$F$6:$F$19,功勋需求与产出奖励!$C$6:$C$19,节奏总纲!R156)</f>
        <v>5</v>
      </c>
      <c r="AF157" s="78">
        <f>求节点(功勋需求与产出奖励!$F$6:$F$19,功勋需求与产出奖励!$C$6:$C$19,节奏总纲!S156)</f>
        <v>5</v>
      </c>
      <c r="AG157" s="78">
        <f>求节点(功勋需求与产出奖励!$F$6:$F$19,功勋需求与产出奖励!$C$6:$C$19,节奏总纲!T156)</f>
        <v>5</v>
      </c>
      <c r="AH157" s="78">
        <f>求节点($F$6:$F$19,$G$6:$G$19,节奏总纲!P156)</f>
        <v>6400000</v>
      </c>
      <c r="AI157" s="78">
        <f>求节点($F$6:$F$19,$G$6:$G$19,节奏总纲!Q156)</f>
        <v>6400000</v>
      </c>
      <c r="AJ157" s="78">
        <f>求节点($F$6:$F$19,$G$6:$G$19,节奏总纲!R156)</f>
        <v>6400000</v>
      </c>
      <c r="AK157" s="78">
        <f>求节点($F$6:$F$19,$G$6:$G$19,节奏总纲!S156)</f>
        <v>6400000</v>
      </c>
      <c r="AL157" s="78">
        <f>求节点($F$6:$F$19,$G$6:$G$19,节奏总纲!T156)</f>
        <v>6400000</v>
      </c>
      <c r="AM157" s="78">
        <f t="shared" si="20"/>
        <v>0</v>
      </c>
      <c r="AN157" s="78">
        <f t="shared" si="21"/>
        <v>0</v>
      </c>
      <c r="AO157" s="78">
        <f t="shared" si="22"/>
        <v>0</v>
      </c>
      <c r="AP157" s="78">
        <f t="shared" si="23"/>
        <v>0</v>
      </c>
      <c r="AQ157" s="78">
        <f t="shared" si="24"/>
        <v>0</v>
      </c>
      <c r="AS157" s="25"/>
      <c r="AU157" s="78">
        <v>153</v>
      </c>
      <c r="AV157" s="78">
        <f>IF(X157&gt;AH157,INDEX($O$6:$O$19,AC157),求节点($G$6:$G$19,$O$6:$O$19,X157))/7*节奏总纲!W156</f>
        <v>0</v>
      </c>
      <c r="AW157" s="78">
        <f>IF(Y157&gt;AI157,INDEX($O$6:$O$19,AD157),求节点($G$6:$G$19,$O$6:$O$19,Y157))/7*节奏总纲!X156</f>
        <v>0</v>
      </c>
      <c r="AX157" s="78">
        <f>IF(Z157&gt;AJ157,INDEX($O$6:$O$19,AE157),求节点($G$6:$G$19,$O$6:$O$19,Z157))/7*节奏总纲!Y156</f>
        <v>0</v>
      </c>
      <c r="AY157" s="78">
        <f>IF(AA157&gt;AK157,INDEX($O$6:$O$19,AF157),求节点($G$6:$G$19,$O$6:$O$19,AA157))/7*节奏总纲!Z156</f>
        <v>0</v>
      </c>
      <c r="AZ157" s="78">
        <f>IF(AB157&gt;AL157,INDEX($O$6:$O$19,AG157),求节点($G$6:$G$19,$O$6:$O$19,AB157))/7*节奏总纲!AA156</f>
        <v>0</v>
      </c>
      <c r="BA157" s="78">
        <f>IF(X157&gt;AH157,INDEX($P$6:$P$19,AC157),求节点($G$6:$G$19,$P$6:$P$19,X157))/7*节奏总纲!W156</f>
        <v>0</v>
      </c>
      <c r="BB157" s="78">
        <f>IF(Y157&gt;AI157,INDEX($P$6:$P$19,AD157),求节点($G$6:$G$19,$P$6:$P$19,Y157))/7*节奏总纲!X156</f>
        <v>0</v>
      </c>
      <c r="BC157" s="78">
        <f>IF(Z157&gt;AJ157,INDEX($P$6:$P$19,AE157),求节点($G$6:$G$19,$P$6:$P$19,Z157))/7*节奏总纲!Y156</f>
        <v>0</v>
      </c>
      <c r="BD157" s="78">
        <f>IF(AA157&gt;AK157,INDEX($P$6:$P$19,AF157),求节点($G$6:$G$19,$P$6:$P$19,AA157))/7*节奏总纲!Z156</f>
        <v>0</v>
      </c>
      <c r="BE157" s="78">
        <f>IF(AB157&gt;AL157,INDEX($P$6:$P$19,AG157),求节点($G$6:$G$19,$P$6:$P$19,AB157))/7*节奏总纲!AA156</f>
        <v>0</v>
      </c>
      <c r="BF157" s="78">
        <f>IF(X157&gt;AH157,INDEX($Q$6:$Q$19,AC157),求节点($G$6:$G$19,$Q$6:$Q$19,X157))/7*节奏总纲!W156</f>
        <v>0</v>
      </c>
      <c r="BG157" s="78">
        <f>IF(Y157&gt;AI157,INDEX($Q$6:$Q$19,AD157),求节点($G$6:$G$19,$Q$6:$Q$19,Y157))/7*节奏总纲!X156</f>
        <v>0</v>
      </c>
      <c r="BH157" s="78">
        <f>IF(Z157&gt;AJ157,INDEX($Q$6:$Q$19,AE157),求节点($G$6:$G$19,$Q$6:$Q$19,Z157))/7*节奏总纲!Y156</f>
        <v>0</v>
      </c>
      <c r="BI157" s="78">
        <f>IF(AA157&gt;AK157,INDEX($Q$6:$Q$19,AF157),求节点($G$6:$G$19,$Q$6:$Q$19,AA157))/7*节奏总纲!Z156</f>
        <v>0</v>
      </c>
      <c r="BJ157" s="78">
        <f>IF(AB157&gt;AL157,INDEX($Q$6:$Q$19,AG157),求节点($G$6:$G$19,$Q$6:$Q$19,AB157))/7*节奏总纲!AA156</f>
        <v>0</v>
      </c>
      <c r="BK157" s="78">
        <f>IF(X157&gt;AH157,INDEX($R$6:$R$19,AC157),求节点($G$6:$G$19,$R$6:$R$19,X157))/7*节奏总纲!W156*$E$27</f>
        <v>0</v>
      </c>
      <c r="BL157" s="78">
        <f>IF(Y157&gt;AI157,INDEX($R$6:$R$19,AD157),求节点($G$6:$G$19,$R$6:$R$19,Y157))/7*节奏总纲!X156*$E$27</f>
        <v>0</v>
      </c>
      <c r="BM157" s="78">
        <f>IF(Z157&gt;AJ157,INDEX($R$6:$R$19,AE157),求节点($G$6:$G$19,$R$6:$R$19,Z157))/7*节奏总纲!Y156*$E$27</f>
        <v>0</v>
      </c>
      <c r="BN157" s="78">
        <f>IF(AA157&gt;AK157,INDEX($R$6:$R$19,AF157),求节点($G$6:$G$19,$R$6:$R$19,AA157))/7*节奏总纲!Z156*$E$27</f>
        <v>0</v>
      </c>
      <c r="BO157" s="78">
        <f>IF(AB157&gt;AL157,INDEX($R$6:$R$19,AG157),求节点($G$6:$G$19,$R$6:$R$19,AB157))/7*节奏总纲!AA156*$E$27</f>
        <v>0</v>
      </c>
      <c r="BP157" s="78">
        <f>IF(X157&gt;AH157,INDEX($S$6:$S$19,AC157),求节点($G$6:$G$19,$S$6:$S$19,X157))/7*节奏总纲!W156</f>
        <v>0</v>
      </c>
      <c r="BQ157" s="78">
        <f>IF(Y157&gt;AI157,INDEX($S$6:$S$19,AD157),求节点($G$6:$G$19,$S$6:$S$19,Y157))/7*节奏总纲!X156</f>
        <v>0</v>
      </c>
      <c r="BR157" s="78">
        <f>IF(Z157&gt;AJ157,INDEX($S$6:$S$19,AE157),求节点($G$6:$G$19,$S$6:$S$19,Z157))/7*节奏总纲!Y156</f>
        <v>0</v>
      </c>
      <c r="BS157" s="78">
        <f>IF(AA157&gt;AK157,INDEX($S$6:$S$19,AF157),求节点($G$6:$G$19,$S$6:$S$19,AA157))/7*节奏总纲!Z156</f>
        <v>0</v>
      </c>
      <c r="BT157" s="78">
        <f>IF(AB157&gt;AL157,INDEX($S$6:$S$19,AG157),求节点($G$6:$G$19,$S$6:$S$19,AB157))/7*节奏总纲!AA156</f>
        <v>0</v>
      </c>
      <c r="BV157" s="78">
        <v>153</v>
      </c>
      <c r="BW157" s="78">
        <f>SUM(AV$5:AV157)</f>
        <v>523558.86298849026</v>
      </c>
      <c r="BX157" s="78">
        <f>SUM(AW$5:AW157)</f>
        <v>529827.38716935948</v>
      </c>
      <c r="BY157" s="78">
        <f>SUM(AX$5:AX157)</f>
        <v>494571.15316972102</v>
      </c>
      <c r="BZ157" s="78">
        <f>SUM(AY$5:AY157)</f>
        <v>356370.09289879433</v>
      </c>
      <c r="CA157" s="78">
        <f>SUM(AZ$5:AZ157)</f>
        <v>189079.87919799119</v>
      </c>
      <c r="CB157" s="78">
        <f>SUM(BA$5:BA157)</f>
        <v>7507791028.7134533</v>
      </c>
      <c r="CC157" s="78">
        <f>SUM(BB$5:BB157)</f>
        <v>8296768521.4912663</v>
      </c>
      <c r="CD157" s="78">
        <f>SUM(BC$5:BC157)</f>
        <v>9363561992.7081757</v>
      </c>
      <c r="CE157" s="78">
        <f>SUM(BD$5:BD157)</f>
        <v>6797948470.9072771</v>
      </c>
      <c r="CF157" s="78">
        <f>SUM(BE$5:BE157)</f>
        <v>3508442110.1176267</v>
      </c>
      <c r="CG157" s="78">
        <f>SUM(BF$5:BF157)</f>
        <v>75737659.296295851</v>
      </c>
      <c r="CH157" s="78">
        <f>SUM(BG$5:BG157)</f>
        <v>80727068.841832638</v>
      </c>
      <c r="CI157" s="78">
        <f>SUM(BH$5:BH157)</f>
        <v>106635110.23726298</v>
      </c>
      <c r="CJ157" s="78">
        <f>SUM(BI$5:BI157)</f>
        <v>78721461.839904457</v>
      </c>
      <c r="CK157" s="78">
        <f>SUM(BJ$5:BJ157)</f>
        <v>39361569.168265827</v>
      </c>
      <c r="CL157" s="78">
        <f>SUM(BK$5:BK157)</f>
        <v>130889.71574712258</v>
      </c>
      <c r="CM157" s="78">
        <f>SUM(BL$5:BL157)</f>
        <v>132456.84679233987</v>
      </c>
      <c r="CN157" s="78">
        <f>SUM(BM$5:BM157)</f>
        <v>123642.78829243028</v>
      </c>
      <c r="CO157" s="78">
        <f>SUM(BN$5:BN157)</f>
        <v>89092.523224698583</v>
      </c>
      <c r="CP157" s="78">
        <f>SUM(BO$5:BO157)</f>
        <v>47269.969799497812</v>
      </c>
      <c r="CQ157" s="78" t="e">
        <f>BK157/节奏总纲!W156</f>
        <v>#DIV/0!</v>
      </c>
      <c r="CR157" s="78">
        <f>SUM(BP$5:BP157)</f>
        <v>0</v>
      </c>
      <c r="CS157" s="78">
        <f>SUM(BQ$5:BQ157)</f>
        <v>0</v>
      </c>
      <c r="CT157" s="78">
        <f>SUM(BR$5:BR157)</f>
        <v>0</v>
      </c>
      <c r="CU157" s="78">
        <f>SUM(BS$5:BS157)</f>
        <v>0</v>
      </c>
      <c r="CV157" s="78">
        <f>SUM(BT$5:BT157)</f>
        <v>0</v>
      </c>
    </row>
    <row r="158" spans="21:100" s="78" customFormat="1" x14ac:dyDescent="0.15">
      <c r="U158" s="25"/>
      <c r="W158" s="77">
        <v>154</v>
      </c>
      <c r="X158" s="78">
        <f>功勋产出!C161*7</f>
        <v>0</v>
      </c>
      <c r="Y158" s="78">
        <f>功勋产出!D161*7</f>
        <v>0</v>
      </c>
      <c r="Z158" s="78">
        <f>功勋产出!E161*7</f>
        <v>0</v>
      </c>
      <c r="AA158" s="78">
        <f>功勋产出!F161*7</f>
        <v>0</v>
      </c>
      <c r="AB158" s="78">
        <f>功勋产出!G161*7</f>
        <v>0</v>
      </c>
      <c r="AC158" s="78">
        <f>求节点(功勋需求与产出奖励!$F$6:$F$19,功勋需求与产出奖励!$C$6:$C$19,节奏总纲!P157)</f>
        <v>5</v>
      </c>
      <c r="AD158" s="78">
        <f>求节点(功勋需求与产出奖励!$F$6:$F$19,功勋需求与产出奖励!$C$6:$C$19,节奏总纲!Q157)</f>
        <v>5</v>
      </c>
      <c r="AE158" s="78">
        <f>求节点(功勋需求与产出奖励!$F$6:$F$19,功勋需求与产出奖励!$C$6:$C$19,节奏总纲!R157)</f>
        <v>5</v>
      </c>
      <c r="AF158" s="78">
        <f>求节点(功勋需求与产出奖励!$F$6:$F$19,功勋需求与产出奖励!$C$6:$C$19,节奏总纲!S157)</f>
        <v>5</v>
      </c>
      <c r="AG158" s="78">
        <f>求节点(功勋需求与产出奖励!$F$6:$F$19,功勋需求与产出奖励!$C$6:$C$19,节奏总纲!T157)</f>
        <v>5</v>
      </c>
      <c r="AH158" s="78">
        <f>求节点($F$6:$F$19,$G$6:$G$19,节奏总纲!P157)</f>
        <v>6400000</v>
      </c>
      <c r="AI158" s="78">
        <f>求节点($F$6:$F$19,$G$6:$G$19,节奏总纲!Q157)</f>
        <v>6400000</v>
      </c>
      <c r="AJ158" s="78">
        <f>求节点($F$6:$F$19,$G$6:$G$19,节奏总纲!R157)</f>
        <v>6400000</v>
      </c>
      <c r="AK158" s="78">
        <f>求节点($F$6:$F$19,$G$6:$G$19,节奏总纲!S157)</f>
        <v>6400000</v>
      </c>
      <c r="AL158" s="78">
        <f>求节点($F$6:$F$19,$G$6:$G$19,节奏总纲!T157)</f>
        <v>6400000</v>
      </c>
      <c r="AM158" s="78">
        <f t="shared" si="20"/>
        <v>0</v>
      </c>
      <c r="AN158" s="78">
        <f t="shared" si="21"/>
        <v>0</v>
      </c>
      <c r="AO158" s="78">
        <f t="shared" si="22"/>
        <v>0</v>
      </c>
      <c r="AP158" s="78">
        <f t="shared" si="23"/>
        <v>0</v>
      </c>
      <c r="AQ158" s="78">
        <f t="shared" si="24"/>
        <v>0</v>
      </c>
      <c r="AS158" s="25"/>
      <c r="AU158" s="78">
        <v>154</v>
      </c>
      <c r="AV158" s="78">
        <f>IF(X158&gt;AH158,INDEX($O$6:$O$19,AC158),求节点($G$6:$G$19,$O$6:$O$19,X158))/7*节奏总纲!W157</f>
        <v>0</v>
      </c>
      <c r="AW158" s="78">
        <f>IF(Y158&gt;AI158,INDEX($O$6:$O$19,AD158),求节点($G$6:$G$19,$O$6:$O$19,Y158))/7*节奏总纲!X157</f>
        <v>0</v>
      </c>
      <c r="AX158" s="78">
        <f>IF(Z158&gt;AJ158,INDEX($O$6:$O$19,AE158),求节点($G$6:$G$19,$O$6:$O$19,Z158))/7*节奏总纲!Y157</f>
        <v>0</v>
      </c>
      <c r="AY158" s="78">
        <f>IF(AA158&gt;AK158,INDEX($O$6:$O$19,AF158),求节点($G$6:$G$19,$O$6:$O$19,AA158))/7*节奏总纲!Z157</f>
        <v>0</v>
      </c>
      <c r="AZ158" s="78">
        <f>IF(AB158&gt;AL158,INDEX($O$6:$O$19,AG158),求节点($G$6:$G$19,$O$6:$O$19,AB158))/7*节奏总纲!AA157</f>
        <v>0</v>
      </c>
      <c r="BA158" s="78">
        <f>IF(X158&gt;AH158,INDEX($P$6:$P$19,AC158),求节点($G$6:$G$19,$P$6:$P$19,X158))/7*节奏总纲!W157</f>
        <v>0</v>
      </c>
      <c r="BB158" s="78">
        <f>IF(Y158&gt;AI158,INDEX($P$6:$P$19,AD158),求节点($G$6:$G$19,$P$6:$P$19,Y158))/7*节奏总纲!X157</f>
        <v>0</v>
      </c>
      <c r="BC158" s="78">
        <f>IF(Z158&gt;AJ158,INDEX($P$6:$P$19,AE158),求节点($G$6:$G$19,$P$6:$P$19,Z158))/7*节奏总纲!Y157</f>
        <v>0</v>
      </c>
      <c r="BD158" s="78">
        <f>IF(AA158&gt;AK158,INDEX($P$6:$P$19,AF158),求节点($G$6:$G$19,$P$6:$P$19,AA158))/7*节奏总纲!Z157</f>
        <v>0</v>
      </c>
      <c r="BE158" s="78">
        <f>IF(AB158&gt;AL158,INDEX($P$6:$P$19,AG158),求节点($G$6:$G$19,$P$6:$P$19,AB158))/7*节奏总纲!AA157</f>
        <v>0</v>
      </c>
      <c r="BF158" s="78">
        <f>IF(X158&gt;AH158,INDEX($Q$6:$Q$19,AC158),求节点($G$6:$G$19,$Q$6:$Q$19,X158))/7*节奏总纲!W157</f>
        <v>0</v>
      </c>
      <c r="BG158" s="78">
        <f>IF(Y158&gt;AI158,INDEX($Q$6:$Q$19,AD158),求节点($G$6:$G$19,$Q$6:$Q$19,Y158))/7*节奏总纲!X157</f>
        <v>0</v>
      </c>
      <c r="BH158" s="78">
        <f>IF(Z158&gt;AJ158,INDEX($Q$6:$Q$19,AE158),求节点($G$6:$G$19,$Q$6:$Q$19,Z158))/7*节奏总纲!Y157</f>
        <v>0</v>
      </c>
      <c r="BI158" s="78">
        <f>IF(AA158&gt;AK158,INDEX($Q$6:$Q$19,AF158),求节点($G$6:$G$19,$Q$6:$Q$19,AA158))/7*节奏总纲!Z157</f>
        <v>0</v>
      </c>
      <c r="BJ158" s="78">
        <f>IF(AB158&gt;AL158,INDEX($Q$6:$Q$19,AG158),求节点($G$6:$G$19,$Q$6:$Q$19,AB158))/7*节奏总纲!AA157</f>
        <v>0</v>
      </c>
      <c r="BK158" s="78">
        <f>IF(X158&gt;AH158,INDEX($R$6:$R$19,AC158),求节点($G$6:$G$19,$R$6:$R$19,X158))/7*节奏总纲!W157*$E$27</f>
        <v>0</v>
      </c>
      <c r="BL158" s="78">
        <f>IF(Y158&gt;AI158,INDEX($R$6:$R$19,AD158),求节点($G$6:$G$19,$R$6:$R$19,Y158))/7*节奏总纲!X157*$E$27</f>
        <v>0</v>
      </c>
      <c r="BM158" s="78">
        <f>IF(Z158&gt;AJ158,INDEX($R$6:$R$19,AE158),求节点($G$6:$G$19,$R$6:$R$19,Z158))/7*节奏总纲!Y157*$E$27</f>
        <v>0</v>
      </c>
      <c r="BN158" s="78">
        <f>IF(AA158&gt;AK158,INDEX($R$6:$R$19,AF158),求节点($G$6:$G$19,$R$6:$R$19,AA158))/7*节奏总纲!Z157*$E$27</f>
        <v>0</v>
      </c>
      <c r="BO158" s="78">
        <f>IF(AB158&gt;AL158,INDEX($R$6:$R$19,AG158),求节点($G$6:$G$19,$R$6:$R$19,AB158))/7*节奏总纲!AA157*$E$27</f>
        <v>0</v>
      </c>
      <c r="BP158" s="78">
        <f>IF(X158&gt;AH158,INDEX($S$6:$S$19,AC158),求节点($G$6:$G$19,$S$6:$S$19,X158))/7*节奏总纲!W157</f>
        <v>0</v>
      </c>
      <c r="BQ158" s="78">
        <f>IF(Y158&gt;AI158,INDEX($S$6:$S$19,AD158),求节点($G$6:$G$19,$S$6:$S$19,Y158))/7*节奏总纲!X157</f>
        <v>0</v>
      </c>
      <c r="BR158" s="78">
        <f>IF(Z158&gt;AJ158,INDEX($S$6:$S$19,AE158),求节点($G$6:$G$19,$S$6:$S$19,Z158))/7*节奏总纲!Y157</f>
        <v>0</v>
      </c>
      <c r="BS158" s="78">
        <f>IF(AA158&gt;AK158,INDEX($S$6:$S$19,AF158),求节点($G$6:$G$19,$S$6:$S$19,AA158))/7*节奏总纲!Z157</f>
        <v>0</v>
      </c>
      <c r="BT158" s="78">
        <f>IF(AB158&gt;AL158,INDEX($S$6:$S$19,AG158),求节点($G$6:$G$19,$S$6:$S$19,AB158))/7*节奏总纲!AA157</f>
        <v>0</v>
      </c>
      <c r="BV158" s="78">
        <v>154</v>
      </c>
      <c r="BW158" s="78">
        <f>SUM(AV$5:AV158)</f>
        <v>523558.86298849026</v>
      </c>
      <c r="BX158" s="78">
        <f>SUM(AW$5:AW158)</f>
        <v>529827.38716935948</v>
      </c>
      <c r="BY158" s="78">
        <f>SUM(AX$5:AX158)</f>
        <v>494571.15316972102</v>
      </c>
      <c r="BZ158" s="78">
        <f>SUM(AY$5:AY158)</f>
        <v>356370.09289879433</v>
      </c>
      <c r="CA158" s="78">
        <f>SUM(AZ$5:AZ158)</f>
        <v>189079.87919799119</v>
      </c>
      <c r="CB158" s="78">
        <f>SUM(BA$5:BA158)</f>
        <v>7507791028.7134533</v>
      </c>
      <c r="CC158" s="78">
        <f>SUM(BB$5:BB158)</f>
        <v>8296768521.4912663</v>
      </c>
      <c r="CD158" s="78">
        <f>SUM(BC$5:BC158)</f>
        <v>9363561992.7081757</v>
      </c>
      <c r="CE158" s="78">
        <f>SUM(BD$5:BD158)</f>
        <v>6797948470.9072771</v>
      </c>
      <c r="CF158" s="78">
        <f>SUM(BE$5:BE158)</f>
        <v>3508442110.1176267</v>
      </c>
      <c r="CG158" s="78">
        <f>SUM(BF$5:BF158)</f>
        <v>75737659.296295851</v>
      </c>
      <c r="CH158" s="78">
        <f>SUM(BG$5:BG158)</f>
        <v>80727068.841832638</v>
      </c>
      <c r="CI158" s="78">
        <f>SUM(BH$5:BH158)</f>
        <v>106635110.23726298</v>
      </c>
      <c r="CJ158" s="78">
        <f>SUM(BI$5:BI158)</f>
        <v>78721461.839904457</v>
      </c>
      <c r="CK158" s="78">
        <f>SUM(BJ$5:BJ158)</f>
        <v>39361569.168265827</v>
      </c>
      <c r="CL158" s="78">
        <f>SUM(BK$5:BK158)</f>
        <v>130889.71574712258</v>
      </c>
      <c r="CM158" s="78">
        <f>SUM(BL$5:BL158)</f>
        <v>132456.84679233987</v>
      </c>
      <c r="CN158" s="78">
        <f>SUM(BM$5:BM158)</f>
        <v>123642.78829243028</v>
      </c>
      <c r="CO158" s="78">
        <f>SUM(BN$5:BN158)</f>
        <v>89092.523224698583</v>
      </c>
      <c r="CP158" s="78">
        <f>SUM(BO$5:BO158)</f>
        <v>47269.969799497812</v>
      </c>
      <c r="CQ158" s="78" t="e">
        <f>BK158/节奏总纲!W157</f>
        <v>#DIV/0!</v>
      </c>
      <c r="CR158" s="78">
        <f>SUM(BP$5:BP158)</f>
        <v>0</v>
      </c>
      <c r="CS158" s="78">
        <f>SUM(BQ$5:BQ158)</f>
        <v>0</v>
      </c>
      <c r="CT158" s="78">
        <f>SUM(BR$5:BR158)</f>
        <v>0</v>
      </c>
      <c r="CU158" s="78">
        <f>SUM(BS$5:BS158)</f>
        <v>0</v>
      </c>
      <c r="CV158" s="78">
        <f>SUM(BT$5:BT158)</f>
        <v>0</v>
      </c>
    </row>
    <row r="159" spans="21:100" s="78" customFormat="1" x14ac:dyDescent="0.15">
      <c r="U159" s="25"/>
      <c r="W159" s="77">
        <v>155</v>
      </c>
      <c r="X159" s="78">
        <f>功勋产出!C162*7</f>
        <v>0</v>
      </c>
      <c r="Y159" s="78">
        <f>功勋产出!D162*7</f>
        <v>0</v>
      </c>
      <c r="Z159" s="78">
        <f>功勋产出!E162*7</f>
        <v>0</v>
      </c>
      <c r="AA159" s="78">
        <f>功勋产出!F162*7</f>
        <v>0</v>
      </c>
      <c r="AB159" s="78">
        <f>功勋产出!G162*7</f>
        <v>0</v>
      </c>
      <c r="AC159" s="78">
        <f>求节点(功勋需求与产出奖励!$F$6:$F$19,功勋需求与产出奖励!$C$6:$C$19,节奏总纲!P158)</f>
        <v>5</v>
      </c>
      <c r="AD159" s="78">
        <f>求节点(功勋需求与产出奖励!$F$6:$F$19,功勋需求与产出奖励!$C$6:$C$19,节奏总纲!Q158)</f>
        <v>5</v>
      </c>
      <c r="AE159" s="78">
        <f>求节点(功勋需求与产出奖励!$F$6:$F$19,功勋需求与产出奖励!$C$6:$C$19,节奏总纲!R158)</f>
        <v>5</v>
      </c>
      <c r="AF159" s="78">
        <f>求节点(功勋需求与产出奖励!$F$6:$F$19,功勋需求与产出奖励!$C$6:$C$19,节奏总纲!S158)</f>
        <v>5</v>
      </c>
      <c r="AG159" s="78">
        <f>求节点(功勋需求与产出奖励!$F$6:$F$19,功勋需求与产出奖励!$C$6:$C$19,节奏总纲!T158)</f>
        <v>5</v>
      </c>
      <c r="AH159" s="78">
        <f>求节点($F$6:$F$19,$G$6:$G$19,节奏总纲!P158)</f>
        <v>6400000</v>
      </c>
      <c r="AI159" s="78">
        <f>求节点($F$6:$F$19,$G$6:$G$19,节奏总纲!Q158)</f>
        <v>6400000</v>
      </c>
      <c r="AJ159" s="78">
        <f>求节点($F$6:$F$19,$G$6:$G$19,节奏总纲!R158)</f>
        <v>6400000</v>
      </c>
      <c r="AK159" s="78">
        <f>求节点($F$6:$F$19,$G$6:$G$19,节奏总纲!S158)</f>
        <v>6400000</v>
      </c>
      <c r="AL159" s="78">
        <f>求节点($F$6:$F$19,$G$6:$G$19,节奏总纲!T158)</f>
        <v>6400000</v>
      </c>
      <c r="AM159" s="78">
        <f t="shared" si="20"/>
        <v>0</v>
      </c>
      <c r="AN159" s="78">
        <f t="shared" si="21"/>
        <v>0</v>
      </c>
      <c r="AO159" s="78">
        <f t="shared" si="22"/>
        <v>0</v>
      </c>
      <c r="AP159" s="78">
        <f t="shared" si="23"/>
        <v>0</v>
      </c>
      <c r="AQ159" s="78">
        <f t="shared" si="24"/>
        <v>0</v>
      </c>
      <c r="AS159" s="25"/>
      <c r="AU159" s="78">
        <v>155</v>
      </c>
      <c r="AV159" s="78">
        <f>IF(X159&gt;AH159,INDEX($O$6:$O$19,AC159),求节点($G$6:$G$19,$O$6:$O$19,X159))/7*节奏总纲!W158</f>
        <v>0</v>
      </c>
      <c r="AW159" s="78">
        <f>IF(Y159&gt;AI159,INDEX($O$6:$O$19,AD159),求节点($G$6:$G$19,$O$6:$O$19,Y159))/7*节奏总纲!X158</f>
        <v>0</v>
      </c>
      <c r="AX159" s="78">
        <f>IF(Z159&gt;AJ159,INDEX($O$6:$O$19,AE159),求节点($G$6:$G$19,$O$6:$O$19,Z159))/7*节奏总纲!Y158</f>
        <v>0</v>
      </c>
      <c r="AY159" s="78">
        <f>IF(AA159&gt;AK159,INDEX($O$6:$O$19,AF159),求节点($G$6:$G$19,$O$6:$O$19,AA159))/7*节奏总纲!Z158</f>
        <v>0</v>
      </c>
      <c r="AZ159" s="78">
        <f>IF(AB159&gt;AL159,INDEX($O$6:$O$19,AG159),求节点($G$6:$G$19,$O$6:$O$19,AB159))/7*节奏总纲!AA158</f>
        <v>0</v>
      </c>
      <c r="BA159" s="78">
        <f>IF(X159&gt;AH159,INDEX($P$6:$P$19,AC159),求节点($G$6:$G$19,$P$6:$P$19,X159))/7*节奏总纲!W158</f>
        <v>0</v>
      </c>
      <c r="BB159" s="78">
        <f>IF(Y159&gt;AI159,INDEX($P$6:$P$19,AD159),求节点($G$6:$G$19,$P$6:$P$19,Y159))/7*节奏总纲!X158</f>
        <v>0</v>
      </c>
      <c r="BC159" s="78">
        <f>IF(Z159&gt;AJ159,INDEX($P$6:$P$19,AE159),求节点($G$6:$G$19,$P$6:$P$19,Z159))/7*节奏总纲!Y158</f>
        <v>0</v>
      </c>
      <c r="BD159" s="78">
        <f>IF(AA159&gt;AK159,INDEX($P$6:$P$19,AF159),求节点($G$6:$G$19,$P$6:$P$19,AA159))/7*节奏总纲!Z158</f>
        <v>0</v>
      </c>
      <c r="BE159" s="78">
        <f>IF(AB159&gt;AL159,INDEX($P$6:$P$19,AG159),求节点($G$6:$G$19,$P$6:$P$19,AB159))/7*节奏总纲!AA158</f>
        <v>0</v>
      </c>
      <c r="BF159" s="78">
        <f>IF(X159&gt;AH159,INDEX($Q$6:$Q$19,AC159),求节点($G$6:$G$19,$Q$6:$Q$19,X159))/7*节奏总纲!W158</f>
        <v>0</v>
      </c>
      <c r="BG159" s="78">
        <f>IF(Y159&gt;AI159,INDEX($Q$6:$Q$19,AD159),求节点($G$6:$G$19,$Q$6:$Q$19,Y159))/7*节奏总纲!X158</f>
        <v>0</v>
      </c>
      <c r="BH159" s="78">
        <f>IF(Z159&gt;AJ159,INDEX($Q$6:$Q$19,AE159),求节点($G$6:$G$19,$Q$6:$Q$19,Z159))/7*节奏总纲!Y158</f>
        <v>0</v>
      </c>
      <c r="BI159" s="78">
        <f>IF(AA159&gt;AK159,INDEX($Q$6:$Q$19,AF159),求节点($G$6:$G$19,$Q$6:$Q$19,AA159))/7*节奏总纲!Z158</f>
        <v>0</v>
      </c>
      <c r="BJ159" s="78">
        <f>IF(AB159&gt;AL159,INDEX($Q$6:$Q$19,AG159),求节点($G$6:$G$19,$Q$6:$Q$19,AB159))/7*节奏总纲!AA158</f>
        <v>0</v>
      </c>
      <c r="BK159" s="78">
        <f>IF(X159&gt;AH159,INDEX($R$6:$R$19,AC159),求节点($G$6:$G$19,$R$6:$R$19,X159))/7*节奏总纲!W158*$E$27</f>
        <v>0</v>
      </c>
      <c r="BL159" s="78">
        <f>IF(Y159&gt;AI159,INDEX($R$6:$R$19,AD159),求节点($G$6:$G$19,$R$6:$R$19,Y159))/7*节奏总纲!X158*$E$27</f>
        <v>0</v>
      </c>
      <c r="BM159" s="78">
        <f>IF(Z159&gt;AJ159,INDEX($R$6:$R$19,AE159),求节点($G$6:$G$19,$R$6:$R$19,Z159))/7*节奏总纲!Y158*$E$27</f>
        <v>0</v>
      </c>
      <c r="BN159" s="78">
        <f>IF(AA159&gt;AK159,INDEX($R$6:$R$19,AF159),求节点($G$6:$G$19,$R$6:$R$19,AA159))/7*节奏总纲!Z158*$E$27</f>
        <v>0</v>
      </c>
      <c r="BO159" s="78">
        <f>IF(AB159&gt;AL159,INDEX($R$6:$R$19,AG159),求节点($G$6:$G$19,$R$6:$R$19,AB159))/7*节奏总纲!AA158*$E$27</f>
        <v>0</v>
      </c>
      <c r="BP159" s="78">
        <f>IF(X159&gt;AH159,INDEX($S$6:$S$19,AC159),求节点($G$6:$G$19,$S$6:$S$19,X159))/7*节奏总纲!W158</f>
        <v>0</v>
      </c>
      <c r="BQ159" s="78">
        <f>IF(Y159&gt;AI159,INDEX($S$6:$S$19,AD159),求节点($G$6:$G$19,$S$6:$S$19,Y159))/7*节奏总纲!X158</f>
        <v>0</v>
      </c>
      <c r="BR159" s="78">
        <f>IF(Z159&gt;AJ159,INDEX($S$6:$S$19,AE159),求节点($G$6:$G$19,$S$6:$S$19,Z159))/7*节奏总纲!Y158</f>
        <v>0</v>
      </c>
      <c r="BS159" s="78">
        <f>IF(AA159&gt;AK159,INDEX($S$6:$S$19,AF159),求节点($G$6:$G$19,$S$6:$S$19,AA159))/7*节奏总纲!Z158</f>
        <v>0</v>
      </c>
      <c r="BT159" s="78">
        <f>IF(AB159&gt;AL159,INDEX($S$6:$S$19,AG159),求节点($G$6:$G$19,$S$6:$S$19,AB159))/7*节奏总纲!AA158</f>
        <v>0</v>
      </c>
      <c r="BV159" s="78">
        <v>155</v>
      </c>
      <c r="BW159" s="78">
        <f>SUM(AV$5:AV159)</f>
        <v>523558.86298849026</v>
      </c>
      <c r="BX159" s="78">
        <f>SUM(AW$5:AW159)</f>
        <v>529827.38716935948</v>
      </c>
      <c r="BY159" s="78">
        <f>SUM(AX$5:AX159)</f>
        <v>494571.15316972102</v>
      </c>
      <c r="BZ159" s="78">
        <f>SUM(AY$5:AY159)</f>
        <v>356370.09289879433</v>
      </c>
      <c r="CA159" s="78">
        <f>SUM(AZ$5:AZ159)</f>
        <v>189079.87919799119</v>
      </c>
      <c r="CB159" s="78">
        <f>SUM(BA$5:BA159)</f>
        <v>7507791028.7134533</v>
      </c>
      <c r="CC159" s="78">
        <f>SUM(BB$5:BB159)</f>
        <v>8296768521.4912663</v>
      </c>
      <c r="CD159" s="78">
        <f>SUM(BC$5:BC159)</f>
        <v>9363561992.7081757</v>
      </c>
      <c r="CE159" s="78">
        <f>SUM(BD$5:BD159)</f>
        <v>6797948470.9072771</v>
      </c>
      <c r="CF159" s="78">
        <f>SUM(BE$5:BE159)</f>
        <v>3508442110.1176267</v>
      </c>
      <c r="CG159" s="78">
        <f>SUM(BF$5:BF159)</f>
        <v>75737659.296295851</v>
      </c>
      <c r="CH159" s="78">
        <f>SUM(BG$5:BG159)</f>
        <v>80727068.841832638</v>
      </c>
      <c r="CI159" s="78">
        <f>SUM(BH$5:BH159)</f>
        <v>106635110.23726298</v>
      </c>
      <c r="CJ159" s="78">
        <f>SUM(BI$5:BI159)</f>
        <v>78721461.839904457</v>
      </c>
      <c r="CK159" s="78">
        <f>SUM(BJ$5:BJ159)</f>
        <v>39361569.168265827</v>
      </c>
      <c r="CL159" s="78">
        <f>SUM(BK$5:BK159)</f>
        <v>130889.71574712258</v>
      </c>
      <c r="CM159" s="78">
        <f>SUM(BL$5:BL159)</f>
        <v>132456.84679233987</v>
      </c>
      <c r="CN159" s="78">
        <f>SUM(BM$5:BM159)</f>
        <v>123642.78829243028</v>
      </c>
      <c r="CO159" s="78">
        <f>SUM(BN$5:BN159)</f>
        <v>89092.523224698583</v>
      </c>
      <c r="CP159" s="78">
        <f>SUM(BO$5:BO159)</f>
        <v>47269.969799497812</v>
      </c>
      <c r="CQ159" s="78" t="e">
        <f>BK159/节奏总纲!W158</f>
        <v>#DIV/0!</v>
      </c>
      <c r="CR159" s="78">
        <f>SUM(BP$5:BP159)</f>
        <v>0</v>
      </c>
      <c r="CS159" s="78">
        <f>SUM(BQ$5:BQ159)</f>
        <v>0</v>
      </c>
      <c r="CT159" s="78">
        <f>SUM(BR$5:BR159)</f>
        <v>0</v>
      </c>
      <c r="CU159" s="78">
        <f>SUM(BS$5:BS159)</f>
        <v>0</v>
      </c>
      <c r="CV159" s="78">
        <f>SUM(BT$5:BT159)</f>
        <v>0</v>
      </c>
    </row>
    <row r="160" spans="21:100" s="78" customFormat="1" x14ac:dyDescent="0.15">
      <c r="U160" s="25"/>
      <c r="W160" s="77">
        <v>156</v>
      </c>
      <c r="X160" s="78">
        <f>功勋产出!C163*7</f>
        <v>0</v>
      </c>
      <c r="Y160" s="78">
        <f>功勋产出!D163*7</f>
        <v>0</v>
      </c>
      <c r="Z160" s="78">
        <f>功勋产出!E163*7</f>
        <v>0</v>
      </c>
      <c r="AA160" s="78">
        <f>功勋产出!F163*7</f>
        <v>0</v>
      </c>
      <c r="AB160" s="78">
        <f>功勋产出!G163*7</f>
        <v>0</v>
      </c>
      <c r="AC160" s="78">
        <f>求节点(功勋需求与产出奖励!$F$6:$F$19,功勋需求与产出奖励!$C$6:$C$19,节奏总纲!P159)</f>
        <v>5</v>
      </c>
      <c r="AD160" s="78">
        <f>求节点(功勋需求与产出奖励!$F$6:$F$19,功勋需求与产出奖励!$C$6:$C$19,节奏总纲!Q159)</f>
        <v>5</v>
      </c>
      <c r="AE160" s="78">
        <f>求节点(功勋需求与产出奖励!$F$6:$F$19,功勋需求与产出奖励!$C$6:$C$19,节奏总纲!R159)</f>
        <v>5</v>
      </c>
      <c r="AF160" s="78">
        <f>求节点(功勋需求与产出奖励!$F$6:$F$19,功勋需求与产出奖励!$C$6:$C$19,节奏总纲!S159)</f>
        <v>5</v>
      </c>
      <c r="AG160" s="78">
        <f>求节点(功勋需求与产出奖励!$F$6:$F$19,功勋需求与产出奖励!$C$6:$C$19,节奏总纲!T159)</f>
        <v>5</v>
      </c>
      <c r="AH160" s="78">
        <f>求节点($F$6:$F$19,$G$6:$G$19,节奏总纲!P159)</f>
        <v>6400000</v>
      </c>
      <c r="AI160" s="78">
        <f>求节点($F$6:$F$19,$G$6:$G$19,节奏总纲!Q159)</f>
        <v>6400000</v>
      </c>
      <c r="AJ160" s="78">
        <f>求节点($F$6:$F$19,$G$6:$G$19,节奏总纲!R159)</f>
        <v>6400000</v>
      </c>
      <c r="AK160" s="78">
        <f>求节点($F$6:$F$19,$G$6:$G$19,节奏总纲!S159)</f>
        <v>6400000</v>
      </c>
      <c r="AL160" s="78">
        <f>求节点($F$6:$F$19,$G$6:$G$19,节奏总纲!T159)</f>
        <v>6400000</v>
      </c>
      <c r="AM160" s="78">
        <f t="shared" si="20"/>
        <v>0</v>
      </c>
      <c r="AN160" s="78">
        <f t="shared" si="21"/>
        <v>0</v>
      </c>
      <c r="AO160" s="78">
        <f t="shared" si="22"/>
        <v>0</v>
      </c>
      <c r="AP160" s="78">
        <f t="shared" si="23"/>
        <v>0</v>
      </c>
      <c r="AQ160" s="78">
        <f t="shared" si="24"/>
        <v>0</v>
      </c>
      <c r="AS160" s="25"/>
      <c r="AU160" s="78">
        <v>156</v>
      </c>
      <c r="AV160" s="78">
        <f>IF(X160&gt;AH160,INDEX($O$6:$O$19,AC160),求节点($G$6:$G$19,$O$6:$O$19,X160))/7*节奏总纲!W159</f>
        <v>0</v>
      </c>
      <c r="AW160" s="78">
        <f>IF(Y160&gt;AI160,INDEX($O$6:$O$19,AD160),求节点($G$6:$G$19,$O$6:$O$19,Y160))/7*节奏总纲!X159</f>
        <v>0</v>
      </c>
      <c r="AX160" s="78">
        <f>IF(Z160&gt;AJ160,INDEX($O$6:$O$19,AE160),求节点($G$6:$G$19,$O$6:$O$19,Z160))/7*节奏总纲!Y159</f>
        <v>0</v>
      </c>
      <c r="AY160" s="78">
        <f>IF(AA160&gt;AK160,INDEX($O$6:$O$19,AF160),求节点($G$6:$G$19,$O$6:$O$19,AA160))/7*节奏总纲!Z159</f>
        <v>0</v>
      </c>
      <c r="AZ160" s="78">
        <f>IF(AB160&gt;AL160,INDEX($O$6:$O$19,AG160),求节点($G$6:$G$19,$O$6:$O$19,AB160))/7*节奏总纲!AA159</f>
        <v>0</v>
      </c>
      <c r="BA160" s="78">
        <f>IF(X160&gt;AH160,INDEX($P$6:$P$19,AC160),求节点($G$6:$G$19,$P$6:$P$19,X160))/7*节奏总纲!W159</f>
        <v>0</v>
      </c>
      <c r="BB160" s="78">
        <f>IF(Y160&gt;AI160,INDEX($P$6:$P$19,AD160),求节点($G$6:$G$19,$P$6:$P$19,Y160))/7*节奏总纲!X159</f>
        <v>0</v>
      </c>
      <c r="BC160" s="78">
        <f>IF(Z160&gt;AJ160,INDEX($P$6:$P$19,AE160),求节点($G$6:$G$19,$P$6:$P$19,Z160))/7*节奏总纲!Y159</f>
        <v>0</v>
      </c>
      <c r="BD160" s="78">
        <f>IF(AA160&gt;AK160,INDEX($P$6:$P$19,AF160),求节点($G$6:$G$19,$P$6:$P$19,AA160))/7*节奏总纲!Z159</f>
        <v>0</v>
      </c>
      <c r="BE160" s="78">
        <f>IF(AB160&gt;AL160,INDEX($P$6:$P$19,AG160),求节点($G$6:$G$19,$P$6:$P$19,AB160))/7*节奏总纲!AA159</f>
        <v>0</v>
      </c>
      <c r="BF160" s="78">
        <f>IF(X160&gt;AH160,INDEX($Q$6:$Q$19,AC160),求节点($G$6:$G$19,$Q$6:$Q$19,X160))/7*节奏总纲!W159</f>
        <v>0</v>
      </c>
      <c r="BG160" s="78">
        <f>IF(Y160&gt;AI160,INDEX($Q$6:$Q$19,AD160),求节点($G$6:$G$19,$Q$6:$Q$19,Y160))/7*节奏总纲!X159</f>
        <v>0</v>
      </c>
      <c r="BH160" s="78">
        <f>IF(Z160&gt;AJ160,INDEX($Q$6:$Q$19,AE160),求节点($G$6:$G$19,$Q$6:$Q$19,Z160))/7*节奏总纲!Y159</f>
        <v>0</v>
      </c>
      <c r="BI160" s="78">
        <f>IF(AA160&gt;AK160,INDEX($Q$6:$Q$19,AF160),求节点($G$6:$G$19,$Q$6:$Q$19,AA160))/7*节奏总纲!Z159</f>
        <v>0</v>
      </c>
      <c r="BJ160" s="78">
        <f>IF(AB160&gt;AL160,INDEX($Q$6:$Q$19,AG160),求节点($G$6:$G$19,$Q$6:$Q$19,AB160))/7*节奏总纲!AA159</f>
        <v>0</v>
      </c>
      <c r="BK160" s="78">
        <f>IF(X160&gt;AH160,INDEX($R$6:$R$19,AC160),求节点($G$6:$G$19,$R$6:$R$19,X160))/7*节奏总纲!W159*$E$27</f>
        <v>0</v>
      </c>
      <c r="BL160" s="78">
        <f>IF(Y160&gt;AI160,INDEX($R$6:$R$19,AD160),求节点($G$6:$G$19,$R$6:$R$19,Y160))/7*节奏总纲!X159*$E$27</f>
        <v>0</v>
      </c>
      <c r="BM160" s="78">
        <f>IF(Z160&gt;AJ160,INDEX($R$6:$R$19,AE160),求节点($G$6:$G$19,$R$6:$R$19,Z160))/7*节奏总纲!Y159*$E$27</f>
        <v>0</v>
      </c>
      <c r="BN160" s="78">
        <f>IF(AA160&gt;AK160,INDEX($R$6:$R$19,AF160),求节点($G$6:$G$19,$R$6:$R$19,AA160))/7*节奏总纲!Z159*$E$27</f>
        <v>0</v>
      </c>
      <c r="BO160" s="78">
        <f>IF(AB160&gt;AL160,INDEX($R$6:$R$19,AG160),求节点($G$6:$G$19,$R$6:$R$19,AB160))/7*节奏总纲!AA159*$E$27</f>
        <v>0</v>
      </c>
      <c r="BP160" s="78">
        <f>IF(X160&gt;AH160,INDEX($S$6:$S$19,AC160),求节点($G$6:$G$19,$S$6:$S$19,X160))/7*节奏总纲!W159</f>
        <v>0</v>
      </c>
      <c r="BQ160" s="78">
        <f>IF(Y160&gt;AI160,INDEX($S$6:$S$19,AD160),求节点($G$6:$G$19,$S$6:$S$19,Y160))/7*节奏总纲!X159</f>
        <v>0</v>
      </c>
      <c r="BR160" s="78">
        <f>IF(Z160&gt;AJ160,INDEX($S$6:$S$19,AE160),求节点($G$6:$G$19,$S$6:$S$19,Z160))/7*节奏总纲!Y159</f>
        <v>0</v>
      </c>
      <c r="BS160" s="78">
        <f>IF(AA160&gt;AK160,INDEX($S$6:$S$19,AF160),求节点($G$6:$G$19,$S$6:$S$19,AA160))/7*节奏总纲!Z159</f>
        <v>0</v>
      </c>
      <c r="BT160" s="78">
        <f>IF(AB160&gt;AL160,INDEX($S$6:$S$19,AG160),求节点($G$6:$G$19,$S$6:$S$19,AB160))/7*节奏总纲!AA159</f>
        <v>0</v>
      </c>
      <c r="BV160" s="78">
        <v>156</v>
      </c>
      <c r="BW160" s="78">
        <f>SUM(AV$5:AV160)</f>
        <v>523558.86298849026</v>
      </c>
      <c r="BX160" s="78">
        <f>SUM(AW$5:AW160)</f>
        <v>529827.38716935948</v>
      </c>
      <c r="BY160" s="78">
        <f>SUM(AX$5:AX160)</f>
        <v>494571.15316972102</v>
      </c>
      <c r="BZ160" s="78">
        <f>SUM(AY$5:AY160)</f>
        <v>356370.09289879433</v>
      </c>
      <c r="CA160" s="78">
        <f>SUM(AZ$5:AZ160)</f>
        <v>189079.87919799119</v>
      </c>
      <c r="CB160" s="78">
        <f>SUM(BA$5:BA160)</f>
        <v>7507791028.7134533</v>
      </c>
      <c r="CC160" s="78">
        <f>SUM(BB$5:BB160)</f>
        <v>8296768521.4912663</v>
      </c>
      <c r="CD160" s="78">
        <f>SUM(BC$5:BC160)</f>
        <v>9363561992.7081757</v>
      </c>
      <c r="CE160" s="78">
        <f>SUM(BD$5:BD160)</f>
        <v>6797948470.9072771</v>
      </c>
      <c r="CF160" s="78">
        <f>SUM(BE$5:BE160)</f>
        <v>3508442110.1176267</v>
      </c>
      <c r="CG160" s="78">
        <f>SUM(BF$5:BF160)</f>
        <v>75737659.296295851</v>
      </c>
      <c r="CH160" s="78">
        <f>SUM(BG$5:BG160)</f>
        <v>80727068.841832638</v>
      </c>
      <c r="CI160" s="78">
        <f>SUM(BH$5:BH160)</f>
        <v>106635110.23726298</v>
      </c>
      <c r="CJ160" s="78">
        <f>SUM(BI$5:BI160)</f>
        <v>78721461.839904457</v>
      </c>
      <c r="CK160" s="78">
        <f>SUM(BJ$5:BJ160)</f>
        <v>39361569.168265827</v>
      </c>
      <c r="CL160" s="78">
        <f>SUM(BK$5:BK160)</f>
        <v>130889.71574712258</v>
      </c>
      <c r="CM160" s="78">
        <f>SUM(BL$5:BL160)</f>
        <v>132456.84679233987</v>
      </c>
      <c r="CN160" s="78">
        <f>SUM(BM$5:BM160)</f>
        <v>123642.78829243028</v>
      </c>
      <c r="CO160" s="78">
        <f>SUM(BN$5:BN160)</f>
        <v>89092.523224698583</v>
      </c>
      <c r="CP160" s="78">
        <f>SUM(BO$5:BO160)</f>
        <v>47269.969799497812</v>
      </c>
      <c r="CQ160" s="78" t="e">
        <f>BK160/节奏总纲!W159</f>
        <v>#DIV/0!</v>
      </c>
      <c r="CR160" s="78">
        <f>SUM(BP$5:BP160)</f>
        <v>0</v>
      </c>
      <c r="CS160" s="78">
        <f>SUM(BQ$5:BQ160)</f>
        <v>0</v>
      </c>
      <c r="CT160" s="78">
        <f>SUM(BR$5:BR160)</f>
        <v>0</v>
      </c>
      <c r="CU160" s="78">
        <f>SUM(BS$5:BS160)</f>
        <v>0</v>
      </c>
      <c r="CV160" s="78">
        <f>SUM(BT$5:BT160)</f>
        <v>0</v>
      </c>
    </row>
    <row r="161" spans="21:100" s="78" customFormat="1" x14ac:dyDescent="0.15">
      <c r="U161" s="25"/>
      <c r="W161" s="77">
        <v>157</v>
      </c>
      <c r="X161" s="78">
        <f>功勋产出!C164*7</f>
        <v>0</v>
      </c>
      <c r="Y161" s="78">
        <f>功勋产出!D164*7</f>
        <v>0</v>
      </c>
      <c r="Z161" s="78">
        <f>功勋产出!E164*7</f>
        <v>0</v>
      </c>
      <c r="AA161" s="78">
        <f>功勋产出!F164*7</f>
        <v>0</v>
      </c>
      <c r="AB161" s="78">
        <f>功勋产出!G164*7</f>
        <v>0</v>
      </c>
      <c r="AC161" s="78">
        <f>求节点(功勋需求与产出奖励!$F$6:$F$19,功勋需求与产出奖励!$C$6:$C$19,节奏总纲!P160)</f>
        <v>5</v>
      </c>
      <c r="AD161" s="78">
        <f>求节点(功勋需求与产出奖励!$F$6:$F$19,功勋需求与产出奖励!$C$6:$C$19,节奏总纲!Q160)</f>
        <v>5</v>
      </c>
      <c r="AE161" s="78">
        <f>求节点(功勋需求与产出奖励!$F$6:$F$19,功勋需求与产出奖励!$C$6:$C$19,节奏总纲!R160)</f>
        <v>5</v>
      </c>
      <c r="AF161" s="78">
        <f>求节点(功勋需求与产出奖励!$F$6:$F$19,功勋需求与产出奖励!$C$6:$C$19,节奏总纲!S160)</f>
        <v>5</v>
      </c>
      <c r="AG161" s="78">
        <f>求节点(功勋需求与产出奖励!$F$6:$F$19,功勋需求与产出奖励!$C$6:$C$19,节奏总纲!T160)</f>
        <v>5</v>
      </c>
      <c r="AH161" s="78">
        <f>求节点($F$6:$F$19,$G$6:$G$19,节奏总纲!P160)</f>
        <v>6400000</v>
      </c>
      <c r="AI161" s="78">
        <f>求节点($F$6:$F$19,$G$6:$G$19,节奏总纲!Q160)</f>
        <v>6400000</v>
      </c>
      <c r="AJ161" s="78">
        <f>求节点($F$6:$F$19,$G$6:$G$19,节奏总纲!R160)</f>
        <v>6400000</v>
      </c>
      <c r="AK161" s="78">
        <f>求节点($F$6:$F$19,$G$6:$G$19,节奏总纲!S160)</f>
        <v>6400000</v>
      </c>
      <c r="AL161" s="78">
        <f>求节点($F$6:$F$19,$G$6:$G$19,节奏总纲!T160)</f>
        <v>6400000</v>
      </c>
      <c r="AM161" s="78">
        <f t="shared" si="20"/>
        <v>0</v>
      </c>
      <c r="AN161" s="78">
        <f t="shared" si="21"/>
        <v>0</v>
      </c>
      <c r="AO161" s="78">
        <f t="shared" si="22"/>
        <v>0</v>
      </c>
      <c r="AP161" s="78">
        <f t="shared" si="23"/>
        <v>0</v>
      </c>
      <c r="AQ161" s="78">
        <f t="shared" si="24"/>
        <v>0</v>
      </c>
      <c r="AS161" s="25"/>
      <c r="AU161" s="78">
        <v>157</v>
      </c>
      <c r="AV161" s="78">
        <f>IF(X161&gt;AH161,INDEX($O$6:$O$19,AC161),求节点($G$6:$G$19,$O$6:$O$19,X161))/7*节奏总纲!W160</f>
        <v>0</v>
      </c>
      <c r="AW161" s="78">
        <f>IF(Y161&gt;AI161,INDEX($O$6:$O$19,AD161),求节点($G$6:$G$19,$O$6:$O$19,Y161))/7*节奏总纲!X160</f>
        <v>0</v>
      </c>
      <c r="AX161" s="78">
        <f>IF(Z161&gt;AJ161,INDEX($O$6:$O$19,AE161),求节点($G$6:$G$19,$O$6:$O$19,Z161))/7*节奏总纲!Y160</f>
        <v>0</v>
      </c>
      <c r="AY161" s="78">
        <f>IF(AA161&gt;AK161,INDEX($O$6:$O$19,AF161),求节点($G$6:$G$19,$O$6:$O$19,AA161))/7*节奏总纲!Z160</f>
        <v>0</v>
      </c>
      <c r="AZ161" s="78">
        <f>IF(AB161&gt;AL161,INDEX($O$6:$O$19,AG161),求节点($G$6:$G$19,$O$6:$O$19,AB161))/7*节奏总纲!AA160</f>
        <v>0</v>
      </c>
      <c r="BA161" s="78">
        <f>IF(X161&gt;AH161,INDEX($P$6:$P$19,AC161),求节点($G$6:$G$19,$P$6:$P$19,X161))/7*节奏总纲!W160</f>
        <v>0</v>
      </c>
      <c r="BB161" s="78">
        <f>IF(Y161&gt;AI161,INDEX($P$6:$P$19,AD161),求节点($G$6:$G$19,$P$6:$P$19,Y161))/7*节奏总纲!X160</f>
        <v>0</v>
      </c>
      <c r="BC161" s="78">
        <f>IF(Z161&gt;AJ161,INDEX($P$6:$P$19,AE161),求节点($G$6:$G$19,$P$6:$P$19,Z161))/7*节奏总纲!Y160</f>
        <v>0</v>
      </c>
      <c r="BD161" s="78">
        <f>IF(AA161&gt;AK161,INDEX($P$6:$P$19,AF161),求节点($G$6:$G$19,$P$6:$P$19,AA161))/7*节奏总纲!Z160</f>
        <v>0</v>
      </c>
      <c r="BE161" s="78">
        <f>IF(AB161&gt;AL161,INDEX($P$6:$P$19,AG161),求节点($G$6:$G$19,$P$6:$P$19,AB161))/7*节奏总纲!AA160</f>
        <v>0</v>
      </c>
      <c r="BF161" s="78">
        <f>IF(X161&gt;AH161,INDEX($Q$6:$Q$19,AC161),求节点($G$6:$G$19,$Q$6:$Q$19,X161))/7*节奏总纲!W160</f>
        <v>0</v>
      </c>
      <c r="BG161" s="78">
        <f>IF(Y161&gt;AI161,INDEX($Q$6:$Q$19,AD161),求节点($G$6:$G$19,$Q$6:$Q$19,Y161))/7*节奏总纲!X160</f>
        <v>0</v>
      </c>
      <c r="BH161" s="78">
        <f>IF(Z161&gt;AJ161,INDEX($Q$6:$Q$19,AE161),求节点($G$6:$G$19,$Q$6:$Q$19,Z161))/7*节奏总纲!Y160</f>
        <v>0</v>
      </c>
      <c r="BI161" s="78">
        <f>IF(AA161&gt;AK161,INDEX($Q$6:$Q$19,AF161),求节点($G$6:$G$19,$Q$6:$Q$19,AA161))/7*节奏总纲!Z160</f>
        <v>0</v>
      </c>
      <c r="BJ161" s="78">
        <f>IF(AB161&gt;AL161,INDEX($Q$6:$Q$19,AG161),求节点($G$6:$G$19,$Q$6:$Q$19,AB161))/7*节奏总纲!AA160</f>
        <v>0</v>
      </c>
      <c r="BK161" s="78">
        <f>IF(X161&gt;AH161,INDEX($R$6:$R$19,AC161),求节点($G$6:$G$19,$R$6:$R$19,X161))/7*节奏总纲!W160*$E$27</f>
        <v>0</v>
      </c>
      <c r="BL161" s="78">
        <f>IF(Y161&gt;AI161,INDEX($R$6:$R$19,AD161),求节点($G$6:$G$19,$R$6:$R$19,Y161))/7*节奏总纲!X160*$E$27</f>
        <v>0</v>
      </c>
      <c r="BM161" s="78">
        <f>IF(Z161&gt;AJ161,INDEX($R$6:$R$19,AE161),求节点($G$6:$G$19,$R$6:$R$19,Z161))/7*节奏总纲!Y160*$E$27</f>
        <v>0</v>
      </c>
      <c r="BN161" s="78">
        <f>IF(AA161&gt;AK161,INDEX($R$6:$R$19,AF161),求节点($G$6:$G$19,$R$6:$R$19,AA161))/7*节奏总纲!Z160*$E$27</f>
        <v>0</v>
      </c>
      <c r="BO161" s="78">
        <f>IF(AB161&gt;AL161,INDEX($R$6:$R$19,AG161),求节点($G$6:$G$19,$R$6:$R$19,AB161))/7*节奏总纲!AA160*$E$27</f>
        <v>0</v>
      </c>
      <c r="BP161" s="78">
        <f>IF(X161&gt;AH161,INDEX($S$6:$S$19,AC161),求节点($G$6:$G$19,$S$6:$S$19,X161))/7*节奏总纲!W160</f>
        <v>0</v>
      </c>
      <c r="BQ161" s="78">
        <f>IF(Y161&gt;AI161,INDEX($S$6:$S$19,AD161),求节点($G$6:$G$19,$S$6:$S$19,Y161))/7*节奏总纲!X160</f>
        <v>0</v>
      </c>
      <c r="BR161" s="78">
        <f>IF(Z161&gt;AJ161,INDEX($S$6:$S$19,AE161),求节点($G$6:$G$19,$S$6:$S$19,Z161))/7*节奏总纲!Y160</f>
        <v>0</v>
      </c>
      <c r="BS161" s="78">
        <f>IF(AA161&gt;AK161,INDEX($S$6:$S$19,AF161),求节点($G$6:$G$19,$S$6:$S$19,AA161))/7*节奏总纲!Z160</f>
        <v>0</v>
      </c>
      <c r="BT161" s="78">
        <f>IF(AB161&gt;AL161,INDEX($S$6:$S$19,AG161),求节点($G$6:$G$19,$S$6:$S$19,AB161))/7*节奏总纲!AA160</f>
        <v>0</v>
      </c>
      <c r="BV161" s="78">
        <v>157</v>
      </c>
      <c r="BW161" s="78">
        <f>SUM(AV$5:AV161)</f>
        <v>523558.86298849026</v>
      </c>
      <c r="BX161" s="78">
        <f>SUM(AW$5:AW161)</f>
        <v>529827.38716935948</v>
      </c>
      <c r="BY161" s="78">
        <f>SUM(AX$5:AX161)</f>
        <v>494571.15316972102</v>
      </c>
      <c r="BZ161" s="78">
        <f>SUM(AY$5:AY161)</f>
        <v>356370.09289879433</v>
      </c>
      <c r="CA161" s="78">
        <f>SUM(AZ$5:AZ161)</f>
        <v>189079.87919799119</v>
      </c>
      <c r="CB161" s="78">
        <f>SUM(BA$5:BA161)</f>
        <v>7507791028.7134533</v>
      </c>
      <c r="CC161" s="78">
        <f>SUM(BB$5:BB161)</f>
        <v>8296768521.4912663</v>
      </c>
      <c r="CD161" s="78">
        <f>SUM(BC$5:BC161)</f>
        <v>9363561992.7081757</v>
      </c>
      <c r="CE161" s="78">
        <f>SUM(BD$5:BD161)</f>
        <v>6797948470.9072771</v>
      </c>
      <c r="CF161" s="78">
        <f>SUM(BE$5:BE161)</f>
        <v>3508442110.1176267</v>
      </c>
      <c r="CG161" s="78">
        <f>SUM(BF$5:BF161)</f>
        <v>75737659.296295851</v>
      </c>
      <c r="CH161" s="78">
        <f>SUM(BG$5:BG161)</f>
        <v>80727068.841832638</v>
      </c>
      <c r="CI161" s="78">
        <f>SUM(BH$5:BH161)</f>
        <v>106635110.23726298</v>
      </c>
      <c r="CJ161" s="78">
        <f>SUM(BI$5:BI161)</f>
        <v>78721461.839904457</v>
      </c>
      <c r="CK161" s="78">
        <f>SUM(BJ$5:BJ161)</f>
        <v>39361569.168265827</v>
      </c>
      <c r="CL161" s="78">
        <f>SUM(BK$5:BK161)</f>
        <v>130889.71574712258</v>
      </c>
      <c r="CM161" s="78">
        <f>SUM(BL$5:BL161)</f>
        <v>132456.84679233987</v>
      </c>
      <c r="CN161" s="78">
        <f>SUM(BM$5:BM161)</f>
        <v>123642.78829243028</v>
      </c>
      <c r="CO161" s="78">
        <f>SUM(BN$5:BN161)</f>
        <v>89092.523224698583</v>
      </c>
      <c r="CP161" s="78">
        <f>SUM(BO$5:BO161)</f>
        <v>47269.969799497812</v>
      </c>
      <c r="CQ161" s="78" t="e">
        <f>BK161/节奏总纲!W160</f>
        <v>#DIV/0!</v>
      </c>
      <c r="CR161" s="78">
        <f>SUM(BP$5:BP161)</f>
        <v>0</v>
      </c>
      <c r="CS161" s="78">
        <f>SUM(BQ$5:BQ161)</f>
        <v>0</v>
      </c>
      <c r="CT161" s="78">
        <f>SUM(BR$5:BR161)</f>
        <v>0</v>
      </c>
      <c r="CU161" s="78">
        <f>SUM(BS$5:BS161)</f>
        <v>0</v>
      </c>
      <c r="CV161" s="78">
        <f>SUM(BT$5:BT161)</f>
        <v>0</v>
      </c>
    </row>
    <row r="162" spans="21:100" s="78" customFormat="1" x14ac:dyDescent="0.15">
      <c r="U162" s="25"/>
      <c r="W162" s="77">
        <v>158</v>
      </c>
      <c r="X162" s="78">
        <f>功勋产出!C165*7</f>
        <v>0</v>
      </c>
      <c r="Y162" s="78">
        <f>功勋产出!D165*7</f>
        <v>0</v>
      </c>
      <c r="Z162" s="78">
        <f>功勋产出!E165*7</f>
        <v>0</v>
      </c>
      <c r="AA162" s="78">
        <f>功勋产出!F165*7</f>
        <v>0</v>
      </c>
      <c r="AB162" s="78">
        <f>功勋产出!G165*7</f>
        <v>0</v>
      </c>
      <c r="AC162" s="78">
        <f>求节点(功勋需求与产出奖励!$F$6:$F$19,功勋需求与产出奖励!$C$6:$C$19,节奏总纲!P161)</f>
        <v>5</v>
      </c>
      <c r="AD162" s="78">
        <f>求节点(功勋需求与产出奖励!$F$6:$F$19,功勋需求与产出奖励!$C$6:$C$19,节奏总纲!Q161)</f>
        <v>5</v>
      </c>
      <c r="AE162" s="78">
        <f>求节点(功勋需求与产出奖励!$F$6:$F$19,功勋需求与产出奖励!$C$6:$C$19,节奏总纲!R161)</f>
        <v>5</v>
      </c>
      <c r="AF162" s="78">
        <f>求节点(功勋需求与产出奖励!$F$6:$F$19,功勋需求与产出奖励!$C$6:$C$19,节奏总纲!S161)</f>
        <v>5</v>
      </c>
      <c r="AG162" s="78">
        <f>求节点(功勋需求与产出奖励!$F$6:$F$19,功勋需求与产出奖励!$C$6:$C$19,节奏总纲!T161)</f>
        <v>5</v>
      </c>
      <c r="AH162" s="78">
        <f>求节点($F$6:$F$19,$G$6:$G$19,节奏总纲!P161)</f>
        <v>6400000</v>
      </c>
      <c r="AI162" s="78">
        <f>求节点($F$6:$F$19,$G$6:$G$19,节奏总纲!Q161)</f>
        <v>6400000</v>
      </c>
      <c r="AJ162" s="78">
        <f>求节点($F$6:$F$19,$G$6:$G$19,节奏总纲!R161)</f>
        <v>6400000</v>
      </c>
      <c r="AK162" s="78">
        <f>求节点($F$6:$F$19,$G$6:$G$19,节奏总纲!S161)</f>
        <v>6400000</v>
      </c>
      <c r="AL162" s="78">
        <f>求节点($F$6:$F$19,$G$6:$G$19,节奏总纲!T161)</f>
        <v>6400000</v>
      </c>
      <c r="AM162" s="78">
        <f t="shared" si="20"/>
        <v>0</v>
      </c>
      <c r="AN162" s="78">
        <f t="shared" si="21"/>
        <v>0</v>
      </c>
      <c r="AO162" s="78">
        <f t="shared" si="22"/>
        <v>0</v>
      </c>
      <c r="AP162" s="78">
        <f t="shared" si="23"/>
        <v>0</v>
      </c>
      <c r="AQ162" s="78">
        <f t="shared" si="24"/>
        <v>0</v>
      </c>
      <c r="AS162" s="25"/>
      <c r="AU162" s="78">
        <v>158</v>
      </c>
      <c r="AV162" s="78">
        <f>IF(X162&gt;AH162,INDEX($O$6:$O$19,AC162),求节点($G$6:$G$19,$O$6:$O$19,X162))/7*节奏总纲!W161</f>
        <v>0</v>
      </c>
      <c r="AW162" s="78">
        <f>IF(Y162&gt;AI162,INDEX($O$6:$O$19,AD162),求节点($G$6:$G$19,$O$6:$O$19,Y162))/7*节奏总纲!X161</f>
        <v>0</v>
      </c>
      <c r="AX162" s="78">
        <f>IF(Z162&gt;AJ162,INDEX($O$6:$O$19,AE162),求节点($G$6:$G$19,$O$6:$O$19,Z162))/7*节奏总纲!Y161</f>
        <v>0</v>
      </c>
      <c r="AY162" s="78">
        <f>IF(AA162&gt;AK162,INDEX($O$6:$O$19,AF162),求节点($G$6:$G$19,$O$6:$O$19,AA162))/7*节奏总纲!Z161</f>
        <v>0</v>
      </c>
      <c r="AZ162" s="78">
        <f>IF(AB162&gt;AL162,INDEX($O$6:$O$19,AG162),求节点($G$6:$G$19,$O$6:$O$19,AB162))/7*节奏总纲!AA161</f>
        <v>0</v>
      </c>
      <c r="BA162" s="78">
        <f>IF(X162&gt;AH162,INDEX($P$6:$P$19,AC162),求节点($G$6:$G$19,$P$6:$P$19,X162))/7*节奏总纲!W161</f>
        <v>0</v>
      </c>
      <c r="BB162" s="78">
        <f>IF(Y162&gt;AI162,INDEX($P$6:$P$19,AD162),求节点($G$6:$G$19,$P$6:$P$19,Y162))/7*节奏总纲!X161</f>
        <v>0</v>
      </c>
      <c r="BC162" s="78">
        <f>IF(Z162&gt;AJ162,INDEX($P$6:$P$19,AE162),求节点($G$6:$G$19,$P$6:$P$19,Z162))/7*节奏总纲!Y161</f>
        <v>0</v>
      </c>
      <c r="BD162" s="78">
        <f>IF(AA162&gt;AK162,INDEX($P$6:$P$19,AF162),求节点($G$6:$G$19,$P$6:$P$19,AA162))/7*节奏总纲!Z161</f>
        <v>0</v>
      </c>
      <c r="BE162" s="78">
        <f>IF(AB162&gt;AL162,INDEX($P$6:$P$19,AG162),求节点($G$6:$G$19,$P$6:$P$19,AB162))/7*节奏总纲!AA161</f>
        <v>0</v>
      </c>
      <c r="BF162" s="78">
        <f>IF(X162&gt;AH162,INDEX($Q$6:$Q$19,AC162),求节点($G$6:$G$19,$Q$6:$Q$19,X162))/7*节奏总纲!W161</f>
        <v>0</v>
      </c>
      <c r="BG162" s="78">
        <f>IF(Y162&gt;AI162,INDEX($Q$6:$Q$19,AD162),求节点($G$6:$G$19,$Q$6:$Q$19,Y162))/7*节奏总纲!X161</f>
        <v>0</v>
      </c>
      <c r="BH162" s="78">
        <f>IF(Z162&gt;AJ162,INDEX($Q$6:$Q$19,AE162),求节点($G$6:$G$19,$Q$6:$Q$19,Z162))/7*节奏总纲!Y161</f>
        <v>0</v>
      </c>
      <c r="BI162" s="78">
        <f>IF(AA162&gt;AK162,INDEX($Q$6:$Q$19,AF162),求节点($G$6:$G$19,$Q$6:$Q$19,AA162))/7*节奏总纲!Z161</f>
        <v>0</v>
      </c>
      <c r="BJ162" s="78">
        <f>IF(AB162&gt;AL162,INDEX($Q$6:$Q$19,AG162),求节点($G$6:$G$19,$Q$6:$Q$19,AB162))/7*节奏总纲!AA161</f>
        <v>0</v>
      </c>
      <c r="BK162" s="78">
        <f>IF(X162&gt;AH162,INDEX($R$6:$R$19,AC162),求节点($G$6:$G$19,$R$6:$R$19,X162))/7*节奏总纲!W161*$E$27</f>
        <v>0</v>
      </c>
      <c r="BL162" s="78">
        <f>IF(Y162&gt;AI162,INDEX($R$6:$R$19,AD162),求节点($G$6:$G$19,$R$6:$R$19,Y162))/7*节奏总纲!X161*$E$27</f>
        <v>0</v>
      </c>
      <c r="BM162" s="78">
        <f>IF(Z162&gt;AJ162,INDEX($R$6:$R$19,AE162),求节点($G$6:$G$19,$R$6:$R$19,Z162))/7*节奏总纲!Y161*$E$27</f>
        <v>0</v>
      </c>
      <c r="BN162" s="78">
        <f>IF(AA162&gt;AK162,INDEX($R$6:$R$19,AF162),求节点($G$6:$G$19,$R$6:$R$19,AA162))/7*节奏总纲!Z161*$E$27</f>
        <v>0</v>
      </c>
      <c r="BO162" s="78">
        <f>IF(AB162&gt;AL162,INDEX($R$6:$R$19,AG162),求节点($G$6:$G$19,$R$6:$R$19,AB162))/7*节奏总纲!AA161*$E$27</f>
        <v>0</v>
      </c>
      <c r="BP162" s="78">
        <f>IF(X162&gt;AH162,INDEX($S$6:$S$19,AC162),求节点($G$6:$G$19,$S$6:$S$19,X162))/7*节奏总纲!W161</f>
        <v>0</v>
      </c>
      <c r="BQ162" s="78">
        <f>IF(Y162&gt;AI162,INDEX($S$6:$S$19,AD162),求节点($G$6:$G$19,$S$6:$S$19,Y162))/7*节奏总纲!X161</f>
        <v>0</v>
      </c>
      <c r="BR162" s="78">
        <f>IF(Z162&gt;AJ162,INDEX($S$6:$S$19,AE162),求节点($G$6:$G$19,$S$6:$S$19,Z162))/7*节奏总纲!Y161</f>
        <v>0</v>
      </c>
      <c r="BS162" s="78">
        <f>IF(AA162&gt;AK162,INDEX($S$6:$S$19,AF162),求节点($G$6:$G$19,$S$6:$S$19,AA162))/7*节奏总纲!Z161</f>
        <v>0</v>
      </c>
      <c r="BT162" s="78">
        <f>IF(AB162&gt;AL162,INDEX($S$6:$S$19,AG162),求节点($G$6:$G$19,$S$6:$S$19,AB162))/7*节奏总纲!AA161</f>
        <v>0</v>
      </c>
      <c r="BV162" s="78">
        <v>158</v>
      </c>
      <c r="BW162" s="78">
        <f>SUM(AV$5:AV162)</f>
        <v>523558.86298849026</v>
      </c>
      <c r="BX162" s="78">
        <f>SUM(AW$5:AW162)</f>
        <v>529827.38716935948</v>
      </c>
      <c r="BY162" s="78">
        <f>SUM(AX$5:AX162)</f>
        <v>494571.15316972102</v>
      </c>
      <c r="BZ162" s="78">
        <f>SUM(AY$5:AY162)</f>
        <v>356370.09289879433</v>
      </c>
      <c r="CA162" s="78">
        <f>SUM(AZ$5:AZ162)</f>
        <v>189079.87919799119</v>
      </c>
      <c r="CB162" s="78">
        <f>SUM(BA$5:BA162)</f>
        <v>7507791028.7134533</v>
      </c>
      <c r="CC162" s="78">
        <f>SUM(BB$5:BB162)</f>
        <v>8296768521.4912663</v>
      </c>
      <c r="CD162" s="78">
        <f>SUM(BC$5:BC162)</f>
        <v>9363561992.7081757</v>
      </c>
      <c r="CE162" s="78">
        <f>SUM(BD$5:BD162)</f>
        <v>6797948470.9072771</v>
      </c>
      <c r="CF162" s="78">
        <f>SUM(BE$5:BE162)</f>
        <v>3508442110.1176267</v>
      </c>
      <c r="CG162" s="78">
        <f>SUM(BF$5:BF162)</f>
        <v>75737659.296295851</v>
      </c>
      <c r="CH162" s="78">
        <f>SUM(BG$5:BG162)</f>
        <v>80727068.841832638</v>
      </c>
      <c r="CI162" s="78">
        <f>SUM(BH$5:BH162)</f>
        <v>106635110.23726298</v>
      </c>
      <c r="CJ162" s="78">
        <f>SUM(BI$5:BI162)</f>
        <v>78721461.839904457</v>
      </c>
      <c r="CK162" s="78">
        <f>SUM(BJ$5:BJ162)</f>
        <v>39361569.168265827</v>
      </c>
      <c r="CL162" s="78">
        <f>SUM(BK$5:BK162)</f>
        <v>130889.71574712258</v>
      </c>
      <c r="CM162" s="78">
        <f>SUM(BL$5:BL162)</f>
        <v>132456.84679233987</v>
      </c>
      <c r="CN162" s="78">
        <f>SUM(BM$5:BM162)</f>
        <v>123642.78829243028</v>
      </c>
      <c r="CO162" s="78">
        <f>SUM(BN$5:BN162)</f>
        <v>89092.523224698583</v>
      </c>
      <c r="CP162" s="78">
        <f>SUM(BO$5:BO162)</f>
        <v>47269.969799497812</v>
      </c>
      <c r="CQ162" s="78" t="e">
        <f>BK162/节奏总纲!W161</f>
        <v>#DIV/0!</v>
      </c>
      <c r="CR162" s="78">
        <f>SUM(BP$5:BP162)</f>
        <v>0</v>
      </c>
      <c r="CS162" s="78">
        <f>SUM(BQ$5:BQ162)</f>
        <v>0</v>
      </c>
      <c r="CT162" s="78">
        <f>SUM(BR$5:BR162)</f>
        <v>0</v>
      </c>
      <c r="CU162" s="78">
        <f>SUM(BS$5:BS162)</f>
        <v>0</v>
      </c>
      <c r="CV162" s="78">
        <f>SUM(BT$5:BT162)</f>
        <v>0</v>
      </c>
    </row>
    <row r="163" spans="21:100" s="78" customFormat="1" x14ac:dyDescent="0.15">
      <c r="U163" s="25"/>
      <c r="W163" s="77">
        <v>159</v>
      </c>
      <c r="X163" s="78">
        <f>功勋产出!C166*7</f>
        <v>0</v>
      </c>
      <c r="Y163" s="78">
        <f>功勋产出!D166*7</f>
        <v>0</v>
      </c>
      <c r="Z163" s="78">
        <f>功勋产出!E166*7</f>
        <v>0</v>
      </c>
      <c r="AA163" s="78">
        <f>功勋产出!F166*7</f>
        <v>0</v>
      </c>
      <c r="AB163" s="78">
        <f>功勋产出!G166*7</f>
        <v>0</v>
      </c>
      <c r="AC163" s="78">
        <f>求节点(功勋需求与产出奖励!$F$6:$F$19,功勋需求与产出奖励!$C$6:$C$19,节奏总纲!P162)</f>
        <v>5</v>
      </c>
      <c r="AD163" s="78">
        <f>求节点(功勋需求与产出奖励!$F$6:$F$19,功勋需求与产出奖励!$C$6:$C$19,节奏总纲!Q162)</f>
        <v>5</v>
      </c>
      <c r="AE163" s="78">
        <f>求节点(功勋需求与产出奖励!$F$6:$F$19,功勋需求与产出奖励!$C$6:$C$19,节奏总纲!R162)</f>
        <v>5</v>
      </c>
      <c r="AF163" s="78">
        <f>求节点(功勋需求与产出奖励!$F$6:$F$19,功勋需求与产出奖励!$C$6:$C$19,节奏总纲!S162)</f>
        <v>5</v>
      </c>
      <c r="AG163" s="78">
        <f>求节点(功勋需求与产出奖励!$F$6:$F$19,功勋需求与产出奖励!$C$6:$C$19,节奏总纲!T162)</f>
        <v>5</v>
      </c>
      <c r="AH163" s="78">
        <f>求节点($F$6:$F$19,$G$6:$G$19,节奏总纲!P162)</f>
        <v>6400000</v>
      </c>
      <c r="AI163" s="78">
        <f>求节点($F$6:$F$19,$G$6:$G$19,节奏总纲!Q162)</f>
        <v>6400000</v>
      </c>
      <c r="AJ163" s="78">
        <f>求节点($F$6:$F$19,$G$6:$G$19,节奏总纲!R162)</f>
        <v>6400000</v>
      </c>
      <c r="AK163" s="78">
        <f>求节点($F$6:$F$19,$G$6:$G$19,节奏总纲!S162)</f>
        <v>6400000</v>
      </c>
      <c r="AL163" s="78">
        <f>求节点($F$6:$F$19,$G$6:$G$19,节奏总纲!T162)</f>
        <v>6400000</v>
      </c>
      <c r="AM163" s="78">
        <f t="shared" si="20"/>
        <v>0</v>
      </c>
      <c r="AN163" s="78">
        <f t="shared" si="21"/>
        <v>0</v>
      </c>
      <c r="AO163" s="78">
        <f t="shared" si="22"/>
        <v>0</v>
      </c>
      <c r="AP163" s="78">
        <f t="shared" si="23"/>
        <v>0</v>
      </c>
      <c r="AQ163" s="78">
        <f t="shared" si="24"/>
        <v>0</v>
      </c>
      <c r="AS163" s="25"/>
      <c r="AU163" s="78">
        <v>159</v>
      </c>
      <c r="AV163" s="78">
        <f>IF(X163&gt;AH163,INDEX($O$6:$O$19,AC163),求节点($G$6:$G$19,$O$6:$O$19,X163))/7*节奏总纲!W162</f>
        <v>0</v>
      </c>
      <c r="AW163" s="78">
        <f>IF(Y163&gt;AI163,INDEX($O$6:$O$19,AD163),求节点($G$6:$G$19,$O$6:$O$19,Y163))/7*节奏总纲!X162</f>
        <v>0</v>
      </c>
      <c r="AX163" s="78">
        <f>IF(Z163&gt;AJ163,INDEX($O$6:$O$19,AE163),求节点($G$6:$G$19,$O$6:$O$19,Z163))/7*节奏总纲!Y162</f>
        <v>0</v>
      </c>
      <c r="AY163" s="78">
        <f>IF(AA163&gt;AK163,INDEX($O$6:$O$19,AF163),求节点($G$6:$G$19,$O$6:$O$19,AA163))/7*节奏总纲!Z162</f>
        <v>0</v>
      </c>
      <c r="AZ163" s="78">
        <f>IF(AB163&gt;AL163,INDEX($O$6:$O$19,AG163),求节点($G$6:$G$19,$O$6:$O$19,AB163))/7*节奏总纲!AA162</f>
        <v>0</v>
      </c>
      <c r="BA163" s="78">
        <f>IF(X163&gt;AH163,INDEX($P$6:$P$19,AC163),求节点($G$6:$G$19,$P$6:$P$19,X163))/7*节奏总纲!W162</f>
        <v>0</v>
      </c>
      <c r="BB163" s="78">
        <f>IF(Y163&gt;AI163,INDEX($P$6:$P$19,AD163),求节点($G$6:$G$19,$P$6:$P$19,Y163))/7*节奏总纲!X162</f>
        <v>0</v>
      </c>
      <c r="BC163" s="78">
        <f>IF(Z163&gt;AJ163,INDEX($P$6:$P$19,AE163),求节点($G$6:$G$19,$P$6:$P$19,Z163))/7*节奏总纲!Y162</f>
        <v>0</v>
      </c>
      <c r="BD163" s="78">
        <f>IF(AA163&gt;AK163,INDEX($P$6:$P$19,AF163),求节点($G$6:$G$19,$P$6:$P$19,AA163))/7*节奏总纲!Z162</f>
        <v>0</v>
      </c>
      <c r="BE163" s="78">
        <f>IF(AB163&gt;AL163,INDEX($P$6:$P$19,AG163),求节点($G$6:$G$19,$P$6:$P$19,AB163))/7*节奏总纲!AA162</f>
        <v>0</v>
      </c>
      <c r="BF163" s="78">
        <f>IF(X163&gt;AH163,INDEX($Q$6:$Q$19,AC163),求节点($G$6:$G$19,$Q$6:$Q$19,X163))/7*节奏总纲!W162</f>
        <v>0</v>
      </c>
      <c r="BG163" s="78">
        <f>IF(Y163&gt;AI163,INDEX($Q$6:$Q$19,AD163),求节点($G$6:$G$19,$Q$6:$Q$19,Y163))/7*节奏总纲!X162</f>
        <v>0</v>
      </c>
      <c r="BH163" s="78">
        <f>IF(Z163&gt;AJ163,INDEX($Q$6:$Q$19,AE163),求节点($G$6:$G$19,$Q$6:$Q$19,Z163))/7*节奏总纲!Y162</f>
        <v>0</v>
      </c>
      <c r="BI163" s="78">
        <f>IF(AA163&gt;AK163,INDEX($Q$6:$Q$19,AF163),求节点($G$6:$G$19,$Q$6:$Q$19,AA163))/7*节奏总纲!Z162</f>
        <v>0</v>
      </c>
      <c r="BJ163" s="78">
        <f>IF(AB163&gt;AL163,INDEX($Q$6:$Q$19,AG163),求节点($G$6:$G$19,$Q$6:$Q$19,AB163))/7*节奏总纲!AA162</f>
        <v>0</v>
      </c>
      <c r="BK163" s="78">
        <f>IF(X163&gt;AH163,INDEX($R$6:$R$19,AC163),求节点($G$6:$G$19,$R$6:$R$19,X163))/7*节奏总纲!W162*$E$27</f>
        <v>0</v>
      </c>
      <c r="BL163" s="78">
        <f>IF(Y163&gt;AI163,INDEX($R$6:$R$19,AD163),求节点($G$6:$G$19,$R$6:$R$19,Y163))/7*节奏总纲!X162*$E$27</f>
        <v>0</v>
      </c>
      <c r="BM163" s="78">
        <f>IF(Z163&gt;AJ163,INDEX($R$6:$R$19,AE163),求节点($G$6:$G$19,$R$6:$R$19,Z163))/7*节奏总纲!Y162*$E$27</f>
        <v>0</v>
      </c>
      <c r="BN163" s="78">
        <f>IF(AA163&gt;AK163,INDEX($R$6:$R$19,AF163),求节点($G$6:$G$19,$R$6:$R$19,AA163))/7*节奏总纲!Z162*$E$27</f>
        <v>0</v>
      </c>
      <c r="BO163" s="78">
        <f>IF(AB163&gt;AL163,INDEX($R$6:$R$19,AG163),求节点($G$6:$G$19,$R$6:$R$19,AB163))/7*节奏总纲!AA162*$E$27</f>
        <v>0</v>
      </c>
      <c r="BP163" s="78">
        <f>IF(X163&gt;AH163,INDEX($S$6:$S$19,AC163),求节点($G$6:$G$19,$S$6:$S$19,X163))/7*节奏总纲!W162</f>
        <v>0</v>
      </c>
      <c r="BQ163" s="78">
        <f>IF(Y163&gt;AI163,INDEX($S$6:$S$19,AD163),求节点($G$6:$G$19,$S$6:$S$19,Y163))/7*节奏总纲!X162</f>
        <v>0</v>
      </c>
      <c r="BR163" s="78">
        <f>IF(Z163&gt;AJ163,INDEX($S$6:$S$19,AE163),求节点($G$6:$G$19,$S$6:$S$19,Z163))/7*节奏总纲!Y162</f>
        <v>0</v>
      </c>
      <c r="BS163" s="78">
        <f>IF(AA163&gt;AK163,INDEX($S$6:$S$19,AF163),求节点($G$6:$G$19,$S$6:$S$19,AA163))/7*节奏总纲!Z162</f>
        <v>0</v>
      </c>
      <c r="BT163" s="78">
        <f>IF(AB163&gt;AL163,INDEX($S$6:$S$19,AG163),求节点($G$6:$G$19,$S$6:$S$19,AB163))/7*节奏总纲!AA162</f>
        <v>0</v>
      </c>
      <c r="BV163" s="78">
        <v>159</v>
      </c>
      <c r="BW163" s="78">
        <f>SUM(AV$5:AV163)</f>
        <v>523558.86298849026</v>
      </c>
      <c r="BX163" s="78">
        <f>SUM(AW$5:AW163)</f>
        <v>529827.38716935948</v>
      </c>
      <c r="BY163" s="78">
        <f>SUM(AX$5:AX163)</f>
        <v>494571.15316972102</v>
      </c>
      <c r="BZ163" s="78">
        <f>SUM(AY$5:AY163)</f>
        <v>356370.09289879433</v>
      </c>
      <c r="CA163" s="78">
        <f>SUM(AZ$5:AZ163)</f>
        <v>189079.87919799119</v>
      </c>
      <c r="CB163" s="78">
        <f>SUM(BA$5:BA163)</f>
        <v>7507791028.7134533</v>
      </c>
      <c r="CC163" s="78">
        <f>SUM(BB$5:BB163)</f>
        <v>8296768521.4912663</v>
      </c>
      <c r="CD163" s="78">
        <f>SUM(BC$5:BC163)</f>
        <v>9363561992.7081757</v>
      </c>
      <c r="CE163" s="78">
        <f>SUM(BD$5:BD163)</f>
        <v>6797948470.9072771</v>
      </c>
      <c r="CF163" s="78">
        <f>SUM(BE$5:BE163)</f>
        <v>3508442110.1176267</v>
      </c>
      <c r="CG163" s="78">
        <f>SUM(BF$5:BF163)</f>
        <v>75737659.296295851</v>
      </c>
      <c r="CH163" s="78">
        <f>SUM(BG$5:BG163)</f>
        <v>80727068.841832638</v>
      </c>
      <c r="CI163" s="78">
        <f>SUM(BH$5:BH163)</f>
        <v>106635110.23726298</v>
      </c>
      <c r="CJ163" s="78">
        <f>SUM(BI$5:BI163)</f>
        <v>78721461.839904457</v>
      </c>
      <c r="CK163" s="78">
        <f>SUM(BJ$5:BJ163)</f>
        <v>39361569.168265827</v>
      </c>
      <c r="CL163" s="78">
        <f>SUM(BK$5:BK163)</f>
        <v>130889.71574712258</v>
      </c>
      <c r="CM163" s="78">
        <f>SUM(BL$5:BL163)</f>
        <v>132456.84679233987</v>
      </c>
      <c r="CN163" s="78">
        <f>SUM(BM$5:BM163)</f>
        <v>123642.78829243028</v>
      </c>
      <c r="CO163" s="78">
        <f>SUM(BN$5:BN163)</f>
        <v>89092.523224698583</v>
      </c>
      <c r="CP163" s="78">
        <f>SUM(BO$5:BO163)</f>
        <v>47269.969799497812</v>
      </c>
      <c r="CQ163" s="78" t="e">
        <f>BK163/节奏总纲!W162</f>
        <v>#DIV/0!</v>
      </c>
      <c r="CR163" s="78">
        <f>SUM(BP$5:BP163)</f>
        <v>0</v>
      </c>
      <c r="CS163" s="78">
        <f>SUM(BQ$5:BQ163)</f>
        <v>0</v>
      </c>
      <c r="CT163" s="78">
        <f>SUM(BR$5:BR163)</f>
        <v>0</v>
      </c>
      <c r="CU163" s="78">
        <f>SUM(BS$5:BS163)</f>
        <v>0</v>
      </c>
      <c r="CV163" s="78">
        <f>SUM(BT$5:BT163)</f>
        <v>0</v>
      </c>
    </row>
    <row r="164" spans="21:100" s="78" customFormat="1" x14ac:dyDescent="0.15">
      <c r="U164" s="25"/>
      <c r="W164" s="77">
        <v>160</v>
      </c>
      <c r="X164" s="78">
        <f>功勋产出!C167*7</f>
        <v>0</v>
      </c>
      <c r="Y164" s="78">
        <f>功勋产出!D167*7</f>
        <v>0</v>
      </c>
      <c r="Z164" s="78">
        <f>功勋产出!E167*7</f>
        <v>0</v>
      </c>
      <c r="AA164" s="78">
        <f>功勋产出!F167*7</f>
        <v>0</v>
      </c>
      <c r="AB164" s="78">
        <f>功勋产出!G167*7</f>
        <v>0</v>
      </c>
      <c r="AC164" s="78">
        <f>求节点(功勋需求与产出奖励!$F$6:$F$19,功勋需求与产出奖励!$C$6:$C$19,节奏总纲!P163)</f>
        <v>5</v>
      </c>
      <c r="AD164" s="78">
        <f>求节点(功勋需求与产出奖励!$F$6:$F$19,功勋需求与产出奖励!$C$6:$C$19,节奏总纲!Q163)</f>
        <v>5</v>
      </c>
      <c r="AE164" s="78">
        <f>求节点(功勋需求与产出奖励!$F$6:$F$19,功勋需求与产出奖励!$C$6:$C$19,节奏总纲!R163)</f>
        <v>5</v>
      </c>
      <c r="AF164" s="78">
        <f>求节点(功勋需求与产出奖励!$F$6:$F$19,功勋需求与产出奖励!$C$6:$C$19,节奏总纲!S163)</f>
        <v>5</v>
      </c>
      <c r="AG164" s="78">
        <f>求节点(功勋需求与产出奖励!$F$6:$F$19,功勋需求与产出奖励!$C$6:$C$19,节奏总纲!T163)</f>
        <v>5</v>
      </c>
      <c r="AH164" s="78">
        <f>求节点($F$6:$F$19,$G$6:$G$19,节奏总纲!P163)</f>
        <v>6400000</v>
      </c>
      <c r="AI164" s="78">
        <f>求节点($F$6:$F$19,$G$6:$G$19,节奏总纲!Q163)</f>
        <v>6400000</v>
      </c>
      <c r="AJ164" s="78">
        <f>求节点($F$6:$F$19,$G$6:$G$19,节奏总纲!R163)</f>
        <v>6400000</v>
      </c>
      <c r="AK164" s="78">
        <f>求节点($F$6:$F$19,$G$6:$G$19,节奏总纲!S163)</f>
        <v>6400000</v>
      </c>
      <c r="AL164" s="78">
        <f>求节点($F$6:$F$19,$G$6:$G$19,节奏总纲!T163)</f>
        <v>6400000</v>
      </c>
      <c r="AM164" s="78">
        <f t="shared" si="20"/>
        <v>0</v>
      </c>
      <c r="AN164" s="78">
        <f t="shared" si="21"/>
        <v>0</v>
      </c>
      <c r="AO164" s="78">
        <f t="shared" si="22"/>
        <v>0</v>
      </c>
      <c r="AP164" s="78">
        <f t="shared" si="23"/>
        <v>0</v>
      </c>
      <c r="AQ164" s="78">
        <f t="shared" si="24"/>
        <v>0</v>
      </c>
      <c r="AS164" s="25"/>
      <c r="AU164" s="78">
        <v>160</v>
      </c>
      <c r="AV164" s="78">
        <f>IF(X164&gt;AH164,INDEX($O$6:$O$19,AC164),求节点($G$6:$G$19,$O$6:$O$19,X164))/7*节奏总纲!W163</f>
        <v>0</v>
      </c>
      <c r="AW164" s="78">
        <f>IF(Y164&gt;AI164,INDEX($O$6:$O$19,AD164),求节点($G$6:$G$19,$O$6:$O$19,Y164))/7*节奏总纲!X163</f>
        <v>0</v>
      </c>
      <c r="AX164" s="78">
        <f>IF(Z164&gt;AJ164,INDEX($O$6:$O$19,AE164),求节点($G$6:$G$19,$O$6:$O$19,Z164))/7*节奏总纲!Y163</f>
        <v>0</v>
      </c>
      <c r="AY164" s="78">
        <f>IF(AA164&gt;AK164,INDEX($O$6:$O$19,AF164),求节点($G$6:$G$19,$O$6:$O$19,AA164))/7*节奏总纲!Z163</f>
        <v>0</v>
      </c>
      <c r="AZ164" s="78">
        <f>IF(AB164&gt;AL164,INDEX($O$6:$O$19,AG164),求节点($G$6:$G$19,$O$6:$O$19,AB164))/7*节奏总纲!AA163</f>
        <v>0</v>
      </c>
      <c r="BA164" s="78">
        <f>IF(X164&gt;AH164,INDEX($P$6:$P$19,AC164),求节点($G$6:$G$19,$P$6:$P$19,X164))/7*节奏总纲!W163</f>
        <v>0</v>
      </c>
      <c r="BB164" s="78">
        <f>IF(Y164&gt;AI164,INDEX($P$6:$P$19,AD164),求节点($G$6:$G$19,$P$6:$P$19,Y164))/7*节奏总纲!X163</f>
        <v>0</v>
      </c>
      <c r="BC164" s="78">
        <f>IF(Z164&gt;AJ164,INDEX($P$6:$P$19,AE164),求节点($G$6:$G$19,$P$6:$P$19,Z164))/7*节奏总纲!Y163</f>
        <v>0</v>
      </c>
      <c r="BD164" s="78">
        <f>IF(AA164&gt;AK164,INDEX($P$6:$P$19,AF164),求节点($G$6:$G$19,$P$6:$P$19,AA164))/7*节奏总纲!Z163</f>
        <v>0</v>
      </c>
      <c r="BE164" s="78">
        <f>IF(AB164&gt;AL164,INDEX($P$6:$P$19,AG164),求节点($G$6:$G$19,$P$6:$P$19,AB164))/7*节奏总纲!AA163</f>
        <v>0</v>
      </c>
      <c r="BF164" s="78">
        <f>IF(X164&gt;AH164,INDEX($Q$6:$Q$19,AC164),求节点($G$6:$G$19,$Q$6:$Q$19,X164))/7*节奏总纲!W163</f>
        <v>0</v>
      </c>
      <c r="BG164" s="78">
        <f>IF(Y164&gt;AI164,INDEX($Q$6:$Q$19,AD164),求节点($G$6:$G$19,$Q$6:$Q$19,Y164))/7*节奏总纲!X163</f>
        <v>0</v>
      </c>
      <c r="BH164" s="78">
        <f>IF(Z164&gt;AJ164,INDEX($Q$6:$Q$19,AE164),求节点($G$6:$G$19,$Q$6:$Q$19,Z164))/7*节奏总纲!Y163</f>
        <v>0</v>
      </c>
      <c r="BI164" s="78">
        <f>IF(AA164&gt;AK164,INDEX($Q$6:$Q$19,AF164),求节点($G$6:$G$19,$Q$6:$Q$19,AA164))/7*节奏总纲!Z163</f>
        <v>0</v>
      </c>
      <c r="BJ164" s="78">
        <f>IF(AB164&gt;AL164,INDEX($Q$6:$Q$19,AG164),求节点($G$6:$G$19,$Q$6:$Q$19,AB164))/7*节奏总纲!AA163</f>
        <v>0</v>
      </c>
      <c r="BK164" s="78">
        <f>IF(X164&gt;AH164,INDEX($R$6:$R$19,AC164),求节点($G$6:$G$19,$R$6:$R$19,X164))/7*节奏总纲!W163*$E$27</f>
        <v>0</v>
      </c>
      <c r="BL164" s="78">
        <f>IF(Y164&gt;AI164,INDEX($R$6:$R$19,AD164),求节点($G$6:$G$19,$R$6:$R$19,Y164))/7*节奏总纲!X163*$E$27</f>
        <v>0</v>
      </c>
      <c r="BM164" s="78">
        <f>IF(Z164&gt;AJ164,INDEX($R$6:$R$19,AE164),求节点($G$6:$G$19,$R$6:$R$19,Z164))/7*节奏总纲!Y163*$E$27</f>
        <v>0</v>
      </c>
      <c r="BN164" s="78">
        <f>IF(AA164&gt;AK164,INDEX($R$6:$R$19,AF164),求节点($G$6:$G$19,$R$6:$R$19,AA164))/7*节奏总纲!Z163*$E$27</f>
        <v>0</v>
      </c>
      <c r="BO164" s="78">
        <f>IF(AB164&gt;AL164,INDEX($R$6:$R$19,AG164),求节点($G$6:$G$19,$R$6:$R$19,AB164))/7*节奏总纲!AA163*$E$27</f>
        <v>0</v>
      </c>
      <c r="BP164" s="78">
        <f>IF(X164&gt;AH164,INDEX($S$6:$S$19,AC164),求节点($G$6:$G$19,$S$6:$S$19,X164))/7*节奏总纲!W163</f>
        <v>0</v>
      </c>
      <c r="BQ164" s="78">
        <f>IF(Y164&gt;AI164,INDEX($S$6:$S$19,AD164),求节点($G$6:$G$19,$S$6:$S$19,Y164))/7*节奏总纲!X163</f>
        <v>0</v>
      </c>
      <c r="BR164" s="78">
        <f>IF(Z164&gt;AJ164,INDEX($S$6:$S$19,AE164),求节点($G$6:$G$19,$S$6:$S$19,Z164))/7*节奏总纲!Y163</f>
        <v>0</v>
      </c>
      <c r="BS164" s="78">
        <f>IF(AA164&gt;AK164,INDEX($S$6:$S$19,AF164),求节点($G$6:$G$19,$S$6:$S$19,AA164))/7*节奏总纲!Z163</f>
        <v>0</v>
      </c>
      <c r="BT164" s="78">
        <f>IF(AB164&gt;AL164,INDEX($S$6:$S$19,AG164),求节点($G$6:$G$19,$S$6:$S$19,AB164))/7*节奏总纲!AA163</f>
        <v>0</v>
      </c>
      <c r="BV164" s="78">
        <v>160</v>
      </c>
      <c r="BW164" s="78">
        <f>SUM(AV$5:AV164)</f>
        <v>523558.86298849026</v>
      </c>
      <c r="BX164" s="78">
        <f>SUM(AW$5:AW164)</f>
        <v>529827.38716935948</v>
      </c>
      <c r="BY164" s="78">
        <f>SUM(AX$5:AX164)</f>
        <v>494571.15316972102</v>
      </c>
      <c r="BZ164" s="78">
        <f>SUM(AY$5:AY164)</f>
        <v>356370.09289879433</v>
      </c>
      <c r="CA164" s="78">
        <f>SUM(AZ$5:AZ164)</f>
        <v>189079.87919799119</v>
      </c>
      <c r="CB164" s="78">
        <f>SUM(BA$5:BA164)</f>
        <v>7507791028.7134533</v>
      </c>
      <c r="CC164" s="78">
        <f>SUM(BB$5:BB164)</f>
        <v>8296768521.4912663</v>
      </c>
      <c r="CD164" s="78">
        <f>SUM(BC$5:BC164)</f>
        <v>9363561992.7081757</v>
      </c>
      <c r="CE164" s="78">
        <f>SUM(BD$5:BD164)</f>
        <v>6797948470.9072771</v>
      </c>
      <c r="CF164" s="78">
        <f>SUM(BE$5:BE164)</f>
        <v>3508442110.1176267</v>
      </c>
      <c r="CG164" s="78">
        <f>SUM(BF$5:BF164)</f>
        <v>75737659.296295851</v>
      </c>
      <c r="CH164" s="78">
        <f>SUM(BG$5:BG164)</f>
        <v>80727068.841832638</v>
      </c>
      <c r="CI164" s="78">
        <f>SUM(BH$5:BH164)</f>
        <v>106635110.23726298</v>
      </c>
      <c r="CJ164" s="78">
        <f>SUM(BI$5:BI164)</f>
        <v>78721461.839904457</v>
      </c>
      <c r="CK164" s="78">
        <f>SUM(BJ$5:BJ164)</f>
        <v>39361569.168265827</v>
      </c>
      <c r="CL164" s="78">
        <f>SUM(BK$5:BK164)</f>
        <v>130889.71574712258</v>
      </c>
      <c r="CM164" s="78">
        <f>SUM(BL$5:BL164)</f>
        <v>132456.84679233987</v>
      </c>
      <c r="CN164" s="78">
        <f>SUM(BM$5:BM164)</f>
        <v>123642.78829243028</v>
      </c>
      <c r="CO164" s="78">
        <f>SUM(BN$5:BN164)</f>
        <v>89092.523224698583</v>
      </c>
      <c r="CP164" s="78">
        <f>SUM(BO$5:BO164)</f>
        <v>47269.969799497812</v>
      </c>
      <c r="CQ164" s="78" t="e">
        <f>BK164/节奏总纲!W163</f>
        <v>#DIV/0!</v>
      </c>
      <c r="CR164" s="78">
        <f>SUM(BP$5:BP164)</f>
        <v>0</v>
      </c>
      <c r="CS164" s="78">
        <f>SUM(BQ$5:BQ164)</f>
        <v>0</v>
      </c>
      <c r="CT164" s="78">
        <f>SUM(BR$5:BR164)</f>
        <v>0</v>
      </c>
      <c r="CU164" s="78">
        <f>SUM(BS$5:BS164)</f>
        <v>0</v>
      </c>
      <c r="CV164" s="78">
        <f>SUM(BT$5:BT164)</f>
        <v>0</v>
      </c>
    </row>
  </sheetData>
  <mergeCells count="17">
    <mergeCell ref="CR3:CV3"/>
    <mergeCell ref="CB3:CF3"/>
    <mergeCell ref="CL3:CP3"/>
    <mergeCell ref="X3:AB3"/>
    <mergeCell ref="AC3:AG3"/>
    <mergeCell ref="AH3:AL3"/>
    <mergeCell ref="BA3:BE3"/>
    <mergeCell ref="BK3:BO3"/>
    <mergeCell ref="BW3:CA3"/>
    <mergeCell ref="AV3:AZ3"/>
    <mergeCell ref="AM3:AQ3"/>
    <mergeCell ref="BF3:BJ3"/>
    <mergeCell ref="CG3:CK3"/>
    <mergeCell ref="O4:S4"/>
    <mergeCell ref="I23:M23"/>
    <mergeCell ref="I4:M4"/>
    <mergeCell ref="BP3:BT3"/>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D6:R107"/>
  <sheetViews>
    <sheetView topLeftCell="A40" workbookViewId="0">
      <selection activeCell="D29" sqref="D29:N29"/>
    </sheetView>
  </sheetViews>
  <sheetFormatPr defaultRowHeight="11.25" x14ac:dyDescent="0.15"/>
  <cols>
    <col min="1" max="16384" width="9" style="41"/>
  </cols>
  <sheetData>
    <row r="6" spans="4:18" x14ac:dyDescent="0.15">
      <c r="D6" s="81" t="s">
        <v>225</v>
      </c>
      <c r="E6" s="81"/>
      <c r="F6" s="81"/>
      <c r="G6" s="81"/>
      <c r="H6" s="81"/>
      <c r="I6" s="84" t="s">
        <v>187</v>
      </c>
      <c r="J6" s="85"/>
      <c r="K6" s="85"/>
      <c r="L6" s="85"/>
      <c r="M6" s="86"/>
      <c r="N6" s="84" t="s">
        <v>229</v>
      </c>
      <c r="O6" s="85"/>
      <c r="P6" s="85"/>
      <c r="Q6" s="85"/>
      <c r="R6" s="86"/>
    </row>
    <row r="7" spans="4:18" x14ac:dyDescent="0.15">
      <c r="D7" s="42" t="s">
        <v>117</v>
      </c>
      <c r="E7" s="42" t="s">
        <v>119</v>
      </c>
      <c r="F7" s="42" t="s">
        <v>120</v>
      </c>
      <c r="G7" s="42" t="s">
        <v>121</v>
      </c>
      <c r="H7" s="42" t="s">
        <v>118</v>
      </c>
      <c r="I7" s="42" t="s">
        <v>117</v>
      </c>
      <c r="J7" s="42" t="s">
        <v>119</v>
      </c>
      <c r="K7" s="42" t="s">
        <v>120</v>
      </c>
      <c r="L7" s="42" t="s">
        <v>121</v>
      </c>
      <c r="M7" s="42" t="s">
        <v>118</v>
      </c>
      <c r="N7" s="42" t="s">
        <v>117</v>
      </c>
      <c r="O7" s="42" t="s">
        <v>119</v>
      </c>
      <c r="P7" s="42" t="s">
        <v>120</v>
      </c>
      <c r="Q7" s="42" t="s">
        <v>121</v>
      </c>
      <c r="R7" s="42" t="s">
        <v>118</v>
      </c>
    </row>
    <row r="8" spans="4:18" x14ac:dyDescent="0.15">
      <c r="D8" s="41">
        <f>功勋需求与产出奖励!AV5*'[1]功能-付费相关'!BI6</f>
        <v>12.174178823239345</v>
      </c>
      <c r="E8" s="41">
        <f>功勋需求与产出奖励!AW5*'[1]功能-付费相关'!BJ6</f>
        <v>10.849648597084323</v>
      </c>
      <c r="F8" s="41">
        <f>功勋需求与产出奖励!AX5*'[1]功能-付费相关'!BK6</f>
        <v>9.5777441515690658</v>
      </c>
      <c r="G8" s="41">
        <f>功勋需求与产出奖励!AY5*'[1]功能-付费相关'!BL6</f>
        <v>6.9825325696022311</v>
      </c>
      <c r="H8" s="41">
        <f>功勋需求与产出奖励!AZ5*'[1]功能-付费相关'!BM6</f>
        <v>3.6512185727391402</v>
      </c>
      <c r="I8" s="41">
        <f>功勋需求与产出奖励!BA5*'[1]功能-付费相关'!S6</f>
        <v>233.85348174474811</v>
      </c>
      <c r="J8" s="41">
        <f>功勋需求与产出奖励!BB5*'[1]功能-付费相关'!T6</f>
        <v>237.77036643276406</v>
      </c>
      <c r="K8" s="41">
        <f>功勋需求与产出奖励!BC5*'[1]功能-付费相关'!U6</f>
        <v>256.01283681271758</v>
      </c>
      <c r="L8" s="41">
        <f>功勋需求与产出奖励!BD5*'[1]功能-付费相关'!V6</f>
        <v>198.76758132080582</v>
      </c>
      <c r="M8" s="41">
        <f>功勋需求与产出奖励!BE5*'[1]功能-付费相关'!W6</f>
        <v>103.84016992308152</v>
      </c>
      <c r="N8" s="41">
        <f>功勋需求与产出奖励!BK5</f>
        <v>2.029029803873224</v>
      </c>
      <c r="O8" s="41">
        <f>功勋需求与产出奖励!BL5</f>
        <v>1.8082747661807208</v>
      </c>
      <c r="P8" s="41">
        <f>功勋需求与产出奖励!BM5</f>
        <v>1.5962906919281776</v>
      </c>
      <c r="Q8" s="41">
        <f>功勋需求与产出奖励!BN5</f>
        <v>1.1637554282670386</v>
      </c>
      <c r="R8" s="41">
        <f>功勋需求与产出奖励!BO5</f>
        <v>0.60853642878985681</v>
      </c>
    </row>
    <row r="9" spans="4:18" x14ac:dyDescent="0.15">
      <c r="D9" s="41">
        <f>功勋需求与产出奖励!AV6*'[1]功能-付费相关'!BI7</f>
        <v>10.508428252627866</v>
      </c>
      <c r="E9" s="41">
        <f>功勋需求与产出奖励!AW6*'[1]功能-付费相关'!BJ7</f>
        <v>9.5563399595788852</v>
      </c>
      <c r="F9" s="41">
        <f>功勋需求与产出奖励!AX6*'[1]功能-付费相关'!BK7</f>
        <v>7.6943395613241865</v>
      </c>
      <c r="G9" s="41">
        <f>功勋需求与产出奖励!AY6*'[1]功能-付费相关'!BL7</f>
        <v>5.5039796327779218</v>
      </c>
      <c r="H9" s="41">
        <f>功勋需求与产出奖励!AZ6*'[1]功能-付费相关'!BM7</f>
        <v>2.9625147384450101</v>
      </c>
      <c r="I9" s="41">
        <f>功勋需求与产出奖励!BA6*'[1]功能-付费相关'!S7</f>
        <v>187.29749131537216</v>
      </c>
      <c r="J9" s="41">
        <f>功勋需求与产出奖励!BB6*'[1]功能-付费相关'!T7</f>
        <v>189.12296466648641</v>
      </c>
      <c r="K9" s="41">
        <f>功勋需求与产出奖励!BC6*'[1]功能-付费相关'!U7</f>
        <v>153.47850761900318</v>
      </c>
      <c r="L9" s="41">
        <f>功勋需求与产出奖励!BD6*'[1]功能-付费相关'!V7</f>
        <v>110.2347631292518</v>
      </c>
      <c r="M9" s="41">
        <f>功勋需求与产出奖励!BE6*'[1]功能-付费相关'!W7</f>
        <v>59.213566904336304</v>
      </c>
      <c r="N9" s="41">
        <f>功勋需求与产出奖励!BK6</f>
        <v>2.5395368277184005</v>
      </c>
      <c r="O9" s="41">
        <f>功勋需求与产出奖励!BL6</f>
        <v>2.3094488235648969</v>
      </c>
      <c r="P9" s="41">
        <f>功勋需求与产出奖励!BM6</f>
        <v>1.8594653939866785</v>
      </c>
      <c r="Q9" s="41">
        <f>功勋需求与产出奖励!BN6</f>
        <v>1.3301284112546645</v>
      </c>
      <c r="R9" s="41">
        <f>功勋需求与产出奖励!BO6</f>
        <v>0.71594106179087735</v>
      </c>
    </row>
    <row r="10" spans="4:18" x14ac:dyDescent="0.15">
      <c r="D10" s="41">
        <f>功勋需求与产出奖励!AV7*'[1]功能-付费相关'!BI8</f>
        <v>9.6153827247058636</v>
      </c>
      <c r="E10" s="41">
        <f>功勋需求与产出奖励!AW7*'[1]功能-付费相关'!BJ8</f>
        <v>8.6011629223750479</v>
      </c>
      <c r="F10" s="41">
        <f>功勋需求与产出奖励!AX7*'[1]功能-付费相关'!BK8</f>
        <v>6.4912937080908497</v>
      </c>
      <c r="G10" s="41">
        <f>功勋需求与产出奖励!AY7*'[1]功能-付费相关'!BL8</f>
        <v>4.6854458698410699</v>
      </c>
      <c r="H10" s="41">
        <f>功勋需求与产出奖励!AZ7*'[1]功能-付费相关'!BM8</f>
        <v>2.5248434462429596</v>
      </c>
      <c r="I10" s="41">
        <f>功勋需求与产出奖励!BA7*'[1]功能-付费相关'!S8</f>
        <v>166.86092600545851</v>
      </c>
      <c r="J10" s="41">
        <f>功勋需求与产出奖励!BB7*'[1]功能-付费相关'!T8</f>
        <v>158.07197168933936</v>
      </c>
      <c r="K10" s="41">
        <f>功勋需求与产出奖励!BC7*'[1]功能-付费相关'!U8</f>
        <v>109.06295667124897</v>
      </c>
      <c r="L10" s="41">
        <f>功勋需求与产出奖励!BD7*'[1]功能-付费相关'!V8</f>
        <v>79.228803651133219</v>
      </c>
      <c r="M10" s="41">
        <f>功勋需求与产出奖励!BE7*'[1]功能-付费相关'!W8</f>
        <v>42.555603030683187</v>
      </c>
      <c r="N10" s="41">
        <f>功勋需求与产出奖励!BK7</f>
        <v>3.0324513268041127</v>
      </c>
      <c r="O10" s="41">
        <f>功勋需求与产出奖励!BL7</f>
        <v>2.7125917566440307</v>
      </c>
      <c r="P10" s="41">
        <f>功勋需求与产出奖励!BM7</f>
        <v>2.0471917531891517</v>
      </c>
      <c r="Q10" s="41">
        <f>功勋需求与产出奖励!BN7</f>
        <v>1.4776724912011274</v>
      </c>
      <c r="R10" s="41">
        <f>功勋需求与产出奖励!BO7</f>
        <v>0.79627250185887344</v>
      </c>
    </row>
    <row r="11" spans="4:18" x14ac:dyDescent="0.15">
      <c r="D11" s="41">
        <f>功勋需求与产出奖励!AV8*'[1]功能-付费相关'!BI9</f>
        <v>9.3913242872214777</v>
      </c>
      <c r="E11" s="41">
        <f>功勋需求与产出奖励!AW8*'[1]功能-付费相关'!BJ9</f>
        <v>7.341286935268152</v>
      </c>
      <c r="F11" s="41">
        <f>功勋需求与产出奖励!AX8*'[1]功能-付费相关'!BK9</f>
        <v>5.9778528272635585</v>
      </c>
      <c r="G11" s="41">
        <f>功勋需求与产出奖励!AY8*'[1]功能-付费相关'!BL9</f>
        <v>4.3268932717805004</v>
      </c>
      <c r="H11" s="41">
        <f>功勋需求与产出奖励!AZ8*'[1]功能-付费相关'!BM9</f>
        <v>2.3797634443086588</v>
      </c>
      <c r="I11" s="41">
        <f>功勋需求与产出奖励!BA8*'[1]功能-付费相关'!S9</f>
        <v>149.63552701243228</v>
      </c>
      <c r="J11" s="41">
        <f>功勋需求与产出奖励!BB8*'[1]功能-付费相关'!T9</f>
        <v>106.11818714445887</v>
      </c>
      <c r="K11" s="41">
        <f>功勋需求与产出奖励!BC8*'[1]功能-付费相关'!U9</f>
        <v>85.639762682911723</v>
      </c>
      <c r="L11" s="41">
        <f>功勋需求与产出奖励!BD8*'[1]功能-付费相关'!V9</f>
        <v>62.545174165996755</v>
      </c>
      <c r="M11" s="41">
        <f>功勋需求与产出奖励!BE8*'[1]功能-付费相关'!W9</f>
        <v>34.241822005269441</v>
      </c>
      <c r="N11" s="41">
        <f>功勋需求与产出奖励!BK8</f>
        <v>3.4786210596233644</v>
      </c>
      <c r="O11" s="41">
        <f>功勋需求与产出奖励!BL8</f>
        <v>2.7192709522883725</v>
      </c>
      <c r="P11" s="41">
        <f>功勋需求与产出奖励!BM8</f>
        <v>2.2142441364252385</v>
      </c>
      <c r="Q11" s="41">
        <f>功勋需求与产出奖励!BN8</f>
        <v>1.6027156125828423</v>
      </c>
      <c r="R11" s="41">
        <f>功勋需求与产出奖励!BO8</f>
        <v>0.88148326914426645</v>
      </c>
    </row>
    <row r="12" spans="4:18" x14ac:dyDescent="0.15">
      <c r="D12" s="41">
        <f>功勋需求与产出奖励!AV9*'[1]功能-付费相关'!BI10</f>
        <v>7.940351721955385</v>
      </c>
      <c r="E12" s="41">
        <f>功勋需求与产出奖励!AW9*'[1]功能-付费相关'!BJ10</f>
        <v>6.7449359175101176</v>
      </c>
      <c r="F12" s="41">
        <f>功勋需求与产出奖励!AX9*'[1]功能-付费相关'!BK10</f>
        <v>5.4494550921877574</v>
      </c>
      <c r="G12" s="41">
        <f>功勋需求与产出奖励!AY9*'[1]功能-付费相关'!BL10</f>
        <v>3.9309548219938697</v>
      </c>
      <c r="H12" s="41">
        <f>功勋需求与产出奖励!AZ9*'[1]功能-付费相关'!BM10</f>
        <v>2.1342538097559727</v>
      </c>
      <c r="I12" s="41">
        <f>功勋需求与产出奖励!BA9*'[1]功能-付费相关'!S10</f>
        <v>100.60269210296995</v>
      </c>
      <c r="J12" s="41">
        <f>功勋需求与产出奖励!BB9*'[1]功能-付费相关'!T10</f>
        <v>87.047127461440866</v>
      </c>
      <c r="K12" s="41">
        <f>功勋需求与产出奖励!BC9*'[1]功能-付费相关'!U10</f>
        <v>69.516969986297781</v>
      </c>
      <c r="L12" s="41">
        <f>功勋需求与产出奖励!BD9*'[1]功能-付费相关'!V10</f>
        <v>50.731145502354977</v>
      </c>
      <c r="M12" s="41">
        <f>功勋需求与产出奖励!BE9*'[1]功能-付费相关'!W10</f>
        <v>27.379527878688833</v>
      </c>
      <c r="N12" s="41">
        <f>功勋需求与产出奖励!BK9</f>
        <v>3.3823447000071769</v>
      </c>
      <c r="O12" s="41">
        <f>功勋需求与产出奖励!BL9</f>
        <v>2.8731344720407814</v>
      </c>
      <c r="P12" s="41">
        <f>功勋需求与产出奖励!BM9</f>
        <v>2.3212996343755603</v>
      </c>
      <c r="Q12" s="41">
        <f>功勋需求与产出奖励!BN9</f>
        <v>1.6744653982234929</v>
      </c>
      <c r="R12" s="41">
        <f>功勋需求与产出奖励!BO9</f>
        <v>0.90912623453921126</v>
      </c>
    </row>
    <row r="13" spans="4:18" x14ac:dyDescent="0.15">
      <c r="D13" s="41">
        <f>功勋需求与产出奖励!AV10*'[1]功能-付费相关'!BI11</f>
        <v>9.0776088093825162</v>
      </c>
      <c r="E13" s="41">
        <f>功勋需求与产出奖励!AW10*'[1]功能-付费相关'!BJ11</f>
        <v>6.482146169910413</v>
      </c>
      <c r="F13" s="41">
        <f>功勋需求与产出奖励!AX10*'[1]功能-付费相关'!BK11</f>
        <v>5.2327065171558571</v>
      </c>
      <c r="G13" s="41">
        <f>功勋需求与产出奖励!AY10*'[1]功能-付费相关'!BL11</f>
        <v>3.8335244549912759</v>
      </c>
      <c r="H13" s="41">
        <f>功勋需求与产出奖励!AZ10*'[1]功能-付费相关'!BM11</f>
        <v>2.1499947608564653</v>
      </c>
      <c r="I13" s="41">
        <f>功勋需求与产出奖励!BA10*'[1]功能-付费相关'!S11</f>
        <v>147.58487879487282</v>
      </c>
      <c r="J13" s="41">
        <f>功勋需求与产出奖励!BB10*'[1]功能-付费相关'!T11</f>
        <v>88.95895290265976</v>
      </c>
      <c r="K13" s="41">
        <f>功勋需求与产出奖励!BC10*'[1]功能-付费相关'!U11</f>
        <v>70.781196167771867</v>
      </c>
      <c r="L13" s="41">
        <f>功勋需求与产出奖励!BD10*'[1]功能-付费相关'!V11</f>
        <v>52.610094327366347</v>
      </c>
      <c r="M13" s="41">
        <f>功勋需求与产出奖励!BE10*'[1]功能-付费相关'!W11</f>
        <v>29.283978337475592</v>
      </c>
      <c r="N13" s="41">
        <f>功勋需求与产出奖励!BK10</f>
        <v>4.3501287487415503</v>
      </c>
      <c r="O13" s="41">
        <f>功勋需求与产出奖励!BL10</f>
        <v>3.1063434214224901</v>
      </c>
      <c r="P13" s="41">
        <f>功勋需求与产出奖励!BM10</f>
        <v>2.5075928619527463</v>
      </c>
      <c r="Q13" s="41">
        <f>功勋需求与产出奖励!BN10</f>
        <v>1.8370834534558123</v>
      </c>
      <c r="R13" s="41">
        <f>功勋需求与产出奖励!BO10</f>
        <v>1.0303103179747646</v>
      </c>
    </row>
    <row r="14" spans="4:18" x14ac:dyDescent="0.15">
      <c r="D14" s="41">
        <f>功勋需求与产出奖励!AV11*'[1]功能-付费相关'!BI12</f>
        <v>8.8446729319835224</v>
      </c>
      <c r="E14" s="41">
        <f>功勋需求与产出奖励!AW11*'[1]功能-付费相关'!BJ12</f>
        <v>7.7032133309001356</v>
      </c>
      <c r="F14" s="41">
        <f>功勋需求与产出奖励!AX11*'[1]功能-付费相关'!BK12</f>
        <v>5.2407082360377917</v>
      </c>
      <c r="G14" s="41">
        <f>功勋需求与产出奖励!AY11*'[1]功能-付费相关'!BL12</f>
        <v>3.7332131825257724</v>
      </c>
      <c r="H14" s="41">
        <f>功勋需求与产出奖励!AZ11*'[1]功能-付费相关'!BM12</f>
        <v>1.9394414580009427</v>
      </c>
      <c r="I14" s="41">
        <f>功勋需求与产出奖励!BA11*'[1]功能-付费相关'!S12</f>
        <v>148.90534037374113</v>
      </c>
      <c r="J14" s="41">
        <f>功勋需求与产出奖励!BB11*'[1]功能-付费相关'!T12</f>
        <v>133.32644635409466</v>
      </c>
      <c r="K14" s="41">
        <f>功勋需求与产出奖励!BC11*'[1]功能-付费相关'!U12</f>
        <v>73.526938128221204</v>
      </c>
      <c r="L14" s="41">
        <f>功勋需求与产出奖励!BD11*'[1]功能-付费相关'!V12</f>
        <v>53.306616502137608</v>
      </c>
      <c r="M14" s="41">
        <f>功勋需求与产出奖励!BE11*'[1]功能-付费相关'!W12</f>
        <v>27.442376201899911</v>
      </c>
      <c r="N14" s="41">
        <f>功勋需求与产出奖励!BK11</f>
        <v>4.6623525515174125</v>
      </c>
      <c r="O14" s="41">
        <f>功勋需求与产出奖励!BL11</f>
        <v>4.0606471945764548</v>
      </c>
      <c r="P14" s="41">
        <f>功勋需求与产出奖励!BM11</f>
        <v>2.762570148602375</v>
      </c>
      <c r="Q14" s="41">
        <f>功勋需求与产出奖励!BN11</f>
        <v>1.9679140360257592</v>
      </c>
      <c r="R14" s="41">
        <f>功勋需求与产出奖励!BO11</f>
        <v>1.0223509563062487</v>
      </c>
    </row>
    <row r="15" spans="4:18" x14ac:dyDescent="0.15">
      <c r="D15" s="41">
        <f>功勋需求与产出奖励!AV12*'[1]功能-付费相关'!BI13</f>
        <v>8.8181262635469899</v>
      </c>
      <c r="E15" s="41">
        <f>功勋需求与产出奖励!AW12*'[1]功能-付费相关'!BJ13</f>
        <v>7.317946865211618</v>
      </c>
      <c r="F15" s="41">
        <f>功勋需求与产出奖励!AX12*'[1]功能-付费相关'!BK13</f>
        <v>5.6558882807681199</v>
      </c>
      <c r="G15" s="41">
        <f>功勋需求与产出奖励!AY12*'[1]功能-付费相关'!BL13</f>
        <v>3.3055913548447196</v>
      </c>
      <c r="H15" s="41">
        <f>功勋需求与产出奖励!AZ12*'[1]功能-付费相关'!BM13</f>
        <v>1.8155081170603022</v>
      </c>
      <c r="I15" s="41">
        <f>功勋需求与产出奖励!BA12*'[1]功能-付费相关'!S13</f>
        <v>150.28633338576424</v>
      </c>
      <c r="J15" s="41">
        <f>功勋需求与产出奖励!BB12*'[1]功能-付费相关'!T13</f>
        <v>128.87103973540047</v>
      </c>
      <c r="K15" s="41">
        <f>功勋需求与产出奖励!BC12*'[1]功能-付费相关'!U13</f>
        <v>97.568999532101401</v>
      </c>
      <c r="L15" s="41">
        <f>功勋需求与产出奖励!BD12*'[1]功能-付费相关'!V13</f>
        <v>48.025201223180623</v>
      </c>
      <c r="M15" s="41">
        <f>功勋需求与产出奖励!BE12*'[1]功能-付费相关'!W13</f>
        <v>26.09676142851324</v>
      </c>
      <c r="N15" s="41">
        <f>功勋需求与产出奖励!BK12</f>
        <v>4.9969857377047413</v>
      </c>
      <c r="O15" s="41">
        <f>功勋需求与产出奖励!BL12</f>
        <v>4.1468759940430528</v>
      </c>
      <c r="P15" s="41">
        <f>功勋需求与产出奖励!BM12</f>
        <v>3.2050338392049138</v>
      </c>
      <c r="Q15" s="41">
        <f>功勋需求与产出奖励!BN12</f>
        <v>1.8731862485483377</v>
      </c>
      <c r="R15" s="41">
        <f>功勋需求与产出奖励!BO12</f>
        <v>1.0287977169413298</v>
      </c>
    </row>
    <row r="16" spans="4:18" x14ac:dyDescent="0.15">
      <c r="D16" s="41">
        <f>功勋需求与产出奖励!AV13*'[1]功能-付费相关'!BI14</f>
        <v>9.0009844938704546</v>
      </c>
      <c r="E16" s="41">
        <f>功勋需求与产出奖励!AW13*'[1]功能-付费相关'!BJ14</f>
        <v>7.6438237665694624</v>
      </c>
      <c r="F16" s="41">
        <f>功勋需求与产出奖励!AX13*'[1]功能-付费相关'!BK14</f>
        <v>6.2892861877686839</v>
      </c>
      <c r="G16" s="41">
        <f>功勋需求与产出奖励!AY13*'[1]功能-付费相关'!BL14</f>
        <v>3.9441156849421124</v>
      </c>
      <c r="H16" s="41">
        <f>功勋需求与产出奖励!AZ13*'[1]功能-付费相关'!BM14</f>
        <v>2.1688600833583696</v>
      </c>
      <c r="I16" s="41">
        <f>功勋需求与产出奖励!BA13*'[1]功能-付费相关'!S14</f>
        <v>151.72164359741157</v>
      </c>
      <c r="J16" s="41">
        <f>功勋需求与产出奖励!BB13*'[1]功能-付费相关'!T14</f>
        <v>133.85794004158197</v>
      </c>
      <c r="K16" s="41">
        <f>功勋需求与产出奖励!BC13*'[1]功能-付费相关'!U14</f>
        <v>107.51064848546733</v>
      </c>
      <c r="L16" s="41">
        <f>功勋需求与产出奖励!BD13*'[1]功能-付费相关'!V14</f>
        <v>56.981918215379658</v>
      </c>
      <c r="M16" s="41">
        <f>功勋需求与产出奖励!BE13*'[1]功能-付费相关'!W14</f>
        <v>30.941259171556869</v>
      </c>
      <c r="N16" s="41">
        <f>功勋需求与产出奖励!BK13</f>
        <v>5.3556367063442814</v>
      </c>
      <c r="O16" s="41">
        <f>功勋需求与产出奖励!BL13</f>
        <v>4.5481183940427981</v>
      </c>
      <c r="P16" s="41">
        <f>功勋需求与产出奖励!BM13</f>
        <v>3.7421608699421491</v>
      </c>
      <c r="Q16" s="41">
        <f>功勋需求与产出奖励!BN13</f>
        <v>2.3467711505034625</v>
      </c>
      <c r="R16" s="41">
        <f>功勋需求与产出奖励!BO13</f>
        <v>1.2904840221943592</v>
      </c>
    </row>
    <row r="17" spans="4:18" x14ac:dyDescent="0.15">
      <c r="D17" s="41">
        <f>功勋需求与产出奖励!AV14*'[1]功能-付费相关'!BI15</f>
        <v>9.1876345878390673</v>
      </c>
      <c r="E17" s="41">
        <f>功勋需求与产出奖励!AW14*'[1]功能-付费相关'!BJ15</f>
        <v>8.0793502540573172</v>
      </c>
      <c r="F17" s="41">
        <f>功勋需求与产出奖励!AX14*'[1]功能-付费相关'!BK15</f>
        <v>6.6319269540683052</v>
      </c>
      <c r="G17" s="41">
        <f>功勋需求与产出奖励!AY14*'[1]功能-付费相关'!BL15</f>
        <v>4.1237027115882388</v>
      </c>
      <c r="H17" s="41">
        <f>功勋需求与产出奖励!AZ14*'[1]功能-付费相关'!BM15</f>
        <v>2.3590657563426354</v>
      </c>
      <c r="I17" s="41">
        <f>功勋需求与产出奖励!BA14*'[1]功能-付费相关'!S15</f>
        <v>153.20502757989854</v>
      </c>
      <c r="J17" s="41">
        <f>功勋需求与产出奖励!BB14*'[1]功能-付费相关'!T15</f>
        <v>140.77629755799845</v>
      </c>
      <c r="K17" s="41">
        <f>功勋需求与产出奖励!BC14*'[1]功能-付费相关'!U15</f>
        <v>112.36307189003161</v>
      </c>
      <c r="L17" s="41">
        <f>功勋需求与产出奖励!BD14*'[1]功能-付费相关'!V15</f>
        <v>59.278117040722229</v>
      </c>
      <c r="M17" s="41">
        <f>功勋需求与产出奖励!BE14*'[1]功能-付费相关'!W15</f>
        <v>33.411664266921832</v>
      </c>
      <c r="N17" s="41">
        <f>功勋需求与产出奖励!BK14</f>
        <v>5.7400292968450799</v>
      </c>
      <c r="O17" s="41">
        <f>功勋需求与产出奖励!BL14</f>
        <v>5.0476220744723053</v>
      </c>
      <c r="P17" s="41">
        <f>功勋需求与产出奖励!BM14</f>
        <v>4.143335767976172</v>
      </c>
      <c r="Q17" s="41">
        <f>功勋需求与产出奖励!BN14</f>
        <v>2.5763077699374652</v>
      </c>
      <c r="R17" s="41">
        <f>功勋需求与产出奖励!BO14</f>
        <v>1.4738403476030706</v>
      </c>
    </row>
    <row r="18" spans="4:18" x14ac:dyDescent="0.15">
      <c r="D18" s="41">
        <f>功勋需求与产出奖励!AV15*'[1]功能-付费相关'!BI16</f>
        <v>9.3781551759299795</v>
      </c>
      <c r="E18" s="41">
        <f>功勋需求与产出奖励!AW15*'[1]功能-付费相关'!BJ16</f>
        <v>8.2032215174164129</v>
      </c>
      <c r="F18" s="41">
        <f>功勋需求与产出奖励!AX15*'[1]功能-付费相关'!BK16</f>
        <v>6.8621998766304397</v>
      </c>
      <c r="G18" s="41">
        <f>功勋需求与产出奖励!AY15*'[1]功能-付费相关'!BL16</f>
        <v>4.9636281770163757</v>
      </c>
      <c r="H18" s="41">
        <f>功勋需求与产出奖励!AZ15*'[1]功能-付费相关'!BM16</f>
        <v>2.4214808537016501</v>
      </c>
      <c r="I18" s="41">
        <f>功勋需求与产出奖励!BA15*'[1]功能-付费相关'!S16</f>
        <v>155.80701474657488</v>
      </c>
      <c r="J18" s="41">
        <f>功勋需求与产出奖励!BB15*'[1]功能-付费相关'!T16</f>
        <v>142.84493289734667</v>
      </c>
      <c r="K18" s="41">
        <f>功勋需求与产出奖励!BC15*'[1]功能-付费相关'!U16</f>
        <v>115.70450637276556</v>
      </c>
      <c r="L18" s="41">
        <f>功勋需求与产出奖励!BD15*'[1]功能-付费相关'!V16</f>
        <v>86.433010783377028</v>
      </c>
      <c r="M18" s="41">
        <f>功勋需求与产出奖励!BE15*'[1]功能-付费相关'!W16</f>
        <v>34.192078323188881</v>
      </c>
      <c r="N18" s="41">
        <f>功勋需求与产出奖励!BK15</f>
        <v>6.1520110745394119</v>
      </c>
      <c r="O18" s="41">
        <f>功勋需求与产出奖励!BL15</f>
        <v>5.3812619513454907</v>
      </c>
      <c r="P18" s="41">
        <f>功勋需求与产出奖励!BM15</f>
        <v>4.5015601517328374</v>
      </c>
      <c r="Q18" s="41">
        <f>功勋需求与产出奖励!BN15</f>
        <v>3.2561090046020165</v>
      </c>
      <c r="R18" s="41">
        <f>功勋需求与产出奖励!BO15</f>
        <v>1.5884762780415873</v>
      </c>
    </row>
    <row r="19" spans="4:18" x14ac:dyDescent="0.15">
      <c r="D19" s="41">
        <f>功勋需求与产出奖励!AV16*'[1]功能-付费相关'!BI17</f>
        <v>9.5726265191515765</v>
      </c>
      <c r="E19" s="41">
        <f>功勋需求与产出奖励!AW16*'[1]功能-付费相关'!BJ17</f>
        <v>8.2308301568851334</v>
      </c>
      <c r="F19" s="41">
        <f>功勋需求与产出奖励!AX16*'[1]功能-付费相关'!BK17</f>
        <v>6.9255252483600263</v>
      </c>
      <c r="G19" s="41">
        <f>功勋需求与产出奖励!AY16*'[1]功能-付费相关'!BL17</f>
        <v>5.3768186187719822</v>
      </c>
      <c r="H19" s="41">
        <f>功勋需求与产出奖励!AZ16*'[1]功能-付费相关'!BM17</f>
        <v>2.4851457282556493</v>
      </c>
      <c r="I19" s="41">
        <f>功勋需求与产出奖励!BA16*'[1]功能-付费相关'!S17</f>
        <v>158.47869297459738</v>
      </c>
      <c r="J19" s="41">
        <f>功勋需求与产出奖励!BB16*'[1]功能-付费相关'!T17</f>
        <v>143.28871199228081</v>
      </c>
      <c r="K19" s="41">
        <f>功勋需求与产出奖励!BC16*'[1]功能-付费相关'!U17</f>
        <v>116.22585407235873</v>
      </c>
      <c r="L19" s="41">
        <f>功勋需求与产出奖励!BD16*'[1]功能-付费相关'!V17</f>
        <v>93.603852808878173</v>
      </c>
      <c r="M19" s="41">
        <f>功勋需求与产出奖励!BE16*'[1]功能-付费相关'!W17</f>
        <v>34.991726057170929</v>
      </c>
      <c r="N19" s="41">
        <f>功勋需求与产出奖励!BK16</f>
        <v>6.5935622109207408</v>
      </c>
      <c r="O19" s="41">
        <f>功勋需求与产出奖励!BL16</f>
        <v>5.6693416982651321</v>
      </c>
      <c r="P19" s="41">
        <f>功勋需求与产出奖励!BM16</f>
        <v>4.7702562590325872</v>
      </c>
      <c r="Q19" s="41">
        <f>功勋需求与产出奖励!BN16</f>
        <v>3.703517314582554</v>
      </c>
      <c r="R19" s="41">
        <f>功勋需求与产出奖励!BO16</f>
        <v>1.7117520389701615</v>
      </c>
    </row>
    <row r="20" spans="4:18" x14ac:dyDescent="0.15">
      <c r="D20" s="41">
        <f>功勋需求与产出奖励!AV17*'[1]功能-付费相关'!BI18</f>
        <v>9.7711305428550492</v>
      </c>
      <c r="E20" s="41">
        <f>功勋需求与产出奖励!AW17*'[1]功能-付费相关'!BJ18</f>
        <v>8.8996329466474489</v>
      </c>
      <c r="F20" s="41">
        <f>功勋需求与产出奖励!AX17*'[1]功能-付费相关'!BK18</f>
        <v>7.3247843583464984</v>
      </c>
      <c r="G20" s="41">
        <f>功勋需求与产出奖励!AY17*'[1]功能-付费相关'!BL18</f>
        <v>5.5330919918229187</v>
      </c>
      <c r="H20" s="41">
        <f>功勋需求与产出奖励!AZ17*'[1]功能-付费相关'!BM18</f>
        <v>2.6195317764981358</v>
      </c>
      <c r="I20" s="41">
        <f>功勋需求与产出奖励!BA17*'[1]功能-付费相关'!S18</f>
        <v>161.2177121753495</v>
      </c>
      <c r="J20" s="41">
        <f>功勋需求与产出奖励!BB17*'[1]功能-付费相关'!T18</f>
        <v>154.94694155274908</v>
      </c>
      <c r="K20" s="41">
        <f>功勋需求与产出奖励!BC17*'[1]功能-付费相关'!U18</f>
        <v>122.3375621732383</v>
      </c>
      <c r="L20" s="41">
        <f>功勋需求与产出奖励!BD17*'[1]功能-付费相关'!V18</f>
        <v>96.333824844532913</v>
      </c>
      <c r="M20" s="41">
        <f>功勋需求与产出奖励!BE17*'[1]功能-付费相关'!W18</f>
        <v>36.782795552799229</v>
      </c>
      <c r="N20" s="41">
        <f>功勋需求与产出奖励!BK17</f>
        <v>7.0668050012469612</v>
      </c>
      <c r="O20" s="41">
        <f>功勋需求与产出奖励!BL17</f>
        <v>6.4365090959325038</v>
      </c>
      <c r="P20" s="41">
        <f>功勋需求与产出奖励!BM17</f>
        <v>5.2975264745049495</v>
      </c>
      <c r="Q20" s="41">
        <f>功勋需求与产出奖励!BN17</f>
        <v>4.0017152558427105</v>
      </c>
      <c r="R20" s="41">
        <f>功勋需求与产出奖励!BO17</f>
        <v>1.8945320787489326</v>
      </c>
    </row>
    <row r="21" spans="4:18" x14ac:dyDescent="0.15">
      <c r="D21" s="41">
        <f>功勋需求与产出奖励!AV18*'[1]功能-付费相关'!BI19</f>
        <v>11.636042683122096</v>
      </c>
      <c r="E21" s="41">
        <f>功勋需求与产出奖励!AW18*'[1]功能-付费相关'!BJ19</f>
        <v>8.5115819467042364</v>
      </c>
      <c r="F21" s="41">
        <f>功勋需求与产出奖励!AX18*'[1]功能-付费相关'!BK19</f>
        <v>7.0585203608873819</v>
      </c>
      <c r="G21" s="41">
        <f>功勋需求与产出奖励!AY18*'[1]功能-付费相关'!BL19</f>
        <v>5.1071873907621725</v>
      </c>
      <c r="H21" s="41">
        <f>功勋需求与产出奖励!AZ18*'[1]功能-付费相关'!BM19</f>
        <v>2.3256127635518218</v>
      </c>
      <c r="I21" s="41">
        <f>功勋需求与产出奖励!BA18*'[1]功能-付费相关'!S19</f>
        <v>240.90655365126111</v>
      </c>
      <c r="J21" s="41">
        <f>功勋需求与产出奖励!BB18*'[1]功能-付费相关'!T19</f>
        <v>148.25615508656088</v>
      </c>
      <c r="K21" s="41">
        <f>功勋需求与产出奖励!BC18*'[1]功能-付费相关'!U19</f>
        <v>117.36211954825387</v>
      </c>
      <c r="L21" s="41">
        <f>功勋需求与产出奖励!BD18*'[1]功能-付费相关'!V19</f>
        <v>88.957842455379151</v>
      </c>
      <c r="M21" s="41">
        <f>功勋需求与产出奖励!BE18*'[1]功能-付费相关'!W19</f>
        <v>32.583811660278243</v>
      </c>
      <c r="N21" s="41">
        <f>功勋需求与产出奖励!BK18</f>
        <v>8.8363497427977897</v>
      </c>
      <c r="O21" s="41">
        <f>功勋需求与产出奖励!BL18</f>
        <v>6.4636506580244149</v>
      </c>
      <c r="P21" s="41">
        <f>功勋需求与产出奖励!BM18</f>
        <v>5.3602033160233411</v>
      </c>
      <c r="Q21" s="41">
        <f>功勋需求与产出奖励!BN18</f>
        <v>3.8783712999128319</v>
      </c>
      <c r="R21" s="41">
        <f>功勋需求与产出奖励!BO18</f>
        <v>1.7660581268635049</v>
      </c>
    </row>
    <row r="22" spans="4:18" x14ac:dyDescent="0.15">
      <c r="D22" s="41">
        <f>功勋需求与产出奖励!AV19*'[1]功能-付费相关'!BI20</f>
        <v>11.877335006390352</v>
      </c>
      <c r="E22" s="41">
        <f>功勋需求与产出奖励!AW19*'[1]功能-付费相关'!BJ20</f>
        <v>10.393252177930725</v>
      </c>
      <c r="F22" s="41">
        <f>功勋需求与产出奖励!AX19*'[1]功能-付费相关'!BK20</f>
        <v>7.4365385909889392</v>
      </c>
      <c r="G22" s="41">
        <f>功勋需求与产出奖励!AY19*'[1]功能-付费相关'!BL20</f>
        <v>5.5303822992274734</v>
      </c>
      <c r="H22" s="41">
        <f>功勋需求与产出奖励!AZ19*'[1]功能-付费相关'!BM20</f>
        <v>3.1729146761235545</v>
      </c>
      <c r="I22" s="41">
        <f>功勋需求与产出奖励!BA19*'[1]功能-付费相关'!S20</f>
        <v>245.11549870239415</v>
      </c>
      <c r="J22" s="41">
        <f>功勋需求与产出奖励!BB19*'[1]功能-付费相关'!T20</f>
        <v>228.08153657655851</v>
      </c>
      <c r="K22" s="41">
        <f>功勋需求与产出奖励!BC19*'[1]功能-付费相关'!U20</f>
        <v>123.07296527900651</v>
      </c>
      <c r="L22" s="41">
        <f>功勋需求与产出奖励!BD19*'[1]功能-付费相关'!V20</f>
        <v>96.403483899174233</v>
      </c>
      <c r="M22" s="41">
        <f>功勋需求与产出奖励!BE19*'[1]功能-付费相关'!W20</f>
        <v>53.757295360360949</v>
      </c>
      <c r="N22" s="41">
        <f>功勋需求与产出奖励!BK19</f>
        <v>9.4705651600200724</v>
      </c>
      <c r="O22" s="41">
        <f>功勋需求与产出奖励!BL19</f>
        <v>8.2872102136258068</v>
      </c>
      <c r="P22" s="41">
        <f>功勋需求与产出奖励!BM19</f>
        <v>5.9296317947647497</v>
      </c>
      <c r="Q22" s="41">
        <f>功勋需求与产出奖励!BN19</f>
        <v>4.4097304569144242</v>
      </c>
      <c r="R22" s="41">
        <f>功勋需求与产出奖励!BO19</f>
        <v>2.5299694898935421</v>
      </c>
    </row>
    <row r="23" spans="4:18" x14ac:dyDescent="0.15">
      <c r="D23" s="41">
        <f>功勋需求与产出奖励!AV20*'[1]功能-付费相关'!BI21</f>
        <v>12.123630919526214</v>
      </c>
      <c r="E23" s="41">
        <f>功勋需求与产出奖励!AW20*'[1]功能-付费相关'!BJ21</f>
        <v>10.702897174466965</v>
      </c>
      <c r="F23" s="41">
        <f>功勋需求与产出奖励!AX20*'[1]功能-付费相关'!BK21</f>
        <v>7.5247376122920206</v>
      </c>
      <c r="G23" s="41">
        <f>功勋需求与产出奖励!AY20*'[1]功能-付费相关'!BL21</f>
        <v>5.7780361617796805</v>
      </c>
      <c r="H23" s="41">
        <f>功勋需求与产出奖励!AZ20*'[1]功能-付费相关'!BM21</f>
        <v>3.4534657299166205</v>
      </c>
      <c r="I23" s="41">
        <f>功勋需求与产出奖励!BA20*'[1]功能-付费相关'!S21</f>
        <v>249.49246161175782</v>
      </c>
      <c r="J23" s="41">
        <f>功勋需求与产出奖励!BB20*'[1]功能-付费相关'!T21</f>
        <v>235.13303748644609</v>
      </c>
      <c r="K23" s="41">
        <f>功勋需求与产出奖励!BC20*'[1]功能-付费相关'!U21</f>
        <v>123.95554503174459</v>
      </c>
      <c r="L23" s="41">
        <f>功勋需求与产出奖励!BD20*'[1]功能-付费相关'!V21</f>
        <v>100.83039456896238</v>
      </c>
      <c r="M23" s="41">
        <f>功勋需求与产出奖励!BE20*'[1]功能-付费相关'!W21</f>
        <v>58.364825462487602</v>
      </c>
      <c r="N23" s="41">
        <f>功勋需求与产出奖励!BK20</f>
        <v>10.150300413730307</v>
      </c>
      <c r="O23" s="41">
        <f>功勋需求与产出奖励!BL20</f>
        <v>8.9608156450172185</v>
      </c>
      <c r="P23" s="41">
        <f>功勋需求与产出奖励!BM20</f>
        <v>6.2999564904475447</v>
      </c>
      <c r="Q23" s="41">
        <f>功勋需求与产出奖励!BN20</f>
        <v>4.8375608951441871</v>
      </c>
      <c r="R23" s="41">
        <f>功勋需求与产出奖励!BO20</f>
        <v>2.8913544844654506</v>
      </c>
    </row>
    <row r="24" spans="4:18" x14ac:dyDescent="0.15">
      <c r="D24" s="41">
        <f>功勋需求与产出奖励!AV21*'[1]功能-付费相关'!BI22</f>
        <v>12.375034180126351</v>
      </c>
      <c r="E24" s="41">
        <f>功勋需求与产出奖励!AW21*'[1]功能-付费相关'!BJ22</f>
        <v>10.508401041118182</v>
      </c>
      <c r="F24" s="41">
        <f>功勋需求与产出奖励!AX21*'[1]功能-付费相关'!BK22</f>
        <v>8.5667581782563591</v>
      </c>
      <c r="G24" s="41">
        <f>功勋需求与产出奖励!AY21*'[1]功能-付费相关'!BL22</f>
        <v>5.4785833694747854</v>
      </c>
      <c r="H24" s="41">
        <f>功勋需求与产出奖励!AZ21*'[1]功能-付费相关'!BM22</f>
        <v>2.8525414796877904</v>
      </c>
      <c r="I24" s="41">
        <f>功勋需求与产出奖励!BA21*'[1]功能-付费相关'!S22</f>
        <v>247.53208864489943</v>
      </c>
      <c r="J24" s="41">
        <f>功勋需求与产出奖励!BB21*'[1]功能-付费相关'!T22</f>
        <v>231.18319773567382</v>
      </c>
      <c r="K24" s="41">
        <f>功勋需求与产出奖励!BC21*'[1]功能-付费相关'!U22</f>
        <v>176.88828182700178</v>
      </c>
      <c r="L24" s="41">
        <f>功勋需求与产出奖励!BD21*'[1]功能-付费相关'!V22</f>
        <v>95.738542739919467</v>
      </c>
      <c r="M24" s="41">
        <f>功勋需求与产出奖励!BE21*'[1]功能-付费相关'!W22</f>
        <v>48.127111699887536</v>
      </c>
      <c r="N24" s="41">
        <f>功勋需求与产出奖励!BK21</f>
        <v>10.878822620207297</v>
      </c>
      <c r="O24" s="41">
        <f>功勋需求与产出奖励!BL21</f>
        <v>9.2378759754794597</v>
      </c>
      <c r="P24" s="41">
        <f>功勋需求与产出奖励!BM21</f>
        <v>7.5309887063689347</v>
      </c>
      <c r="Q24" s="41">
        <f>功勋需求与产出奖励!BN21</f>
        <v>4.8161916823025113</v>
      </c>
      <c r="R24" s="41">
        <f>功勋需求与产出奖励!BO21</f>
        <v>2.5076530959521182</v>
      </c>
    </row>
    <row r="25" spans="4:18" x14ac:dyDescent="0.15">
      <c r="D25" s="41">
        <f>功勋需求与产出奖励!AV22*'[1]功能-付费相关'!BI23</f>
        <v>12.631650697370484</v>
      </c>
      <c r="E25" s="41">
        <f>功勋需求与产出奖励!AW22*'[1]功能-付费相关'!BJ23</f>
        <v>11.278042402615512</v>
      </c>
      <c r="F25" s="41">
        <f>功勋需求与产出奖励!AX22*'[1]功能-付费相关'!BK23</f>
        <v>9.6726151111794003</v>
      </c>
      <c r="G25" s="41">
        <f>功勋需求与产出奖励!AY22*'[1]功能-付费相关'!BL23</f>
        <v>6.1484130441708826</v>
      </c>
      <c r="H25" s="41">
        <f>功勋需求与产出奖励!AZ22*'[1]功能-付费相关'!BM23</f>
        <v>3.3631706175643989</v>
      </c>
      <c r="I25" s="41">
        <f>功勋需求与产出奖励!BA22*'[1]功能-付费相关'!S23</f>
        <v>245.1040756767552</v>
      </c>
      <c r="J25" s="41">
        <f>功勋需求与产出奖励!BB22*'[1]功能-付费相关'!T23</f>
        <v>244.87713194299877</v>
      </c>
      <c r="K25" s="41">
        <f>功勋需求与产出奖励!BC22*'[1]功能-付费相关'!U23</f>
        <v>198.83934766224851</v>
      </c>
      <c r="L25" s="41">
        <f>功勋需求与产出奖励!BD22*'[1]功能-付费相关'!V23</f>
        <v>107.6262031999477</v>
      </c>
      <c r="M25" s="41">
        <f>功勋需求与产出奖励!BE22*'[1]功能-付费相关'!W23</f>
        <v>56.621740091151537</v>
      </c>
      <c r="N25" s="41">
        <f>功勋需求与产出奖励!BK22</f>
        <v>11.659633387977731</v>
      </c>
      <c r="O25" s="41">
        <f>功勋需求与产出奖励!BL22</f>
        <v>10.410186514731457</v>
      </c>
      <c r="P25" s="41">
        <f>功勋需求与产出奖励!BM22</f>
        <v>8.9282983516035923</v>
      </c>
      <c r="Q25" s="41">
        <f>功勋需求与产出奖励!BN22</f>
        <v>5.6752869225410008</v>
      </c>
      <c r="R25" s="41">
        <f>功勋需求与产出奖励!BO22</f>
        <v>3.1043714999325105</v>
      </c>
    </row>
    <row r="26" spans="4:18" x14ac:dyDescent="0.15">
      <c r="D26" s="41">
        <f>功勋需求与产出奖励!AV23*'[1]功能-付费相关'!BI24</f>
        <v>12.893588576637844</v>
      </c>
      <c r="E26" s="41">
        <f>功勋需求与产出奖励!AW23*'[1]功能-付费相关'!BJ24</f>
        <v>11.443962959676499</v>
      </c>
      <c r="F26" s="41">
        <f>功勋需求与产出奖励!AX23*'[1]功能-付费相关'!BK24</f>
        <v>9.3865871754253192</v>
      </c>
      <c r="G26" s="41">
        <f>功勋需求与产出奖励!AY23*'[1]功能-付费相关'!BL24</f>
        <v>5.877993266857227</v>
      </c>
      <c r="H26" s="41">
        <f>功勋需求与产出奖励!AZ23*'[1]功能-付费相关'!BM24</f>
        <v>3.4116148240500217</v>
      </c>
      <c r="I26" s="41">
        <f>功勋需求与产出奖励!BA23*'[1]功能-付费相关'!S24</f>
        <v>204.19157240194895</v>
      </c>
      <c r="J26" s="41">
        <f>功勋需求与产出奖励!BB23*'[1]功能-付费相关'!T24</f>
        <v>199.13159602907203</v>
      </c>
      <c r="K26" s="41">
        <f>功勋需求与产出奖励!BC23*'[1]功能-付费相关'!U24</f>
        <v>158.00544438044102</v>
      </c>
      <c r="L26" s="41">
        <f>功勋需求与产出奖励!BD23*'[1]功能-付费相关'!V24</f>
        <v>82.725321775520072</v>
      </c>
      <c r="M26" s="41">
        <f>功勋需求与产出奖励!BE23*'[1]功能-付费相关'!W24</f>
        <v>46.2441732205493</v>
      </c>
      <c r="N26" s="41">
        <f>功勋需求与产出奖励!BK23</f>
        <v>12.496485648136657</v>
      </c>
      <c r="O26" s="41">
        <f>功勋需求与产出奖励!BL23</f>
        <v>11.091506296588861</v>
      </c>
      <c r="P26" s="41">
        <f>功勋需求与产出奖励!BM23</f>
        <v>9.0974945590572958</v>
      </c>
      <c r="Q26" s="41">
        <f>功勋需求与产出奖励!BN23</f>
        <v>5.6969600094281363</v>
      </c>
      <c r="R26" s="41">
        <f>功勋需求与产出奖励!BO23</f>
        <v>3.3065422734954737</v>
      </c>
    </row>
    <row r="27" spans="4:18" x14ac:dyDescent="0.15">
      <c r="D27" s="41">
        <f>功勋需求与产出奖励!AV24*'[1]功能-付费相关'!BI25</f>
        <v>13.160958165049083</v>
      </c>
      <c r="E27" s="41">
        <f>功勋需求与产出奖励!AW24*'[1]功能-付费相关'!BJ25</f>
        <v>11.315006967307019</v>
      </c>
      <c r="F27" s="41">
        <f>功勋需求与产出奖励!AX24*'[1]功能-付费相关'!BK25</f>
        <v>9.1476657704854532</v>
      </c>
      <c r="G27" s="41">
        <f>功勋需求与产出奖励!AY24*'[1]功能-付费相关'!BL25</f>
        <v>6.9050295094965737</v>
      </c>
      <c r="H27" s="41">
        <f>功勋需求与产出奖励!AZ24*'[1]功能-付费相关'!BM25</f>
        <v>3.2511352626188406</v>
      </c>
      <c r="I27" s="41">
        <f>功勋需求与产出奖励!BA24*'[1]功能-付费相关'!S25</f>
        <v>202.99549923378757</v>
      </c>
      <c r="J27" s="41">
        <f>功勋需求与产出奖励!BB24*'[1]功能-付费相关'!T25</f>
        <v>192.7473919391019</v>
      </c>
      <c r="K27" s="41">
        <f>功勋需求与产出奖励!BC24*'[1]功能-付费相关'!U25</f>
        <v>152.11526634073181</v>
      </c>
      <c r="L27" s="41">
        <f>功勋需求与产出奖励!BD24*'[1]功能-付费相关'!V25</f>
        <v>122.69953641637166</v>
      </c>
      <c r="M27" s="41">
        <f>功勋需求与产出奖励!BE24*'[1]功能-付费相关'!W25</f>
        <v>44.024801957062003</v>
      </c>
      <c r="N27" s="41">
        <f>功勋需求与产出奖励!BK24</f>
        <v>13.393401692638518</v>
      </c>
      <c r="O27" s="41">
        <f>功勋需求与产出奖励!BL24</f>
        <v>11.514848050395067</v>
      </c>
      <c r="P27" s="41">
        <f>功勋需求与产出奖励!BM24</f>
        <v>9.3092281487131672</v>
      </c>
      <c r="Q27" s="41">
        <f>功勋需求与产出奖励!BN24</f>
        <v>7.026983351851225</v>
      </c>
      <c r="R27" s="41">
        <f>功勋需求与产出奖励!BO24</f>
        <v>3.3085555005404554</v>
      </c>
    </row>
    <row r="28" spans="4:18" x14ac:dyDescent="0.15">
      <c r="D28" s="41">
        <f>功勋需求与产出奖励!AV25*'[1]功能-付费相关'!BI26</f>
        <v>13.43387209795233</v>
      </c>
      <c r="E28" s="41">
        <f>功勋需求与产出奖励!AW25*'[1]功能-付费相关'!BJ26</f>
        <v>11.613114078372334</v>
      </c>
      <c r="F28" s="41">
        <f>功勋需求与产出奖励!AX25*'[1]功能-付费相关'!BK26</f>
        <v>9.8010080597837117</v>
      </c>
      <c r="G28" s="41">
        <f>功勋需求与产出奖励!AY25*'[1]功能-付费相关'!BL26</f>
        <v>7.3217191830074722</v>
      </c>
      <c r="H28" s="41">
        <f>功勋需求与产出奖励!AZ25*'[1]功能-付费相关'!BM26</f>
        <v>3.6805042611770307</v>
      </c>
      <c r="I28" s="41">
        <f>功勋需求与产出奖励!BA25*'[1]功能-付费相关'!S26</f>
        <v>204.02557966527499</v>
      </c>
      <c r="J28" s="41">
        <f>功勋需求与产出奖励!BB25*'[1]功能-付费相关'!T26</f>
        <v>193.47544227777655</v>
      </c>
      <c r="K28" s="41">
        <f>功勋需求与产出奖励!BC25*'[1]功能-付费相关'!U26</f>
        <v>159.20553538110698</v>
      </c>
      <c r="L28" s="41">
        <f>功勋需求与产出奖励!BD25*'[1]功能-付费相关'!V26</f>
        <v>130.5254514362862</v>
      </c>
      <c r="M28" s="41">
        <f>功勋需求与产出奖励!BE25*'[1]功能-付费相关'!W26</f>
        <v>49.772620068557792</v>
      </c>
      <c r="N28" s="41">
        <f>功勋需求与产出奖励!BK25</f>
        <v>14.354692507258626</v>
      </c>
      <c r="O28" s="41">
        <f>功勋需求与产出奖励!BL25</f>
        <v>12.409131219297587</v>
      </c>
      <c r="P28" s="41">
        <f>功勋需求与产出奖励!BM25</f>
        <v>10.472814980931933</v>
      </c>
      <c r="Q28" s="41">
        <f>功勋需求与产出奖励!BN25</f>
        <v>7.823584051584743</v>
      </c>
      <c r="R28" s="41">
        <f>功勋需求与产出奖励!BO25</f>
        <v>3.9327832329819801</v>
      </c>
    </row>
    <row r="29" spans="4:18" x14ac:dyDescent="0.15">
      <c r="D29" s="41">
        <f>功勋需求与产出奖励!AV26*'[1]功能-付费相关'!BI27</f>
        <v>13.712445346373382</v>
      </c>
      <c r="E29" s="41">
        <f>功勋需求与产出奖励!AW26*'[1]功能-付费相关'!BJ27</f>
        <v>12.137217276440223</v>
      </c>
      <c r="F29" s="41">
        <f>功勋需求与产出奖励!AX26*'[1]功能-付费相关'!BK27</f>
        <v>10.173794243058653</v>
      </c>
      <c r="G29" s="41">
        <f>功勋需求与产出奖励!AY26*'[1]功能-付费相关'!BL27</f>
        <v>7.6287643867717332</v>
      </c>
      <c r="H29" s="41">
        <f>功勋需求与产出奖励!AZ26*'[1]功能-付费相关'!BM27</f>
        <v>3.7077758550041806</v>
      </c>
      <c r="I29" s="41">
        <f>功勋需求与产出奖励!BA26*'[1]功能-付费相关'!S27</f>
        <v>208.12925100036958</v>
      </c>
      <c r="J29" s="41">
        <f>功勋需求与产出奖励!BB26*'[1]功能-付费相关'!T27</f>
        <v>197.46026346226475</v>
      </c>
      <c r="K29" s="41">
        <f>功勋需求与产出奖励!BC26*'[1]功能-付费相关'!U27</f>
        <v>161.2512479071595</v>
      </c>
      <c r="L29" s="41">
        <f>功勋需求与产出奖励!BD26*'[1]功能-付费相关'!V27</f>
        <v>136.4704454642532</v>
      </c>
      <c r="M29" s="41">
        <f>功勋需求与产出奖励!BE26*'[1]功能-付费相关'!W27</f>
        <v>50.077257039820132</v>
      </c>
      <c r="N29" s="41">
        <f>功勋需求与产出奖励!BK26</f>
        <v>15.384978492148349</v>
      </c>
      <c r="O29" s="41">
        <f>功勋需求与产出奖励!BL26</f>
        <v>13.617616846287019</v>
      </c>
      <c r="P29" s="41">
        <f>功勋需求与产出奖励!BM26</f>
        <v>11.414711355943297</v>
      </c>
      <c r="Q29" s="41">
        <f>功勋需求与产出奖励!BN26</f>
        <v>8.5592593478005412</v>
      </c>
      <c r="R29" s="41">
        <f>功勋需求与产出奖励!BO26</f>
        <v>4.160020356838328</v>
      </c>
    </row>
    <row r="30" spans="4:18" x14ac:dyDescent="0.15">
      <c r="D30" s="41">
        <f>功勋需求与产出奖励!AV27*'[1]功能-付费相关'!BI28</f>
        <v>13.996795265449798</v>
      </c>
      <c r="E30" s="41">
        <f>功勋需求与产出奖励!AW27*'[1]功能-付费相关'!BJ28</f>
        <v>12.048017144549192</v>
      </c>
      <c r="F30" s="41">
        <f>功勋需求与产出奖励!AX27*'[1]功能-付费相关'!BK28</f>
        <v>9.8260228132361327</v>
      </c>
      <c r="G30" s="41">
        <f>功勋需求与产出奖励!AY27*'[1]功能-付费相关'!BL28</f>
        <v>7.2948448237705241</v>
      </c>
      <c r="H30" s="41">
        <f>功勋需求与产出奖励!AZ27*'[1]功能-付费相关'!BM28</f>
        <v>3.3526244469954074</v>
      </c>
      <c r="I30" s="41">
        <f>功勋需求与产出奖励!BA27*'[1]功能-付费相关'!S28</f>
        <v>193.49248279610188</v>
      </c>
      <c r="J30" s="41">
        <f>功勋需求与产出奖励!BB27*'[1]功能-付费相关'!T28</f>
        <v>177.29800180906139</v>
      </c>
      <c r="K30" s="41">
        <f>功勋需求与产出奖励!BC27*'[1]功能-付费相关'!U28</f>
        <v>137.93448231417369</v>
      </c>
      <c r="L30" s="41">
        <f>功勋需求与产出奖励!BD27*'[1]功能-付费相关'!V28</f>
        <v>115.88186796816575</v>
      </c>
      <c r="M30" s="41">
        <f>功勋需求与产出奖励!BE27*'[1]功能-付费相关'!W28</f>
        <v>40.292227079992273</v>
      </c>
      <c r="N30" s="41">
        <f>功勋需求与产出奖励!BK27</f>
        <v>16.489211669576243</v>
      </c>
      <c r="O30" s="41">
        <f>功勋需求与产出奖励!BL27</f>
        <v>14.193413644160424</v>
      </c>
      <c r="P30" s="41">
        <f>功勋需求与产出奖励!BM27</f>
        <v>11.575747659714652</v>
      </c>
      <c r="Q30" s="41">
        <f>功勋需求与产出奖励!BN27</f>
        <v>8.5938415269089301</v>
      </c>
      <c r="R30" s="41">
        <f>功勋需求与产出奖励!BO27</f>
        <v>3.949627976024177</v>
      </c>
    </row>
    <row r="31" spans="4:18" x14ac:dyDescent="0.15">
      <c r="D31" s="41">
        <f>功勋需求与产出奖励!AV28*'[1]功能-付费相关'!BI29</f>
        <v>14.287041643869294</v>
      </c>
      <c r="E31" s="41">
        <f>功勋需求与产出奖励!AW28*'[1]功能-付费相关'!BJ29</f>
        <v>12.666251853865635</v>
      </c>
      <c r="F31" s="41">
        <f>功勋需求与产出奖励!AX28*'[1]功能-付费相关'!BK29</f>
        <v>10.648971630080165</v>
      </c>
      <c r="G31" s="41">
        <f>功勋需求与产出奖励!AY28*'[1]功能-付费相关'!BL29</f>
        <v>7.864672909459804</v>
      </c>
      <c r="H31" s="41">
        <f>功勋需求与产出奖励!AZ28*'[1]功能-付费相关'!BM29</f>
        <v>3.7557753021036526</v>
      </c>
      <c r="I31" s="41">
        <f>功勋需求与产出奖励!BA28*'[1]功能-付费相关'!S29</f>
        <v>196.06767126121417</v>
      </c>
      <c r="J31" s="41">
        <f>功勋需求与产出奖励!BB28*'[1]功能-付费相关'!T29</f>
        <v>185.74105872130096</v>
      </c>
      <c r="K31" s="41">
        <f>功勋需求与产出奖励!BC28*'[1]功能-付费相关'!U29</f>
        <v>145.18271351598992</v>
      </c>
      <c r="L31" s="41">
        <f>功勋需求与产出奖励!BD28*'[1]功能-付费相关'!V29</f>
        <v>122.23748164010073</v>
      </c>
      <c r="M31" s="41">
        <f>功勋需求与产出奖励!BE28*'[1]功能-付费相关'!W29</f>
        <v>44.782691923354044</v>
      </c>
      <c r="N31" s="41">
        <f>功勋需求与产出奖励!BK28</f>
        <v>17.672699485595622</v>
      </c>
      <c r="O31" s="41">
        <f>功勋需求与产出奖励!BL28</f>
        <v>15.667824606523119</v>
      </c>
      <c r="P31" s="41">
        <f>功勋需求与产出奖励!BM28</f>
        <v>13.172501357535893</v>
      </c>
      <c r="Q31" s="41">
        <f>功勋需求与产出奖励!BN28</f>
        <v>9.7283961470798985</v>
      </c>
      <c r="R31" s="41">
        <f>功勋需求与产出奖励!BO28</f>
        <v>4.6457965129528391</v>
      </c>
    </row>
    <row r="32" spans="4:18" x14ac:dyDescent="0.15">
      <c r="D32" s="41">
        <f>功勋需求与产出奖励!AV29*'[1]功能-付费相关'!BI30</f>
        <v>14.583306754333339</v>
      </c>
      <c r="E32" s="41">
        <f>功勋需求与产出奖励!AW29*'[1]功能-付费相关'!BJ30</f>
        <v>12.811509033802411</v>
      </c>
      <c r="F32" s="41">
        <f>功勋需求与产出奖励!AX29*'[1]功能-付费相关'!BK30</f>
        <v>10.572544202516308</v>
      </c>
      <c r="G32" s="41">
        <f>功勋需求与产出奖励!AY29*'[1]功能-付费相关'!BL30</f>
        <v>7.8600491462103221</v>
      </c>
      <c r="H32" s="41">
        <f>功勋需求与产出奖励!AZ29*'[1]功能-付费相关'!BM30</f>
        <v>3.6626446938920068</v>
      </c>
      <c r="I32" s="41">
        <f>功勋需求与产出奖励!BA29*'[1]功能-付费相关'!S30</f>
        <v>198.72413426796456</v>
      </c>
      <c r="J32" s="41">
        <f>功勋需求与产出奖励!BB29*'[1]功能-付费相关'!T30</f>
        <v>187.30793726262618</v>
      </c>
      <c r="K32" s="41">
        <f>功勋需求与产出奖励!BC29*'[1]功能-付费相关'!U30</f>
        <v>142.1110268943155</v>
      </c>
      <c r="L32" s="41">
        <f>功勋需求与产出奖励!BD29*'[1]功能-付费相关'!V30</f>
        <v>119.52390899287639</v>
      </c>
      <c r="M32" s="41">
        <f>功勋需求与产出奖励!BE29*'[1]功能-付费相关'!W30</f>
        <v>43.352112031481347</v>
      </c>
      <c r="N32" s="41">
        <f>功勋需求与产出奖励!BK29</f>
        <v>18.941130320040191</v>
      </c>
      <c r="O32" s="41">
        <f>功勋需求与产出奖励!BL29</f>
        <v>16.639879164135206</v>
      </c>
      <c r="P32" s="41">
        <f>功勋需求与产出奖励!BM29</f>
        <v>13.731860745145609</v>
      </c>
      <c r="Q32" s="41">
        <f>功勋需求与产出奖励!BN29</f>
        <v>10.20881050561815</v>
      </c>
      <c r="R32" s="41">
        <f>功勋需求与产出奖励!BO29</f>
        <v>4.757126187611596</v>
      </c>
    </row>
    <row r="33" spans="4:18" x14ac:dyDescent="0.15">
      <c r="D33" s="41">
        <f>功勋需求与产出奖励!AV30*'[1]功能-付费相关'!BI31</f>
        <v>14.885715405067337</v>
      </c>
      <c r="E33" s="41">
        <f>功勋需求与产出奖励!AW30*'[1]功能-付费相关'!BJ31</f>
        <v>12.996628046353786</v>
      </c>
      <c r="F33" s="41">
        <f>功勋需求与产出奖励!AX30*'[1]功能-付费相关'!BK31</f>
        <v>10.728045018621566</v>
      </c>
      <c r="G33" s="41">
        <f>功勋需求与产出奖励!AY30*'[1]功能-付费相关'!BL31</f>
        <v>7.8108050944702487</v>
      </c>
      <c r="H33" s="41">
        <f>功勋需求与产出奖励!AZ30*'[1]功能-付费相关'!BM31</f>
        <v>3.7500015697369506</v>
      </c>
      <c r="I33" s="41">
        <f>功勋需求与产出奖励!BA30*'[1]功能-付费相关'!S31</f>
        <v>201.46311643934027</v>
      </c>
      <c r="J33" s="41">
        <f>功勋需求与产出奖励!BB30*'[1]功能-付费相关'!T31</f>
        <v>189.53464471975317</v>
      </c>
      <c r="K33" s="41">
        <f>功勋需求与产出奖励!BC30*'[1]功能-付费相关'!U31</f>
        <v>143.26955682879216</v>
      </c>
      <c r="L33" s="41">
        <f>功勋需求与产出奖励!BD30*'[1]功能-付费相关'!V31</f>
        <v>116.19805144204864</v>
      </c>
      <c r="M33" s="41">
        <f>功勋需求与产出奖励!BE30*'[1]功能-付费相关'!W31</f>
        <v>44.071017593810048</v>
      </c>
      <c r="N33" s="41">
        <f>功勋需求与产出奖励!BK30</f>
        <v>20.30060082746057</v>
      </c>
      <c r="O33" s="41">
        <f>功勋需求与产出奖励!BL30</f>
        <v>17.72433174304755</v>
      </c>
      <c r="P33" s="41">
        <f>功勋需求与产出奖励!BM30</f>
        <v>14.630520176942619</v>
      </c>
      <c r="Q33" s="41">
        <f>功勋需求与产出奖励!BN30</f>
        <v>10.652093772393245</v>
      </c>
      <c r="R33" s="41">
        <f>功勋需求与产出奖励!BO30</f>
        <v>5.1141166479419216</v>
      </c>
    </row>
    <row r="34" spans="4:18" x14ac:dyDescent="0.15">
      <c r="D34" s="41">
        <f>功勋需求与产出奖励!AV31*'[1]功能-付费相关'!BI32</f>
        <v>15.194394992398967</v>
      </c>
      <c r="E34" s="41">
        <f>功勋需求与产出奖励!AW31*'[1]功能-付费相关'!BJ32</f>
        <v>13.250476796357505</v>
      </c>
      <c r="F34" s="41">
        <f>功勋需求与产出奖励!AX31*'[1]功能-付费相关'!BK32</f>
        <v>10.896455725562946</v>
      </c>
      <c r="G34" s="41">
        <f>功勋需求与产出奖励!AY31*'[1]功能-付费相关'!BL32</f>
        <v>8.0005498300534104</v>
      </c>
      <c r="H34" s="41">
        <f>功勋需求与产出奖励!AZ31*'[1]功能-付费相关'!BM32</f>
        <v>4.5197774337250411</v>
      </c>
      <c r="I34" s="41">
        <f>功勋需求与产出奖励!BA31*'[1]功能-付费相关'!S32</f>
        <v>204.27489173186046</v>
      </c>
      <c r="J34" s="41">
        <f>功勋需求与产出奖励!BB31*'[1]功能-付费相关'!T32</f>
        <v>192.83957995505631</v>
      </c>
      <c r="K34" s="41">
        <f>功勋需求与产出奖励!BC31*'[1]功能-付费相关'!U32</f>
        <v>144.60705049640589</v>
      </c>
      <c r="L34" s="41">
        <f>功勋需求与产出奖励!BD31*'[1]功能-付费相关'!V32</f>
        <v>116.37151129600679</v>
      </c>
      <c r="M34" s="41">
        <f>功勋需求与产出奖励!BE31*'[1]功能-付费相关'!W32</f>
        <v>66.407015403085055</v>
      </c>
      <c r="N34" s="41">
        <f>功勋需求与产出奖励!BK31</f>
        <v>21.757645240414636</v>
      </c>
      <c r="O34" s="41">
        <f>功勋需求与产出奖励!BL31</f>
        <v>18.974047571207333</v>
      </c>
      <c r="P34" s="41">
        <f>功勋需求与产出奖励!BM31</f>
        <v>15.603202244859625</v>
      </c>
      <c r="Q34" s="41">
        <f>功勋需求与产出奖励!BN31</f>
        <v>11.456403826387442</v>
      </c>
      <c r="R34" s="41">
        <f>功勋需求与产出奖励!BO31</f>
        <v>6.4721046160650566</v>
      </c>
    </row>
    <row r="35" spans="4:18" x14ac:dyDescent="0.15">
      <c r="D35" s="41">
        <f>功勋需求与产出奖励!AV32*'[1]功能-付费相关'!BI33</f>
        <v>15.509475554426162</v>
      </c>
      <c r="E35" s="41">
        <f>功勋需求与产出奖励!AW32*'[1]功能-付费相关'!BJ33</f>
        <v>13.408030203636937</v>
      </c>
      <c r="F35" s="41">
        <f>功勋需求与产出奖励!AX32*'[1]功能-付费相关'!BK33</f>
        <v>10.842940120605904</v>
      </c>
      <c r="G35" s="41">
        <f>功勋需求与产出奖励!AY32*'[1]功能-付费相关'!BL33</f>
        <v>8.1394613577983606</v>
      </c>
      <c r="H35" s="41">
        <f>功勋需求与产出奖励!AZ32*'[1]功能-付费相关'!BM33</f>
        <v>4.8136361315446345</v>
      </c>
      <c r="I35" s="41">
        <f>功勋需求与产出奖励!BA32*'[1]功能-付费相关'!S33</f>
        <v>207.15555194924207</v>
      </c>
      <c r="J35" s="41">
        <f>功勋需求与产出奖励!BB32*'[1]功能-付费相关'!T33</f>
        <v>194.81839759717505</v>
      </c>
      <c r="K35" s="41">
        <f>功勋需求与产出奖励!BC32*'[1]功能-付费相关'!U33</f>
        <v>143.03318092213769</v>
      </c>
      <c r="L35" s="41">
        <f>功勋需求与产出奖励!BD32*'[1]功能-付费相关'!V33</f>
        <v>115.74388681159439</v>
      </c>
      <c r="M35" s="41">
        <f>功勋需求与产出奖励!BE32*'[1]功能-付费相关'!W33</f>
        <v>70.231495189956462</v>
      </c>
      <c r="N35" s="41">
        <f>功勋需求与产出奖励!BK32</f>
        <v>23.319266775955374</v>
      </c>
      <c r="O35" s="41">
        <f>功勋需求与产出奖励!BL32</f>
        <v>20.159639322520295</v>
      </c>
      <c r="P35" s="41">
        <f>功勋需求与产出奖励!BM32</f>
        <v>16.302898987191064</v>
      </c>
      <c r="Q35" s="41">
        <f>功勋需求与产出奖励!BN32</f>
        <v>12.238084398728246</v>
      </c>
      <c r="R35" s="41">
        <f>功勋需求与产出奖励!BO32</f>
        <v>7.2375409935658723</v>
      </c>
    </row>
    <row r="36" spans="4:18" x14ac:dyDescent="0.15">
      <c r="D36" s="41">
        <f>功勋需求与产出奖励!AV33*'[1]功能-付费相关'!BI34</f>
        <v>15.831089825799378</v>
      </c>
      <c r="E36" s="41">
        <f>功勋需求与产出奖励!AW33*'[1]功能-付费相关'!BJ34</f>
        <v>13.963637805298092</v>
      </c>
      <c r="F36" s="41">
        <f>功勋需求与产出奖励!AX33*'[1]功能-付费相关'!BK34</f>
        <v>11.900496849899913</v>
      </c>
      <c r="G36" s="41">
        <f>功勋需求与产出奖励!AY33*'[1]功能-付费相关'!BL34</f>
        <v>9.1181152296940482</v>
      </c>
      <c r="H36" s="41">
        <f>功勋需求与产出奖励!AZ33*'[1]功能-付费相关'!BM34</f>
        <v>5.158572654225039</v>
      </c>
      <c r="I36" s="41">
        <f>功勋需求与产出奖励!BA33*'[1]功能-付费相关'!S34</f>
        <v>210.4508536853464</v>
      </c>
      <c r="J36" s="41">
        <f>功勋需求与产出奖励!BB33*'[1]功能-付费相关'!T34</f>
        <v>202.65256457859442</v>
      </c>
      <c r="K36" s="41">
        <f>功勋需求与产出奖励!BC33*'[1]功能-付费相关'!U34</f>
        <v>156.05371430780087</v>
      </c>
      <c r="L36" s="41">
        <f>功勋需求与产出奖励!BD33*'[1]功能-付费相关'!V34</f>
        <v>129.53695798899716</v>
      </c>
      <c r="M36" s="41">
        <f>功勋需求与产出奖励!BE33*'[1]功能-付费相关'!W34</f>
        <v>74.729598070618337</v>
      </c>
      <c r="N36" s="41">
        <f>功勋需求与产出奖励!BK33</f>
        <v>24.992971296273272</v>
      </c>
      <c r="O36" s="41">
        <f>功勋需求与产出奖励!BL33</f>
        <v>22.044774093229513</v>
      </c>
      <c r="P36" s="41">
        <f>功勋需求与产出奖励!BM33</f>
        <v>18.787637456028428</v>
      </c>
      <c r="Q36" s="41">
        <f>功勋需求与产出奖励!BN33</f>
        <v>14.395016055083776</v>
      </c>
      <c r="R36" s="41">
        <f>功勋需求与产出奖励!BO33</f>
        <v>8.1439786960640586</v>
      </c>
    </row>
    <row r="37" spans="4:18" x14ac:dyDescent="0.15">
      <c r="D37" s="41">
        <f>功勋需求与产出奖励!AV34*'[1]功能-付费相关'!BI35</f>
        <v>18.467855192729438</v>
      </c>
      <c r="E37" s="41">
        <f>功勋需求与产出奖励!AW34*'[1]功能-付费相关'!BJ35</f>
        <v>14.185232230474414</v>
      </c>
      <c r="F37" s="41">
        <f>功勋需求与产出奖励!AX34*'[1]功能-付费相关'!BK35</f>
        <v>11.79558153233658</v>
      </c>
      <c r="G37" s="41">
        <f>功勋需求与产出奖励!AY34*'[1]功能-付费相关'!BL35</f>
        <v>8.7379074931889527</v>
      </c>
      <c r="H37" s="41">
        <f>功勋需求与产出奖励!AZ34*'[1]功能-付费相关'!BM35</f>
        <v>4.9469185185014233</v>
      </c>
      <c r="I37" s="41">
        <f>功勋需求与产出奖励!BA34*'[1]功能-付费相关'!S35</f>
        <v>282.21441291665707</v>
      </c>
      <c r="J37" s="41">
        <f>功勋需求与产出奖励!BB34*'[1]功能-付费相关'!T35</f>
        <v>205.71412278852944</v>
      </c>
      <c r="K37" s="41">
        <f>功勋需求与产出奖励!BC34*'[1]功能-付费相关'!U35</f>
        <v>153.8994074165729</v>
      </c>
      <c r="L37" s="41">
        <f>功勋需求与产出奖励!BD34*'[1]功能-付费相关'!V35</f>
        <v>124.05796053832083</v>
      </c>
      <c r="M37" s="41">
        <f>功勋需求与产出奖励!BE34*'[1]功能-付费相关'!W35</f>
        <v>70.825349860975024</v>
      </c>
      <c r="N37" s="41">
        <f>功勋需求与产出奖励!BK34</f>
        <v>30.613489583173859</v>
      </c>
      <c r="O37" s="41">
        <f>功勋需求与产出奖励!BL34</f>
        <v>23.514341789591953</v>
      </c>
      <c r="P37" s="41">
        <f>功勋需求与产出奖励!BM34</f>
        <v>19.55310503570691</v>
      </c>
      <c r="Q37" s="41">
        <f>功勋需求与产出奖励!BN34</f>
        <v>14.484510368415028</v>
      </c>
      <c r="R37" s="41">
        <f>功勋需求与产出奖励!BO34</f>
        <v>8.2003262942290203</v>
      </c>
    </row>
    <row r="38" spans="4:18" x14ac:dyDescent="0.15">
      <c r="D38" s="41">
        <f>功勋需求与产出奖励!AV35*'[1]功能-付费相关'!BI36</f>
        <v>18.850816290981289</v>
      </c>
      <c r="E38" s="41">
        <f>功勋需求与产出奖励!AW35*'[1]功能-付费相关'!BJ36</f>
        <v>16.707671679608779</v>
      </c>
      <c r="F38" s="41">
        <f>功勋需求与产出奖励!AX35*'[1]功能-付费相关'!BK36</f>
        <v>12.098543313949028</v>
      </c>
      <c r="G38" s="41">
        <f>功勋需求与产出奖励!AY35*'[1]功能-付费相关'!BL36</f>
        <v>8.8848642503455793</v>
      </c>
      <c r="H38" s="41">
        <f>功勋需求与产出奖励!AZ35*'[1]功能-付费相关'!BM36</f>
        <v>5.1022952207561616</v>
      </c>
      <c r="I38" s="41">
        <f>功勋需求与产出奖励!BA35*'[1]功能-付费相关'!S36</f>
        <v>284.23082472326672</v>
      </c>
      <c r="J38" s="41">
        <f>功勋需求与产出奖励!BB35*'[1]功能-付费相关'!T36</f>
        <v>276.85136077480144</v>
      </c>
      <c r="K38" s="41">
        <f>功勋需求与产出奖励!BC35*'[1]功能-付费相关'!U36</f>
        <v>155.67480834612306</v>
      </c>
      <c r="L38" s="41">
        <f>功勋需求与产出奖励!BD35*'[1]功能-付费相关'!V36</f>
        <v>124.89342918601378</v>
      </c>
      <c r="M38" s="41">
        <f>功勋需求与产出奖励!BE35*'[1]功能-付费相关'!W36</f>
        <v>70.784014321092101</v>
      </c>
      <c r="N38" s="41">
        <f>功勋需求与产出奖励!BK35</f>
        <v>32.810725730876761</v>
      </c>
      <c r="O38" s="41">
        <f>功勋需求与产出奖励!BL35</f>
        <v>29.080482490482343</v>
      </c>
      <c r="P38" s="41">
        <f>功勋需求与产出奖励!BM35</f>
        <v>21.058079410971246</v>
      </c>
      <c r="Q38" s="41">
        <f>功勋需求与产出奖励!BN35</f>
        <v>15.464520982766718</v>
      </c>
      <c r="R38" s="41">
        <f>功勋需求与产出奖励!BO35</f>
        <v>8.8807830123667895</v>
      </c>
    </row>
    <row r="39" spans="4:18" x14ac:dyDescent="0.15">
      <c r="D39" s="41">
        <f>功勋需求与产出奖励!AV36*'[1]功能-付费相关'!BI37</f>
        <v>19.241718712210172</v>
      </c>
      <c r="E39" s="41">
        <f>功勋需求与产出奖励!AW36*'[1]功能-付费相关'!BJ37</f>
        <v>16.898521968561461</v>
      </c>
      <c r="F39" s="41">
        <f>功勋需求与产出奖励!AX36*'[1]功能-付费相关'!BK37</f>
        <v>12.12176462083025</v>
      </c>
      <c r="G39" s="41">
        <f>功勋需求与产出奖励!AY36*'[1]功能-付费相关'!BL37</f>
        <v>9.1195576866396948</v>
      </c>
      <c r="H39" s="41">
        <f>功勋需求与产出奖励!AZ36*'[1]功能-付费相关'!BM37</f>
        <v>5.1092316108482363</v>
      </c>
      <c r="I39" s="41">
        <f>功勋需求与产出奖励!BA36*'[1]功能-付费相关'!S37</f>
        <v>286.43189511619596</v>
      </c>
      <c r="J39" s="41">
        <f>功勋需求与产出奖励!BB36*'[1]功能-付费相关'!T37</f>
        <v>277.43409156848116</v>
      </c>
      <c r="K39" s="41">
        <f>功勋需求与产出奖励!BC36*'[1]功能-付费相关'!U37</f>
        <v>153.94006594934663</v>
      </c>
      <c r="L39" s="41">
        <f>功勋需求与产出奖励!BD36*'[1]功能-付费相关'!V37</f>
        <v>127.02736474073113</v>
      </c>
      <c r="M39" s="41">
        <f>功勋需求与产出奖励!BE36*'[1]功能-付费相关'!W37</f>
        <v>68.717925804625281</v>
      </c>
      <c r="N39" s="41">
        <f>功勋需求与产出奖励!BK36</f>
        <v>35.16566512491061</v>
      </c>
      <c r="O39" s="41">
        <f>功勋需求与产出奖励!BL36</f>
        <v>30.883299643876786</v>
      </c>
      <c r="P39" s="41">
        <f>功勋需求与产出奖励!BM36</f>
        <v>22.153422038573336</v>
      </c>
      <c r="Q39" s="41">
        <f>功勋需求与产出奖励!BN36</f>
        <v>16.666666657598174</v>
      </c>
      <c r="R39" s="41">
        <f>功勋需求与产出奖励!BO36</f>
        <v>9.3374989292762223</v>
      </c>
    </row>
    <row r="40" spans="4:18" x14ac:dyDescent="0.15">
      <c r="D40" s="41">
        <f>功勋需求与产出奖励!AV37*'[1]功能-付费相关'!BI38</f>
        <v>19.640727132699837</v>
      </c>
      <c r="E40" s="41">
        <f>功勋需求与产出奖励!AW37*'[1]功能-付费相关'!BJ38</f>
        <v>16.677926390405617</v>
      </c>
      <c r="F40" s="41">
        <f>功勋需求与产出奖励!AX37*'[1]功能-付费相关'!BK38</f>
        <v>12.071479327722512</v>
      </c>
      <c r="G40" s="41">
        <f>功勋需求与产出奖励!AY37*'[1]功能-付费相关'!BL38</f>
        <v>9.1337364508225853</v>
      </c>
      <c r="H40" s="41">
        <f>功勋需求与产出奖励!AZ37*'[1]功能-付费相关'!BM38</f>
        <v>5.1498192564771204</v>
      </c>
      <c r="I40" s="41">
        <f>功勋需求与产出奖励!BA37*'[1]功能-付费相关'!S38</f>
        <v>288.82364066835419</v>
      </c>
      <c r="J40" s="41">
        <f>功勋需求与产出奖励!BB37*'[1]功能-付费相关'!T38</f>
        <v>271.4898005491259</v>
      </c>
      <c r="K40" s="41">
        <f>功勋需求与产出奖励!BC37*'[1]功能-付费相关'!U38</f>
        <v>151.40091429696639</v>
      </c>
      <c r="L40" s="41">
        <f>功勋需求与产出奖励!BD37*'[1]功能-付费相关'!V38</f>
        <v>126.16776407387121</v>
      </c>
      <c r="M40" s="41">
        <f>功勋需求与产出奖励!BE37*'[1]功能-付费相关'!W38</f>
        <v>67.151982050977296</v>
      </c>
      <c r="N40" s="41">
        <f>功勋需求与产出奖励!BK37</f>
        <v>37.689626673317129</v>
      </c>
      <c r="O40" s="41">
        <f>功勋需求与产出奖励!BL37</f>
        <v>32.004152142255499</v>
      </c>
      <c r="P40" s="41">
        <f>功勋需求与产出奖励!BM37</f>
        <v>23.164598040723661</v>
      </c>
      <c r="Q40" s="41">
        <f>功勋需求与产出奖励!BN37</f>
        <v>17.527208368514781</v>
      </c>
      <c r="R40" s="41">
        <f>功勋需求与产出奖励!BO37</f>
        <v>9.8822596485510967</v>
      </c>
    </row>
    <row r="41" spans="4:18" x14ac:dyDescent="0.15">
      <c r="D41" s="41">
        <f>功勋需求与产出奖励!AV38*'[1]功能-付费相关'!BI39</f>
        <v>20.048009643565926</v>
      </c>
      <c r="E41" s="41">
        <f>功勋需求与产出奖励!AW38*'[1]功能-付费相关'!BJ39</f>
        <v>17.553143793702194</v>
      </c>
      <c r="F41" s="41">
        <f>功勋需求与产出奖励!AX38*'[1]功能-付费相关'!BK39</f>
        <v>14.809973158333181</v>
      </c>
      <c r="G41" s="41">
        <f>功勋需求与产出奖励!AY38*'[1]功能-付费相关'!BL39</f>
        <v>9.7441852444204446</v>
      </c>
      <c r="H41" s="41">
        <f>功勋需求与产出奖励!AZ38*'[1]功能-付费相关'!BM39</f>
        <v>5.42067127036578</v>
      </c>
      <c r="I41" s="41">
        <f>功勋需求与产出奖励!BA38*'[1]功能-付费相关'!S39</f>
        <v>291.36853689850727</v>
      </c>
      <c r="J41" s="41">
        <f>功勋需求与产出奖励!BB38*'[1]功能-付费相关'!T39</f>
        <v>283.54592328113802</v>
      </c>
      <c r="K41" s="41">
        <f>功勋需求与产出奖励!BC38*'[1]功能-付费相关'!U39</f>
        <v>211.79597470850473</v>
      </c>
      <c r="L41" s="41">
        <f>功勋需求与产出奖励!BD38*'[1]功能-付费相关'!V39</f>
        <v>133.58807212455002</v>
      </c>
      <c r="M41" s="41">
        <f>功勋需求与产出奖励!BE38*'[1]功能-付费相关'!W39</f>
        <v>68.466171643524575</v>
      </c>
      <c r="N41" s="41">
        <f>功勋需求与产出奖励!BK38</f>
        <v>40.394741681361324</v>
      </c>
      <c r="O41" s="41">
        <f>功勋需求与产出奖励!BL38</f>
        <v>35.367835603069459</v>
      </c>
      <c r="P41" s="41">
        <f>功勋需求与产出奖励!BM38</f>
        <v>29.840620125138482</v>
      </c>
      <c r="Q41" s="41">
        <f>功勋需求与产出奖励!BN38</f>
        <v>19.633562275845186</v>
      </c>
      <c r="R41" s="41">
        <f>功勋需求与产出奖励!BO38</f>
        <v>10.922112449016907</v>
      </c>
    </row>
    <row r="42" spans="4:18" x14ac:dyDescent="0.15">
      <c r="D42" s="41">
        <f>功勋需求与产出奖励!AV39*'[1]功能-付费相关'!BI40</f>
        <v>20.463737821567339</v>
      </c>
      <c r="E42" s="41">
        <f>功勋需求与产出奖励!AW39*'[1]功能-付费相关'!BJ40</f>
        <v>18.202427289264055</v>
      </c>
      <c r="F42" s="41">
        <f>功勋需求与产出奖励!AX39*'[1]功能-付费相关'!BK40</f>
        <v>15.204159294048692</v>
      </c>
      <c r="G42" s="41">
        <f>功勋需求与产出奖励!AY39*'[1]功能-付费相关'!BL40</f>
        <v>9.7319013371034817</v>
      </c>
      <c r="H42" s="41">
        <f>功勋需求与产出奖励!AZ39*'[1]功能-付费相关'!BM40</f>
        <v>5.4229646859267664</v>
      </c>
      <c r="I42" s="41">
        <f>功勋需求与产出奖励!BA39*'[1]功能-付费相关'!S40</f>
        <v>294.16422042084673</v>
      </c>
      <c r="J42" s="41">
        <f>功勋需求与产出奖励!BB39*'[1]功能-付费相关'!T40</f>
        <v>291.97722938871061</v>
      </c>
      <c r="K42" s="41">
        <f>功勋需求与产出奖励!BC39*'[1]功能-付费相关'!U40</f>
        <v>214.88524322784065</v>
      </c>
      <c r="L42" s="41">
        <f>功勋需求与产出奖励!BD39*'[1]功能-付费相关'!V40</f>
        <v>132.50667751349866</v>
      </c>
      <c r="M42" s="41">
        <f>功勋需求与产出奖励!BE39*'[1]功能-付费相关'!W40</f>
        <v>66.405725023210564</v>
      </c>
      <c r="N42" s="41">
        <f>功勋需求与产出奖励!BK39</f>
        <v>43.294012160091867</v>
      </c>
      <c r="O42" s="41">
        <f>功勋需求与产出奖励!BL39</f>
        <v>38.509881003949843</v>
      </c>
      <c r="P42" s="41">
        <f>功勋需求与产出奖励!BM39</f>
        <v>32.166609204051156</v>
      </c>
      <c r="Q42" s="41">
        <f>功勋需求与产出奖励!BN39</f>
        <v>20.58925199800581</v>
      </c>
      <c r="R42" s="41">
        <f>功勋需求与产出奖励!BO39</f>
        <v>11.473070125479158</v>
      </c>
    </row>
    <row r="43" spans="4:18" x14ac:dyDescent="0.15">
      <c r="D43" s="41">
        <f>功勋需求与产出奖励!AV40*'[1]功能-付费相关'!BI41</f>
        <v>20.888086801386763</v>
      </c>
      <c r="E43" s="41">
        <f>功勋需求与产出奖励!AW40*'[1]功能-付费相关'!BJ41</f>
        <v>18.552200442991204</v>
      </c>
      <c r="F43" s="41">
        <f>功勋需求与产出奖励!AX40*'[1]功能-付费相关'!BK41</f>
        <v>15.069289880342311</v>
      </c>
      <c r="G43" s="41">
        <f>功勋需求与产出奖励!AY40*'[1]功能-付费相关'!BL41</f>
        <v>9.6681940875666275</v>
      </c>
      <c r="H43" s="41">
        <f>功勋需求与产出奖励!AZ40*'[1]功能-付费相关'!BM41</f>
        <v>5.1367383233229598</v>
      </c>
      <c r="I43" s="41">
        <f>功勋需求与产出奖励!BA40*'[1]功能-付费相关'!S41</f>
        <v>297.23061216897219</v>
      </c>
      <c r="J43" s="41">
        <f>功勋需求与产出奖励!BB40*'[1]功能-付费相关'!T41</f>
        <v>295.71782323787062</v>
      </c>
      <c r="K43" s="41">
        <f>功勋需求与产出奖励!BC40*'[1]功能-付费相关'!U41</f>
        <v>210.57413948875251</v>
      </c>
      <c r="L43" s="41">
        <f>功勋需求与产出奖励!BD40*'[1]功能-付费相关'!V41</f>
        <v>130.82809043975612</v>
      </c>
      <c r="M43" s="41">
        <f>功勋需求与产出奖励!BE40*'[1]功能-付费相关'!W41</f>
        <v>61.950011677728959</v>
      </c>
      <c r="N43" s="41">
        <f>功勋需求与产出奖励!BK40</f>
        <v>46.401373319909979</v>
      </c>
      <c r="O43" s="41">
        <f>功勋需求与产出奖励!BL40</f>
        <v>41.212370804772902</v>
      </c>
      <c r="P43" s="41">
        <f>功勋需求与产出奖励!BM40</f>
        <v>33.475337021161884</v>
      </c>
      <c r="Q43" s="41">
        <f>功勋需求与产出奖励!BN40</f>
        <v>21.477193553061149</v>
      </c>
      <c r="R43" s="41">
        <f>功勋需求与产出奖励!BO40</f>
        <v>11.410892479218006</v>
      </c>
    </row>
    <row r="44" spans="4:18" x14ac:dyDescent="0.15">
      <c r="D44" s="41">
        <f>功勋需求与产出奖励!AV41*'[1]功能-付费相关'!BI42</f>
        <v>21.321235349410404</v>
      </c>
      <c r="E44" s="41">
        <f>功勋需求与产出奖励!AW41*'[1]功能-付费相关'!BJ42</f>
        <v>18.550858258421069</v>
      </c>
      <c r="F44" s="41">
        <f>功勋需求与产出奖励!AX41*'[1]功能-付费相关'!BK42</f>
        <v>15.350079664329932</v>
      </c>
      <c r="G44" s="41">
        <f>功勋需求与产出奖励!AY41*'[1]功能-付费相关'!BL42</f>
        <v>9.5736981774324921</v>
      </c>
      <c r="H44" s="41">
        <f>功勋需求与产出奖励!AZ41*'[1]功能-付费相关'!BM42</f>
        <v>5.5986898873133049</v>
      </c>
      <c r="I44" s="41">
        <f>功勋需求与产出奖励!BA41*'[1]功能-付费相关'!S42</f>
        <v>300.45215235641399</v>
      </c>
      <c r="J44" s="41">
        <f>功勋需求与产出奖励!BB41*'[1]功能-付费相关'!T42</f>
        <v>294.01574066244638</v>
      </c>
      <c r="K44" s="41">
        <f>功勋需求与产出奖励!BC41*'[1]功能-付费相关'!U42</f>
        <v>212.22754260917802</v>
      </c>
      <c r="L44" s="41">
        <f>功勋需求与产出奖励!BD41*'[1]功能-付费相关'!V42</f>
        <v>128.82633656445623</v>
      </c>
      <c r="M44" s="41">
        <f>功勋需求与产出奖励!BE41*'[1]功能-付费相关'!W42</f>
        <v>66.772883635432351</v>
      </c>
      <c r="N44" s="41">
        <f>功勋需求与产出奖励!BK41</f>
        <v>49.731760549519066</v>
      </c>
      <c r="O44" s="41">
        <f>功勋需求与产出奖励!BL41</f>
        <v>43.269858700817565</v>
      </c>
      <c r="P44" s="41">
        <f>功勋需求与产出奖励!BM41</f>
        <v>35.804045768089516</v>
      </c>
      <c r="Q44" s="41">
        <f>功勋需求与产出奖励!BN41</f>
        <v>22.330641612968538</v>
      </c>
      <c r="R44" s="41">
        <f>功勋需求与产出奖励!BO41</f>
        <v>13.05893867329684</v>
      </c>
    </row>
    <row r="45" spans="4:18" x14ac:dyDescent="0.15">
      <c r="D45" s="41">
        <f>功勋需求与产出奖励!AV42*'[1]功能-付费相关'!BI43</f>
        <v>21.763365939036927</v>
      </c>
      <c r="E45" s="41">
        <f>功勋需求与产出奖励!AW42*'[1]功能-付费相关'!BJ43</f>
        <v>18.868178280942953</v>
      </c>
      <c r="F45" s="41">
        <f>功勋需求与产出奖励!AX42*'[1]功能-付费相关'!BK43</f>
        <v>15.211219366137302</v>
      </c>
      <c r="G45" s="41">
        <f>功勋需求与产出奖励!AY42*'[1]功能-付费相关'!BL43</f>
        <v>11.188742801246523</v>
      </c>
      <c r="H45" s="41">
        <f>功勋需求与产出奖励!AZ42*'[1]功能-付费相关'!BM43</f>
        <v>5.5300245173696094</v>
      </c>
      <c r="I45" s="41">
        <f>功勋需求与产出奖励!BA42*'[1]功能-付费相关'!S43</f>
        <v>303.80988800259422</v>
      </c>
      <c r="J45" s="41">
        <f>功勋需求与产出奖励!BB42*'[1]功能-付费相关'!T43</f>
        <v>297.53238689814845</v>
      </c>
      <c r="K45" s="41">
        <f>功勋需求与产出奖励!BC42*'[1]功能-付费相关'!U43</f>
        <v>208.37934003819871</v>
      </c>
      <c r="L45" s="41">
        <f>功勋需求与产出奖励!BD42*'[1]功能-付费相关'!V43</f>
        <v>172.928948906378</v>
      </c>
      <c r="M45" s="41">
        <f>功勋需求与产出奖励!BE42*'[1]功能-付费相关'!W43</f>
        <v>65.248931030557557</v>
      </c>
      <c r="N45" s="41">
        <f>功勋需求与产出奖励!BK42</f>
        <v>53.301181202183813</v>
      </c>
      <c r="O45" s="41">
        <f>功勋需求与产出奖励!BL42</f>
        <v>46.210507709367377</v>
      </c>
      <c r="P45" s="41">
        <f>功勋需求与产出奖励!BM42</f>
        <v>37.254161971626083</v>
      </c>
      <c r="Q45" s="41">
        <f>功勋需求与产出奖励!BN42</f>
        <v>27.402618195384775</v>
      </c>
      <c r="R45" s="41">
        <f>功勋需求与产出奖励!BO42</f>
        <v>13.543715603482619</v>
      </c>
    </row>
    <row r="46" spans="4:18" x14ac:dyDescent="0.15">
      <c r="D46" s="41">
        <f>功勋需求与产出奖励!AV43*'[1]功能-付费相关'!BI44</f>
        <v>24.99149793099221</v>
      </c>
      <c r="E46" s="41">
        <f>功勋需求与产出奖励!AW43*'[1]功能-付费相关'!BJ44</f>
        <v>18.999932287274934</v>
      </c>
      <c r="F46" s="41">
        <f>功勋需求与产出奖励!AX43*'[1]功能-付费相关'!BK44</f>
        <v>15.486172596712226</v>
      </c>
      <c r="G46" s="41">
        <f>功勋需求与产出奖励!AY43*'[1]功能-付费相关'!BL44</f>
        <v>11.632649002726581</v>
      </c>
      <c r="H46" s="41">
        <f>功勋需求与产出奖励!AZ43*'[1]功能-付费相关'!BM44</f>
        <v>5.8196868181970549</v>
      </c>
      <c r="I46" s="41">
        <f>功勋需求与产出奖励!BA43*'[1]功能-付费相关'!S44</f>
        <v>455.98728075843303</v>
      </c>
      <c r="J46" s="41">
        <f>功勋需求与产出奖励!BB43*'[1]功能-付费相关'!T44</f>
        <v>298.26564546446042</v>
      </c>
      <c r="K46" s="41">
        <f>功勋需求与产出奖励!BC43*'[1]功能-付费相关'!U44</f>
        <v>210.3132725754943</v>
      </c>
      <c r="L46" s="41">
        <f>功勋需求与产出奖励!BD43*'[1]功能-付费相关'!V44</f>
        <v>179.00243851738441</v>
      </c>
      <c r="M46" s="41">
        <f>功勋需求与产出奖励!BE43*'[1]功能-付费相关'!W44</f>
        <v>67.936079322002115</v>
      </c>
      <c r="N46" s="41">
        <f>功勋需求与产出奖励!BK43</f>
        <v>64.26764047613139</v>
      </c>
      <c r="O46" s="41">
        <f>功勋需求与产出奖励!BL43</f>
        <v>48.859849084722185</v>
      </c>
      <c r="P46" s="41">
        <f>功勋需求与产出奖励!BM43</f>
        <v>39.823934345391422</v>
      </c>
      <c r="Q46" s="41">
        <f>功勋需求与产出奖励!BN43</f>
        <v>29.914289489832875</v>
      </c>
      <c r="R46" s="41">
        <f>功勋需求与产出奖励!BO43</f>
        <v>14.965791212208467</v>
      </c>
    </row>
    <row r="47" spans="4:18" x14ac:dyDescent="0.15">
      <c r="D47" s="41">
        <f>功勋需求与产出奖励!AV44*'[1]功能-付费相关'!BI45</f>
        <v>25.509737401398258</v>
      </c>
      <c r="E47" s="41">
        <f>功勋需求与产出奖励!AW44*'[1]功能-付费相关'!BJ45</f>
        <v>19.298986029366468</v>
      </c>
      <c r="F47" s="41">
        <f>功勋需求与产出奖励!AX44*'[1]功能-付费相关'!BK45</f>
        <v>16.210591666134281</v>
      </c>
      <c r="G47" s="41">
        <f>功勋需求与产出奖励!AY44*'[1]功能-付费相关'!BL45</f>
        <v>12.301353223047586</v>
      </c>
      <c r="H47" s="41">
        <f>功勋需求与产出奖励!AZ44*'[1]功能-付费相关'!BM45</f>
        <v>6.1070243576747281</v>
      </c>
      <c r="I47" s="41">
        <f>功勋需求与产出奖励!BA44*'[1]功能-付费相关'!S45</f>
        <v>461.37906183901833</v>
      </c>
      <c r="J47" s="41">
        <f>功勋需求与产出奖励!BB44*'[1]功能-付费相关'!T45</f>
        <v>301.76557305901326</v>
      </c>
      <c r="K47" s="41">
        <f>功勋需求与产出奖励!BC44*'[1]功能-付费相关'!U45</f>
        <v>218.56414434857959</v>
      </c>
      <c r="L47" s="41">
        <f>功勋需求与产出奖励!BD44*'[1]功能-付费相关'!V45</f>
        <v>188.58243348088538</v>
      </c>
      <c r="M47" s="41">
        <f>功勋需求与产出奖励!BE44*'[1]功能-付费相关'!W45</f>
        <v>70.661826845778137</v>
      </c>
      <c r="N47" s="41">
        <f>功勋需求与产出奖励!BK44</f>
        <v>68.880351562141072</v>
      </c>
      <c r="O47" s="41">
        <f>功勋需求与产出奖励!BL44</f>
        <v>52.110334245257562</v>
      </c>
      <c r="P47" s="41">
        <f>功勋需求与产出奖励!BM44</f>
        <v>43.771177861377765</v>
      </c>
      <c r="Q47" s="41">
        <f>功勋需求与产出奖励!BN44</f>
        <v>33.215611801913376</v>
      </c>
      <c r="R47" s="41">
        <f>功勋需求与产出奖励!BO44</f>
        <v>16.489937867103912</v>
      </c>
    </row>
    <row r="48" spans="4:18" x14ac:dyDescent="0.15">
      <c r="D48" s="41">
        <f>功勋需求与产出奖励!AV45*'[1]功能-付费相关'!BI46</f>
        <v>26.289095752969196</v>
      </c>
      <c r="E48" s="41">
        <f>功勋需求与产出奖励!AW45*'[1]功能-付费相关'!BJ46</f>
        <v>23.035156940508482</v>
      </c>
      <c r="F48" s="41">
        <f>功勋需求与产出奖励!AX45*'[1]功能-付费相关'!BK46</f>
        <v>17.092719935710857</v>
      </c>
      <c r="G48" s="41">
        <f>功勋需求与产出奖励!AY45*'[1]功能-付费相关'!BL46</f>
        <v>12.793136995171219</v>
      </c>
      <c r="H48" s="41">
        <f>功勋需求与产出奖励!AZ45*'[1]功能-付费相关'!BM46</f>
        <v>6.4216476884191422</v>
      </c>
      <c r="I48" s="41">
        <f>功勋需求与产出奖励!BA45*'[1]功能-付费相关'!S46</f>
        <v>467.21406105184468</v>
      </c>
      <c r="J48" s="41">
        <f>功勋需求与产出奖励!BB45*'[1]功能-付费相关'!T46</f>
        <v>468.97283340435791</v>
      </c>
      <c r="K48" s="41">
        <f>功勋需求与产出奖励!BC45*'[1]功能-付费相关'!U46</f>
        <v>226.68839306075236</v>
      </c>
      <c r="L48" s="41">
        <f>功勋需求与产出奖励!BD45*'[1]功能-付费相关'!V46</f>
        <v>193.62305507060162</v>
      </c>
      <c r="M48" s="41">
        <f>功勋需求与产出奖励!BE45*'[1]功能-付费相关'!W46</f>
        <v>72.970768170650985</v>
      </c>
      <c r="N48" s="41">
        <f>功勋需求与产出奖励!BK45</f>
        <v>73.824132894472484</v>
      </c>
      <c r="O48" s="41">
        <f>功勋需求与产出奖励!BL45</f>
        <v>64.686534036799699</v>
      </c>
      <c r="P48" s="41">
        <f>功勋需求与产出奖励!BM45</f>
        <v>47.999187188452403</v>
      </c>
      <c r="Q48" s="41">
        <f>功勋需求与产出奖励!BN45</f>
        <v>35.925246518303815</v>
      </c>
      <c r="R48" s="41">
        <f>功勋需求与产出奖励!BO45</f>
        <v>18.033049778739276</v>
      </c>
    </row>
    <row r="49" spans="4:18" x14ac:dyDescent="0.15">
      <c r="D49" s="41">
        <f>功勋需求与产出奖励!AV46*'[1]功能-付费相关'!BI47</f>
        <v>27.355296293308996</v>
      </c>
      <c r="E49" s="41">
        <f>功勋需求与产出奖励!AW46*'[1]功能-付费相关'!BJ47</f>
        <v>24.830748159143528</v>
      </c>
      <c r="F49" s="41">
        <f>功勋需求与产出奖励!AX46*'[1]功能-付费相关'!BK47</f>
        <v>18.289789139011912</v>
      </c>
      <c r="G49" s="41">
        <f>功勋需求与产出奖励!AY46*'[1]功能-付费相关'!BL47</f>
        <v>13.681064293031811</v>
      </c>
      <c r="H49" s="41">
        <f>功勋需求与产出奖励!AZ46*'[1]功能-付费相关'!BM47</f>
        <v>6.7046059729788396</v>
      </c>
      <c r="I49" s="41">
        <f>功勋需求与产出奖励!BA46*'[1]功能-付费相关'!S47</f>
        <v>473.78691350962441</v>
      </c>
      <c r="J49" s="41">
        <f>功勋需求与产出奖励!BB46*'[1]功能-付费相关'!T47</f>
        <v>494.47311342895563</v>
      </c>
      <c r="K49" s="41">
        <f>功勋需求与产出奖励!BC46*'[1]功能-付费相关'!U47</f>
        <v>236.34817444905025</v>
      </c>
      <c r="L49" s="41">
        <f>功勋需求与产出奖励!BD46*'[1]功能-付费相关'!V47</f>
        <v>202.56965897647257</v>
      </c>
      <c r="M49" s="41">
        <f>功勋需求与产出奖励!BE46*'[1]功能-付费相关'!W47</f>
        <v>74.125721126035842</v>
      </c>
      <c r="N49" s="41">
        <f>功勋需求与产出奖励!BK46</f>
        <v>79.122746531049117</v>
      </c>
      <c r="O49" s="41">
        <f>功勋需求与产出奖励!BL46</f>
        <v>71.820716972193082</v>
      </c>
      <c r="P49" s="41">
        <f>功勋需求与产出奖励!BM46</f>
        <v>52.901578350161721</v>
      </c>
      <c r="Q49" s="41">
        <f>功勋需求与产出奖励!BN46</f>
        <v>39.57125416321351</v>
      </c>
      <c r="R49" s="41">
        <f>功勋需求与产出奖励!BO46</f>
        <v>19.39247278854435</v>
      </c>
    </row>
    <row r="50" spans="4:18" x14ac:dyDescent="0.15">
      <c r="D50" s="41">
        <f>功勋需求与产出奖励!AV47*'[1]功能-付费相关'!BI48</f>
        <v>30.195696938100497</v>
      </c>
      <c r="E50" s="41">
        <f>功勋需求与产出奖励!AW47*'[1]功能-付费相关'!BJ48</f>
        <v>25.19207434403129</v>
      </c>
      <c r="F50" s="41">
        <f>功勋需求与产出奖励!AX47*'[1]功能-付费相关'!BK48</f>
        <v>18.62821655828013</v>
      </c>
      <c r="G50" s="41">
        <f>功勋需求与产出奖励!AY47*'[1]功能-付费相关'!BL48</f>
        <v>13.523964444769215</v>
      </c>
      <c r="H50" s="41">
        <f>功勋需求与产出奖励!AZ47*'[1]功能-付费相关'!BM48</f>
        <v>6.6248432192777367</v>
      </c>
      <c r="I50" s="41">
        <f>功勋需求与产出奖励!BA47*'[1]功能-付费相关'!S48</f>
        <v>551.78374573063388</v>
      </c>
      <c r="J50" s="41">
        <f>功勋需求与产出奖励!BB47*'[1]功能-付费相关'!T48</f>
        <v>486.18020182873067</v>
      </c>
      <c r="K50" s="41">
        <f>功勋需求与产出奖励!BC47*'[1]功能-付费相关'!U48</f>
        <v>232.37907378542201</v>
      </c>
      <c r="L50" s="41">
        <f>功勋需求与产出奖励!BD47*'[1]功能-付费相关'!V48</f>
        <v>194.08023802115937</v>
      </c>
      <c r="M50" s="41">
        <f>功勋需求与产出奖励!BE47*'[1]功能-付费相关'!W48</f>
        <v>70.708512305816427</v>
      </c>
      <c r="N50" s="41">
        <f>功勋需求与产出奖励!BK47</f>
        <v>89.085118235805908</v>
      </c>
      <c r="O50" s="41">
        <f>功勋需求与产出奖励!BL47</f>
        <v>74.323137039817482</v>
      </c>
      <c r="P50" s="41">
        <f>功勋需求与产出奖励!BM47</f>
        <v>54.958058362370622</v>
      </c>
      <c r="Q50" s="41">
        <f>功勋需求与产出奖励!BN47</f>
        <v>39.899194049034243</v>
      </c>
      <c r="R50" s="41">
        <f>功勋需求与产出奖励!BO47</f>
        <v>19.545001484577764</v>
      </c>
    </row>
    <row r="51" spans="4:18" x14ac:dyDescent="0.15">
      <c r="D51" s="41">
        <f>功勋需求与产出奖励!AV48*'[1]功能-付费相关'!BI49</f>
        <v>31.915318396471697</v>
      </c>
      <c r="E51" s="41">
        <f>功勋需求与产出奖励!AW48*'[1]功能-付费相关'!BJ49</f>
        <v>26.391198856578939</v>
      </c>
      <c r="F51" s="41">
        <f>功勋需求与产出奖励!AX48*'[1]功能-付费相关'!BK49</f>
        <v>21.606692861995779</v>
      </c>
      <c r="G51" s="41">
        <f>功勋需求与产出奖励!AY48*'[1]功能-付费相关'!BL49</f>
        <v>14.196312928129259</v>
      </c>
      <c r="H51" s="41">
        <f>功勋需求与产出奖励!AZ48*'[1]功能-付费相关'!BM49</f>
        <v>6.8844014950092847</v>
      </c>
      <c r="I51" s="41">
        <f>功勋需求与产出奖励!BA48*'[1]功能-付费相关'!S49</f>
        <v>568.65551446929169</v>
      </c>
      <c r="J51" s="41">
        <f>功勋需求与产出奖励!BB48*'[1]功能-付费相关'!T49</f>
        <v>493.79909079280054</v>
      </c>
      <c r="K51" s="41">
        <f>功勋需求与产出奖励!BC48*'[1]功能-付费相关'!U49</f>
        <v>343.31157755121893</v>
      </c>
      <c r="L51" s="41">
        <f>功勋需求与产出奖励!BD48*'[1]功能-付费相关'!V49</f>
        <v>197.54985386026132</v>
      </c>
      <c r="M51" s="41">
        <f>功勋需求与产出奖励!BE48*'[1]功能-付费相关'!W49</f>
        <v>70.961731935037648</v>
      </c>
      <c r="N51" s="41">
        <f>功勋需求与产出奖励!BK48</f>
        <v>96.041615369423809</v>
      </c>
      <c r="O51" s="41">
        <f>功勋需求与产出奖励!BL48</f>
        <v>79.418081882640465</v>
      </c>
      <c r="P51" s="41">
        <f>功勋需求与产出奖励!BM48</f>
        <v>65.020240734508349</v>
      </c>
      <c r="Q51" s="41">
        <f>功勋需求与产出奖励!BN48</f>
        <v>42.720451946301097</v>
      </c>
      <c r="R51" s="41">
        <f>功勋需求与产出奖励!BO48</f>
        <v>20.716980862251514</v>
      </c>
    </row>
    <row r="52" spans="4:18" x14ac:dyDescent="0.15">
      <c r="D52" s="41">
        <f>功勋需求与产出奖励!AV49*'[1]功能-付费相关'!BI50</f>
        <v>33.899860587984918</v>
      </c>
      <c r="E52" s="41">
        <f>功勋需求与产出奖励!AW49*'[1]功能-付费相关'!BJ50</f>
        <v>27.776067033781825</v>
      </c>
      <c r="F52" s="41">
        <f>功勋需求与产出奖励!AX49*'[1]功能-付费相关'!BK50</f>
        <v>22.686792268255601</v>
      </c>
      <c r="G52" s="41">
        <f>功勋需求与产出奖励!AY49*'[1]功能-付费相关'!BL50</f>
        <v>14.982646690096537</v>
      </c>
      <c r="H52" s="41">
        <f>功勋需求与产出奖励!AZ49*'[1]功能-付费相关'!BM50</f>
        <v>7.2535605645365502</v>
      </c>
      <c r="I52" s="41">
        <f>功勋需求与产出奖励!BA49*'[1]功能-付费相关'!S50</f>
        <v>566.84863394894205</v>
      </c>
      <c r="J52" s="41">
        <f>功勋需求与产出奖励!BB49*'[1]功能-付费相关'!T50</f>
        <v>477.28764218099855</v>
      </c>
      <c r="K52" s="41">
        <f>功勋需求与产出奖励!BC49*'[1]功能-付费相关'!U50</f>
        <v>331.8340081970552</v>
      </c>
      <c r="L52" s="41">
        <f>功勋需求与产出奖励!BD49*'[1]功能-付费相关'!V50</f>
        <v>190.83645342506645</v>
      </c>
      <c r="M52" s="41">
        <f>功勋需求与产出奖励!BE49*'[1]功能-付费相关'!W50</f>
        <v>68.508033305507354</v>
      </c>
      <c r="N52" s="41">
        <f>功勋需求与产出奖励!BK49</f>
        <v>104.0538990665008</v>
      </c>
      <c r="O52" s="41">
        <f>功勋需求与产出奖励!BL49</f>
        <v>85.257226002335443</v>
      </c>
      <c r="P52" s="41">
        <f>功勋需求与产出奖励!BM49</f>
        <v>69.635955779134392</v>
      </c>
      <c r="Q52" s="41">
        <f>功勋需求与产出奖励!BN49</f>
        <v>45.98847250106104</v>
      </c>
      <c r="R52" s="41">
        <f>功勋需求与产出奖励!BO49</f>
        <v>22.26443548037911</v>
      </c>
    </row>
    <row r="53" spans="4:18" x14ac:dyDescent="0.15">
      <c r="D53" s="41">
        <f>功勋需求与产出奖励!AV50*'[1]功能-付费相关'!BI51</f>
        <v>35.793974455357933</v>
      </c>
      <c r="E53" s="41">
        <f>功勋需求与产出奖励!AW50*'[1]功能-付费相关'!BJ51</f>
        <v>28.950702962501516</v>
      </c>
      <c r="F53" s="41">
        <f>功勋需求与产出奖励!AX50*'[1]功能-付费相关'!BK51</f>
        <v>23.677697812071486</v>
      </c>
      <c r="G53" s="41">
        <f>功勋需求与产出奖励!AY50*'[1]功能-付费相关'!BL51</f>
        <v>15.564104140784025</v>
      </c>
      <c r="H53" s="41">
        <f>功勋需求与产出奖励!AZ50*'[1]功能-付费相关'!BM51</f>
        <v>8.3131439105062217</v>
      </c>
      <c r="I53" s="41">
        <f>功勋需求与产出奖励!BA50*'[1]功能-付费相关'!S51</f>
        <v>582.85991621168694</v>
      </c>
      <c r="J53" s="41">
        <f>功勋需求与产出奖励!BB50*'[1]功能-付费相关'!T51</f>
        <v>482.7911930835657</v>
      </c>
      <c r="K53" s="41">
        <f>功勋需求与产出奖励!BC50*'[1]功能-付费相关'!U51</f>
        <v>334.66037603212453</v>
      </c>
      <c r="L53" s="41">
        <f>功勋需求与产出奖励!BD50*'[1]功能-付费相关'!V51</f>
        <v>192.41974030849298</v>
      </c>
      <c r="M53" s="41">
        <f>功勋需求与产出奖励!BE50*'[1]功能-付费相关'!W51</f>
        <v>87.59659266536444</v>
      </c>
      <c r="N53" s="41">
        <f>功勋需求与产出奖励!BK50</f>
        <v>112.06514101761611</v>
      </c>
      <c r="O53" s="41">
        <f>功勋需求与产出奖励!BL50</f>
        <v>90.639965508669746</v>
      </c>
      <c r="P53" s="41">
        <f>功勋需求与产出奖励!BM50</f>
        <v>74.131039781336781</v>
      </c>
      <c r="Q53" s="41">
        <f>功勋需求与产出奖励!BN50</f>
        <v>48.728691124400676</v>
      </c>
      <c r="R53" s="41">
        <f>功勋需求与产出奖励!BO50</f>
        <v>26.027108160132379</v>
      </c>
    </row>
    <row r="54" spans="4:18" x14ac:dyDescent="0.15">
      <c r="D54" s="41">
        <f>功勋需求与产出奖励!AV51*'[1]功能-付费相关'!BI52</f>
        <v>37.796812831801226</v>
      </c>
      <c r="E54" s="41">
        <f>功勋需求与产出奖励!AW51*'[1]功能-付费相关'!BJ52</f>
        <v>30.4559078709663</v>
      </c>
      <c r="F54" s="41">
        <f>功勋需求与产出奖励!AX51*'[1]功能-付费相关'!BK52</f>
        <v>24.950970501708692</v>
      </c>
      <c r="G54" s="41">
        <f>功勋需求与产出奖励!AY51*'[1]功能-付费相关'!BL52</f>
        <v>16.286690133698226</v>
      </c>
      <c r="H54" s="41">
        <f>功勋需求与产出奖励!AZ51*'[1]功能-付费相关'!BM52</f>
        <v>8.734422620585427</v>
      </c>
      <c r="I54" s="41">
        <f>功勋需求与产出奖励!BA51*'[1]功能-付费相关'!S52</f>
        <v>599.45216291939073</v>
      </c>
      <c r="J54" s="41">
        <f>功勋需求与产出奖励!BB51*'[1]功能-付费相关'!T52</f>
        <v>493.11708031711845</v>
      </c>
      <c r="K54" s="41">
        <f>功勋需求与产出奖励!BC51*'[1]功能-付费相关'!U52</f>
        <v>340.93558092533419</v>
      </c>
      <c r="L54" s="41">
        <f>功勋需求与产出奖励!BD51*'[1]功能-付费相关'!V52</f>
        <v>195.53077856560748</v>
      </c>
      <c r="M54" s="41">
        <f>功勋需求与产出奖励!BE51*'[1]功能-付费相关'!W52</f>
        <v>89.070510619781587</v>
      </c>
      <c r="N54" s="41">
        <f>功勋需求与产出奖励!BK51</f>
        <v>120.70241790558623</v>
      </c>
      <c r="O54" s="41">
        <f>功勋需求与产出奖励!BL51</f>
        <v>97.259568839688868</v>
      </c>
      <c r="P54" s="41">
        <f>功勋需求与产出奖励!BM51</f>
        <v>79.679799512441477</v>
      </c>
      <c r="Q54" s="41">
        <f>功勋需求与产出奖励!BN51</f>
        <v>52.010810741227992</v>
      </c>
      <c r="R54" s="41">
        <f>功勋需求与产出奖励!BO51</f>
        <v>27.892984892812883</v>
      </c>
    </row>
    <row r="55" spans="4:18" x14ac:dyDescent="0.15">
      <c r="D55" s="41">
        <f>功勋需求与产出奖励!AV52*'[1]功能-付费相关'!BI53</f>
        <v>39.943485443981515</v>
      </c>
      <c r="E55" s="41">
        <f>功勋需求与产出奖励!AW52*'[1]功能-付费相关'!BJ53</f>
        <v>31.61928901175061</v>
      </c>
      <c r="F55" s="41">
        <f>功勋需求与产出奖励!AX52*'[1]功能-付费相关'!BK53</f>
        <v>26.300509670056506</v>
      </c>
      <c r="G55" s="41">
        <f>功勋需求与产出奖励!AY52*'[1]功能-付费相关'!BL53</f>
        <v>18.426876522979281</v>
      </c>
      <c r="H55" s="41">
        <f>功勋需求与产出奖励!AZ52*'[1]功能-付费相关'!BM53</f>
        <v>9.0864691117432219</v>
      </c>
      <c r="I55" s="41">
        <f>功勋需求与产出奖励!BA52*'[1]功能-付费相关'!S53</f>
        <v>617.79098293264803</v>
      </c>
      <c r="J55" s="41">
        <f>功勋需求与产出奖励!BB52*'[1]功能-付费相关'!T53</f>
        <v>497.25177934530052</v>
      </c>
      <c r="K55" s="41">
        <f>功勋需求与产出奖励!BC52*'[1]功能-付费相关'!U53</f>
        <v>347.60163387553439</v>
      </c>
      <c r="L55" s="41">
        <f>功勋需求与产出奖励!BD52*'[1]功能-付费相关'!V53</f>
        <v>283.4373241740318</v>
      </c>
      <c r="M55" s="41">
        <f>功勋需求与产出奖励!BE52*'[1]功能-付费相关'!W53</f>
        <v>89.706146476715119</v>
      </c>
      <c r="N55" s="41">
        <f>功勋需求与产出奖励!BK52</f>
        <v>130.10887452343175</v>
      </c>
      <c r="O55" s="41">
        <f>功勋需求与产出奖励!BL52</f>
        <v>102.99426954915005</v>
      </c>
      <c r="P55" s="41">
        <f>功勋需求与产出奖励!BM52</f>
        <v>85.669281849796221</v>
      </c>
      <c r="Q55" s="41">
        <f>功勋需求与产出奖励!BN52</f>
        <v>60.022307486146644</v>
      </c>
      <c r="R55" s="41">
        <f>功勋需求与产出奖励!BO52</f>
        <v>29.597574081982614</v>
      </c>
    </row>
    <row r="56" spans="4:18" x14ac:dyDescent="0.15">
      <c r="D56" s="41">
        <f>功勋需求与产出奖励!AV53*'[1]功能-付费相关'!BI54</f>
        <v>42.247807496729422</v>
      </c>
      <c r="E56" s="41">
        <f>功勋需求与产出奖励!AW53*'[1]功能-付费相关'!BJ54</f>
        <v>37.429631700965381</v>
      </c>
      <c r="F56" s="41">
        <f>功勋需求与产出奖励!AX53*'[1]功能-付费相关'!BK54</f>
        <v>26.893595528189131</v>
      </c>
      <c r="G56" s="41">
        <f>功勋需求与产出奖励!AY53*'[1]功能-付费相关'!BL54</f>
        <v>19.325854848769104</v>
      </c>
      <c r="H56" s="41">
        <f>功勋需求与产出奖励!AZ53*'[1]功能-付费相关'!BM54</f>
        <v>10.093382953821287</v>
      </c>
      <c r="I56" s="41">
        <f>功勋需求与产出奖励!BA53*'[1]功能-付费相关'!S54</f>
        <v>638.34237170586277</v>
      </c>
      <c r="J56" s="41">
        <f>功勋需求与产出奖励!BB53*'[1]功能-付费相关'!T54</f>
        <v>682.59593540757635</v>
      </c>
      <c r="K56" s="41">
        <f>功勋需求与产出奖励!BC53*'[1]功能-付费相关'!U54</f>
        <v>343.86059788012864</v>
      </c>
      <c r="L56" s="41">
        <f>功勋需求与产出奖励!BD53*'[1]功能-付费相关'!V54</f>
        <v>288.87677664683747</v>
      </c>
      <c r="M56" s="41">
        <f>功勋需求与产出奖励!BE53*'[1]功能-付费相关'!W54</f>
        <v>96.463800907723424</v>
      </c>
      <c r="N56" s="41">
        <f>功勋需求与产出奖励!BK53</f>
        <v>140.36709405429482</v>
      </c>
      <c r="O56" s="41">
        <f>功勋需求与产出奖励!BL53</f>
        <v>124.35884711398921</v>
      </c>
      <c r="P56" s="41">
        <f>功勋需求与产出奖励!BM53</f>
        <v>89.353177753797581</v>
      </c>
      <c r="Q56" s="41">
        <f>功勋需求与产出奖励!BN53</f>
        <v>64.209582602524989</v>
      </c>
      <c r="R56" s="41">
        <f>功勋需求与产出奖励!BO53</f>
        <v>33.534967098937081</v>
      </c>
    </row>
    <row r="57" spans="4:18" x14ac:dyDescent="0.15">
      <c r="D57" s="41">
        <f>功勋需求与产出奖励!AV54*'[1]功能-付费相关'!BI55</f>
        <v>44.756749697664155</v>
      </c>
      <c r="E57" s="41">
        <f>功勋需求与产出奖励!AW54*'[1]功能-付费相关'!BJ55</f>
        <v>39.390167048408351</v>
      </c>
      <c r="F57" s="41">
        <f>功勋需求与产出奖励!AX54*'[1]功能-付费相关'!BK55</f>
        <v>28.187248523622518</v>
      </c>
      <c r="G57" s="41">
        <f>功勋需求与产出奖励!AY54*'[1]功能-付费相关'!BL55</f>
        <v>21.214062705243887</v>
      </c>
      <c r="H57" s="41">
        <f>功勋需求与产出奖励!AZ54*'[1]功能-付费相关'!BM55</f>
        <v>10.807321847779944</v>
      </c>
      <c r="I57" s="41">
        <f>功勋需求与产出奖励!BA54*'[1]功能-付费相关'!S55</f>
        <v>662.11597996660191</v>
      </c>
      <c r="J57" s="41">
        <f>功勋需求与产出奖励!BB54*'[1]功能-付费相关'!T55</f>
        <v>698.2616753873325</v>
      </c>
      <c r="K57" s="41">
        <f>功勋需求与产出奖励!BC54*'[1]功能-付费相关'!U55</f>
        <v>348.7015076004883</v>
      </c>
      <c r="L57" s="41">
        <f>功勋需求与产出奖励!BD54*'[1]功能-付费相关'!V55</f>
        <v>308.27054697704995</v>
      </c>
      <c r="M57" s="41">
        <f>功勋需求与产出奖励!BE54*'[1]功能-付费相关'!W55</f>
        <v>100.02225851602694</v>
      </c>
      <c r="N57" s="41">
        <f>功勋需求与产出奖励!BK54</f>
        <v>151.67704011054673</v>
      </c>
      <c r="O57" s="41">
        <f>功勋需求与产出奖励!BL54</f>
        <v>133.49012132742925</v>
      </c>
      <c r="P57" s="41">
        <f>功勋需求与产出奖励!BM54</f>
        <v>95.524327700377484</v>
      </c>
      <c r="Q57" s="41">
        <f>功勋需求与产出奖励!BN54</f>
        <v>71.892759451628834</v>
      </c>
      <c r="R57" s="41">
        <f>功勋需求与产出奖励!BO54</f>
        <v>36.625148172429896</v>
      </c>
    </row>
    <row r="58" spans="4:18" x14ac:dyDescent="0.15">
      <c r="D58" s="41">
        <f>功勋需求与产出奖励!AV55*'[1]功能-付费相关'!BI56</f>
        <v>47.58426675626071</v>
      </c>
      <c r="E58" s="41">
        <f>功勋需求与产出奖励!AW55*'[1]功能-付费相关'!BJ56</f>
        <v>39.119019857385673</v>
      </c>
      <c r="F58" s="41">
        <f>功勋需求与产出奖励!AX55*'[1]功能-付费相关'!BK56</f>
        <v>32.619258465956641</v>
      </c>
      <c r="G58" s="41">
        <f>功勋需求与产出奖励!AY55*'[1]功能-付费相关'!BL56</f>
        <v>22.330751565231928</v>
      </c>
      <c r="H58" s="41">
        <f>功勋需求与产出奖励!AZ55*'[1]功能-付费相关'!BM56</f>
        <v>10.868326667948152</v>
      </c>
      <c r="I58" s="41">
        <f>功勋需求与产出奖励!BA55*'[1]功能-付费相关'!S56</f>
        <v>694.95607257454424</v>
      </c>
      <c r="J58" s="41">
        <f>功勋需求与产出奖励!BB55*'[1]功能-付费相关'!T56</f>
        <v>674.24367161446196</v>
      </c>
      <c r="K58" s="41">
        <f>功勋需求与产出奖励!BC55*'[1]功能-付费相关'!U56</f>
        <v>466.13124569264289</v>
      </c>
      <c r="L58" s="41">
        <f>功勋需求与产出奖励!BD55*'[1]功能-付费相关'!V56</f>
        <v>315.57481711398469</v>
      </c>
      <c r="M58" s="41">
        <f>功勋需求与产出奖励!BE55*'[1]功能-付费相关'!W56</f>
        <v>97.443322816570827</v>
      </c>
      <c r="N58" s="41">
        <f>功勋需求与产出奖励!BK55</f>
        <v>164.48445434260225</v>
      </c>
      <c r="O58" s="41">
        <f>功勋需求与产出奖励!BL55</f>
        <v>135.22264971778549</v>
      </c>
      <c r="P58" s="41">
        <f>功勋需求与产出奖励!BM55</f>
        <v>112.75493551925463</v>
      </c>
      <c r="Q58" s="41">
        <f>功勋需求与产出奖励!BN55</f>
        <v>77.190671132578018</v>
      </c>
      <c r="R58" s="41">
        <f>功勋需求与产出奖励!BO55</f>
        <v>37.568526394480983</v>
      </c>
    </row>
    <row r="59" spans="4:18" x14ac:dyDescent="0.15">
      <c r="D59" s="41">
        <f>功勋需求与产出奖励!AV56*'[1]功能-付费相关'!BI57</f>
        <v>50.51027300187512</v>
      </c>
      <c r="E59" s="41">
        <f>功勋需求与产出奖励!AW56*'[1]功能-付费相关'!BJ57</f>
        <v>43.615607451202521</v>
      </c>
      <c r="F59" s="41">
        <f>功勋需求与产出奖励!AX56*'[1]功能-付费相关'!BK57</f>
        <v>36.925090221613161</v>
      </c>
      <c r="G59" s="41">
        <f>功勋需求与产出奖励!AY56*'[1]功能-付费相关'!BL57</f>
        <v>24.488904696874851</v>
      </c>
      <c r="H59" s="41">
        <f>功勋需求与产出奖励!AZ56*'[1]功能-付费相关'!BM57</f>
        <v>11.738963197415101</v>
      </c>
      <c r="I59" s="41">
        <f>功勋需求与产出奖励!BA56*'[1]功能-付费相关'!S57</f>
        <v>732.85192991546342</v>
      </c>
      <c r="J59" s="41">
        <f>功勋需求与产出奖励!BB56*'[1]功能-付费相关'!T57</f>
        <v>731.23540935762753</v>
      </c>
      <c r="K59" s="41">
        <f>功勋需求与产出奖励!BC56*'[1]功能-付费相关'!U57</f>
        <v>510.53795258231105</v>
      </c>
      <c r="L59" s="41">
        <f>功勋需求与产出奖励!BD56*'[1]功能-付费相关'!V57</f>
        <v>336.68928965803701</v>
      </c>
      <c r="M59" s="41">
        <f>功勋需求与产出奖励!BE56*'[1]功能-付费相关'!W57</f>
        <v>101.96561980344028</v>
      </c>
      <c r="N59" s="41">
        <f>功勋需求与产出奖励!BK56</f>
        <v>178.09075068205223</v>
      </c>
      <c r="O59" s="41">
        <f>功勋需求与产出奖励!BL56</f>
        <v>153.78131637003838</v>
      </c>
      <c r="P59" s="41">
        <f>功勋需求与产出奖励!BM56</f>
        <v>130.19167479703523</v>
      </c>
      <c r="Q59" s="41">
        <f>功勋需求与产出奖励!BN56</f>
        <v>86.343770517450423</v>
      </c>
      <c r="R59" s="41">
        <f>功勋需求与产出奖励!BO56</f>
        <v>41.389615296259208</v>
      </c>
    </row>
    <row r="60" spans="4:18" x14ac:dyDescent="0.15">
      <c r="D60" s="41">
        <f>功勋需求与产出奖励!AV57*'[1]功能-付费相关'!BI58</f>
        <v>53.651247189937791</v>
      </c>
      <c r="E60" s="41">
        <f>功勋需求与产出奖励!AW57*'[1]功能-付费相关'!BJ58</f>
        <v>46.613602693351922</v>
      </c>
      <c r="F60" s="41">
        <f>功勋需求与产出奖励!AX57*'[1]功能-付费相关'!BK58</f>
        <v>39.201275030162272</v>
      </c>
      <c r="G60" s="41">
        <f>功勋需求与产出奖励!AY57*'[1]功能-付费相关'!BL58</f>
        <v>24.829161128979802</v>
      </c>
      <c r="H60" s="41">
        <f>功勋需求与产出奖励!AZ57*'[1]功能-付费相关'!BM58</f>
        <v>12.208489158892858</v>
      </c>
      <c r="I60" s="41">
        <f>功勋需求与产出奖励!BA57*'[1]功能-付费相关'!S58</f>
        <v>773.84610168975541</v>
      </c>
      <c r="J60" s="41">
        <f>功勋需求与产出奖励!BB57*'[1]功能-付费相关'!T58</f>
        <v>760.39654542742585</v>
      </c>
      <c r="K60" s="41">
        <f>功勋需求与产出奖励!BC57*'[1]功能-付费相关'!U58</f>
        <v>524.42857453933834</v>
      </c>
      <c r="L60" s="41">
        <f>功勋需求与产出奖励!BD57*'[1]功能-付费相关'!V58</f>
        <v>332.19887909230579</v>
      </c>
      <c r="M60" s="41">
        <f>功勋需求与产出奖励!BE57*'[1]功能-付费相关'!W58</f>
        <v>102.76044340791111</v>
      </c>
      <c r="N60" s="41">
        <f>功勋需求与产出奖励!BK57</f>
        <v>192.94860482073125</v>
      </c>
      <c r="O60" s="41">
        <f>功勋需求与产出奖励!BL57</f>
        <v>167.63877964493904</v>
      </c>
      <c r="P60" s="41">
        <f>功勋需求与产出奖励!BM57</f>
        <v>140.98146306806012</v>
      </c>
      <c r="Q60" s="41">
        <f>功勋需求与产出奖励!BN57</f>
        <v>89.294326779495321</v>
      </c>
      <c r="R60" s="41">
        <f>功勋需求与产出奖励!BO57</f>
        <v>43.90598678606657</v>
      </c>
    </row>
    <row r="61" spans="4:18" x14ac:dyDescent="0.15">
      <c r="D61" s="41">
        <f>功勋需求与产出奖励!AV58*'[1]功能-付费相关'!BI59</f>
        <v>57.053755056358789</v>
      </c>
      <c r="E61" s="41">
        <f>功勋需求与产出奖励!AW58*'[1]功能-付费相关'!BJ59</f>
        <v>49.05866976768241</v>
      </c>
      <c r="F61" s="41">
        <f>功勋需求与产出奖励!AX58*'[1]功能-付费相关'!BK59</f>
        <v>38.425487446267354</v>
      </c>
      <c r="G61" s="41">
        <f>功勋需求与产出奖励!AY58*'[1]功能-付费相关'!BL59</f>
        <v>25.284594374643341</v>
      </c>
      <c r="H61" s="41">
        <f>功勋需求与产出奖励!AZ58*'[1]功能-付费相关'!BM59</f>
        <v>12.044012691721045</v>
      </c>
      <c r="I61" s="41">
        <f>功勋需求与产出奖励!BA58*'[1]功能-付费相关'!S59</f>
        <v>819.56459522506464</v>
      </c>
      <c r="J61" s="41">
        <f>功勋需求与产出奖励!BB58*'[1]功能-付费相关'!T59</f>
        <v>778.94862889973297</v>
      </c>
      <c r="K61" s="41">
        <f>功勋需求与产出奖励!BC58*'[1]功能-付费相关'!U59</f>
        <v>497.49507500901916</v>
      </c>
      <c r="L61" s="41">
        <f>功勋需求与产出奖励!BD58*'[1]功能-付费相关'!V59</f>
        <v>329.31812509593374</v>
      </c>
      <c r="M61" s="41">
        <f>功勋需求与产出奖励!BE58*'[1]功能-付费相关'!W59</f>
        <v>98.28266741318653</v>
      </c>
      <c r="N61" s="41">
        <f>功勋需求与产出奖励!BK58</f>
        <v>209.28891451329102</v>
      </c>
      <c r="O61" s="41">
        <f>功勋需求与产出奖励!BL58</f>
        <v>179.96073585344016</v>
      </c>
      <c r="P61" s="41">
        <f>功勋需求与产出奖励!BM58</f>
        <v>140.95528943413655</v>
      </c>
      <c r="Q61" s="41">
        <f>功勋需求与产出奖励!BN58</f>
        <v>92.750868112898829</v>
      </c>
      <c r="R61" s="41">
        <f>功勋需求与产出奖励!BO58</f>
        <v>44.180761461618502</v>
      </c>
    </row>
    <row r="62" spans="4:18" x14ac:dyDescent="0.15">
      <c r="D62" s="41">
        <f>功勋需求与产出奖励!AV59*'[1]功能-付费相关'!BI60</f>
        <v>60.893949554018974</v>
      </c>
      <c r="E62" s="41">
        <f>功勋需求与产出奖励!AW59*'[1]功能-付费相关'!BJ60</f>
        <v>49.350671294235482</v>
      </c>
      <c r="F62" s="41">
        <f>功勋需求与产出奖励!AX59*'[1]功能-付费相关'!BK60</f>
        <v>39.870569318117461</v>
      </c>
      <c r="G62" s="41">
        <f>功勋需求与产出奖励!AY59*'[1]功能-付费相关'!BL60</f>
        <v>26.118530142498027</v>
      </c>
      <c r="H62" s="41">
        <f>功勋需求与产出奖励!AZ59*'[1]功能-付费相关'!BM60</f>
        <v>12.719450064082002</v>
      </c>
      <c r="I62" s="41">
        <f>功勋需求与产出奖励!BA59*'[1]功能-付费相关'!S60</f>
        <v>877.49065537583976</v>
      </c>
      <c r="J62" s="41">
        <f>功勋需求与产出奖励!BB59*'[1]功能-付费相关'!T60</f>
        <v>762.88759247819701</v>
      </c>
      <c r="K62" s="41">
        <f>功勋需求与产出奖励!BC59*'[1]功能-付费相关'!U60</f>
        <v>499.59924495530879</v>
      </c>
      <c r="L62" s="41">
        <f>功勋需求与产出奖励!BD59*'[1]功能-付费相关'!V60</f>
        <v>331.22993367137076</v>
      </c>
      <c r="M62" s="41">
        <f>功勋需求与产出奖励!BE59*'[1]功能-付费相关'!W60</f>
        <v>100.6320889073552</v>
      </c>
      <c r="N62" s="41">
        <f>功勋需求与产出奖励!BK59</f>
        <v>227.84332357788745</v>
      </c>
      <c r="O62" s="41">
        <f>功勋需求与产出奖励!BL59</f>
        <v>184.65251557552065</v>
      </c>
      <c r="P62" s="41">
        <f>功勋需求与产出奖励!BM59</f>
        <v>149.18137340268601</v>
      </c>
      <c r="Q62" s="41">
        <f>功勋需求与产出奖励!BN59</f>
        <v>97.726174081661725</v>
      </c>
      <c r="R62" s="41">
        <f>功勋需求与产出奖励!BO59</f>
        <v>47.591621136555879</v>
      </c>
    </row>
    <row r="63" spans="4:18" x14ac:dyDescent="0.15">
      <c r="D63" s="41">
        <f>功勋需求与产出奖励!AV60*'[1]功能-付费相关'!BI61</f>
        <v>64.598152028634345</v>
      </c>
      <c r="E63" s="41">
        <f>功勋需求与产出奖励!AW60*'[1]功能-付费相关'!BJ61</f>
        <v>51.33032392425384</v>
      </c>
      <c r="F63" s="41">
        <f>功勋需求与产出奖励!AX60*'[1]功能-付费相关'!BK61</f>
        <v>42.042993896110936</v>
      </c>
      <c r="G63" s="41">
        <f>功勋需求与产出奖励!AY60*'[1]功能-付费相关'!BL61</f>
        <v>30.470688954906166</v>
      </c>
      <c r="H63" s="41">
        <f>功勋需求与产出奖励!AZ60*'[1]功能-付费相关'!BM61</f>
        <v>15.04301934683375</v>
      </c>
      <c r="I63" s="41">
        <f>功勋需求与产出奖励!BA60*'[1]功能-付费相关'!S61</f>
        <v>919.84679120829617</v>
      </c>
      <c r="J63" s="41">
        <f>功勋需求与产出奖励!BB60*'[1]功能-付费相关'!T61</f>
        <v>772.75879804840554</v>
      </c>
      <c r="K63" s="41">
        <f>功勋需求与产出奖励!BC60*'[1]功能-付费相关'!U61</f>
        <v>509.80607385459399</v>
      </c>
      <c r="L63" s="41">
        <f>功勋需求与产出奖励!BD60*'[1]功能-付费相关'!V61</f>
        <v>449.21300607316806</v>
      </c>
      <c r="M63" s="41">
        <f>功勋需求与产出奖励!BE60*'[1]功能-付费相关'!W61</f>
        <v>152.19856440622294</v>
      </c>
      <c r="N63" s="41">
        <f>功勋需求与产出奖励!BK60</f>
        <v>246.53718338600922</v>
      </c>
      <c r="O63" s="41">
        <f>功勋需求与产出奖励!BL60</f>
        <v>195.90085916029818</v>
      </c>
      <c r="P63" s="41">
        <f>功勋需求与产出奖励!BM60</f>
        <v>160.45600331829644</v>
      </c>
      <c r="Q63" s="41">
        <f>功勋需求与产出奖励!BN60</f>
        <v>116.29059957386774</v>
      </c>
      <c r="R63" s="41">
        <f>功勋需求与产出奖励!BO60</f>
        <v>57.411295879574119</v>
      </c>
    </row>
    <row r="64" spans="4:18" x14ac:dyDescent="0.15">
      <c r="D64" s="41">
        <f>功勋需求与产出奖励!AV61*'[1]功能-付费相关'!BI62</f>
        <v>68.188738805660265</v>
      </c>
      <c r="E64" s="41">
        <f>功勋需求与产出奖励!AW61*'[1]功能-付费相关'!BJ62</f>
        <v>55.689419218200882</v>
      </c>
      <c r="F64" s="41">
        <f>功勋需求与产出奖励!AX61*'[1]功能-付费相关'!BK62</f>
        <v>44.540466003538135</v>
      </c>
      <c r="G64" s="41">
        <f>功勋需求与产出奖励!AY61*'[1]功能-付费相关'!BL62</f>
        <v>32.187150848518229</v>
      </c>
      <c r="H64" s="41">
        <f>功勋需求与产出奖励!AZ61*'[1]功能-付费相关'!BM62</f>
        <v>16.157144260508705</v>
      </c>
      <c r="I64" s="41">
        <f>功勋需求与产出奖励!BA61*'[1]功能-付费相关'!S62</f>
        <v>948.62416079963089</v>
      </c>
      <c r="J64" s="41">
        <f>功勋需求与产出奖励!BB61*'[1]功能-付费相关'!T62</f>
        <v>816.74260446196172</v>
      </c>
      <c r="K64" s="41">
        <f>功勋需求与产出奖励!BC61*'[1]功能-付费相关'!U62</f>
        <v>522.64968387948602</v>
      </c>
      <c r="L64" s="41">
        <f>功勋需求与产出奖励!BD61*'[1]功能-付费相关'!V62</f>
        <v>462.33395699326991</v>
      </c>
      <c r="M64" s="41">
        <f>功勋需求与产出奖励!BE61*'[1]功能-付费相关'!W62</f>
        <v>158.55421106998375</v>
      </c>
      <c r="N64" s="41">
        <f>功勋需求与产出奖励!BK61</f>
        <v>265.44537664586329</v>
      </c>
      <c r="O64" s="41">
        <f>功勋需求与产出奖励!BL61</f>
        <v>216.78797875548386</v>
      </c>
      <c r="P64" s="41">
        <f>功勋需求与产出奖励!BM61</f>
        <v>173.38729211560127</v>
      </c>
      <c r="Q64" s="41">
        <f>功勋需求与产出奖励!BN61</f>
        <v>125.29826082416002</v>
      </c>
      <c r="R64" s="41">
        <f>功勋需求与产出奖励!BO61</f>
        <v>62.896591414831541</v>
      </c>
    </row>
    <row r="65" spans="4:18" x14ac:dyDescent="0.15">
      <c r="D65" s="41">
        <f>功勋需求与产出奖励!AV62*'[1]功能-付费相关'!BI63</f>
        <v>72.018643294405166</v>
      </c>
      <c r="E65" s="41">
        <f>功勋需求与产出奖励!AW62*'[1]功能-付费相关'!BJ63</f>
        <v>56.659673993425066</v>
      </c>
      <c r="F65" s="41">
        <f>功勋需求与产出奖励!AX62*'[1]功能-付费相关'!BK63</f>
        <v>46.726013258534152</v>
      </c>
      <c r="G65" s="41">
        <f>功勋需求与产出奖励!AY62*'[1]功能-付费相关'!BL63</f>
        <v>34.315708394527164</v>
      </c>
      <c r="H65" s="41">
        <f>功勋需求与产出奖励!AZ62*'[1]功能-付费相关'!BM63</f>
        <v>16.845570145689518</v>
      </c>
      <c r="I65" s="41">
        <f>功勋需求与产出奖励!BA62*'[1]功能-付费相关'!S63</f>
        <v>888.47463334678798</v>
      </c>
      <c r="J65" s="41">
        <f>功勋需求与产出奖励!BB62*'[1]功能-付费相关'!T63</f>
        <v>716.84746895767091</v>
      </c>
      <c r="K65" s="41">
        <f>功勋需求与产出奖励!BC62*'[1]功能-付费相关'!U63</f>
        <v>479.71257649080064</v>
      </c>
      <c r="L65" s="41">
        <f>功勋需求与产出奖励!BD62*'[1]功能-付费相关'!V63</f>
        <v>422.49612304691567</v>
      </c>
      <c r="M65" s="41">
        <f>功勋需求与产出奖励!BE62*'[1]功能-付费相关'!W63</f>
        <v>143.44155849643221</v>
      </c>
      <c r="N65" s="41">
        <f>功勋需求与产出奖励!BK62</f>
        <v>285.96153198077616</v>
      </c>
      <c r="O65" s="41">
        <f>功勋需求与产出奖励!BL62</f>
        <v>224.97628996504409</v>
      </c>
      <c r="P65" s="41">
        <f>功勋需求与产出奖励!BM62</f>
        <v>185.53310259043042</v>
      </c>
      <c r="Q65" s="41">
        <f>功勋需求与产出奖励!BN62</f>
        <v>136.25600392651245</v>
      </c>
      <c r="R65" s="41">
        <f>功勋需求与产出奖励!BO62</f>
        <v>66.888028232617771</v>
      </c>
    </row>
    <row r="66" spans="4:18" x14ac:dyDescent="0.15">
      <c r="D66" s="41">
        <f>功勋需求与产出奖励!AV63*'[1]功能-付费相关'!BI64</f>
        <v>76.096834259060273</v>
      </c>
      <c r="E66" s="41">
        <f>功勋需求与产出奖励!AW63*'[1]功能-付费相关'!BJ64</f>
        <v>61.381033866779418</v>
      </c>
      <c r="F66" s="41">
        <f>功勋需求与产出奖励!AX63*'[1]功能-付费相关'!BK64</f>
        <v>49.640077648273127</v>
      </c>
      <c r="G66" s="41">
        <f>功勋需求与产出奖励!AY63*'[1]功能-付费相关'!BL64</f>
        <v>35.896531777016001</v>
      </c>
      <c r="H66" s="41">
        <f>功勋需求与产出奖励!AZ63*'[1]功能-付费相关'!BM64</f>
        <v>18.20810467913639</v>
      </c>
      <c r="I66" s="41">
        <f>功勋需求与产出奖励!BA63*'[1]功能-付费相关'!S64</f>
        <v>919.99784351035964</v>
      </c>
      <c r="J66" s="41">
        <f>功勋需求与产出奖励!BB63*'[1]功能-付费相关'!T64</f>
        <v>757.15553607386119</v>
      </c>
      <c r="K66" s="41">
        <f>功勋需求与产出奖励!BC63*'[1]功能-付费相关'!U64</f>
        <v>493.88498820156087</v>
      </c>
      <c r="L66" s="41">
        <f>功勋需求与产出奖励!BD63*'[1]功能-付费相关'!V64</f>
        <v>430.99279083138316</v>
      </c>
      <c r="M66" s="41">
        <f>功勋需求与产出奖励!BE63*'[1]功能-付费相关'!W64</f>
        <v>150.49776291790994</v>
      </c>
      <c r="N66" s="41">
        <f>功勋需求与产出奖励!BK63</f>
        <v>308.19773373049037</v>
      </c>
      <c r="O66" s="41">
        <f>功勋需求与产出奖励!BL63</f>
        <v>248.59766790526552</v>
      </c>
      <c r="P66" s="41">
        <f>功勋需求与产出奖励!BM63</f>
        <v>201.04593814402756</v>
      </c>
      <c r="Q66" s="41">
        <f>功勋需求与产出奖励!BN63</f>
        <v>145.38357410240951</v>
      </c>
      <c r="R66" s="41">
        <f>功勋需求与产出奖励!BO63</f>
        <v>73.744153121182322</v>
      </c>
    </row>
    <row r="67" spans="4:18" x14ac:dyDescent="0.15">
      <c r="D67" s="41">
        <f>功勋需求与产出奖励!AV64*'[1]功能-付费相关'!BI65</f>
        <v>80.48367120111125</v>
      </c>
      <c r="E67" s="41">
        <f>功勋需求与产出奖励!AW64*'[1]功能-付费相关'!BJ65</f>
        <v>69.405163727664657</v>
      </c>
      <c r="F67" s="41">
        <f>功勋需求与产出奖励!AX64*'[1]功能-付费相关'!BK65</f>
        <v>51.686328241178018</v>
      </c>
      <c r="G67" s="41">
        <f>功勋需求与产出奖励!AY64*'[1]功能-付费相关'!BL65</f>
        <v>38.086488821556372</v>
      </c>
      <c r="H67" s="41">
        <f>功勋需求与产出奖励!AZ64*'[1]功能-付费相关'!BM65</f>
        <v>19.805016846111169</v>
      </c>
      <c r="I67" s="41">
        <f>功勋需求与产出奖励!BA64*'[1]功能-付费相关'!S65</f>
        <v>963.45423398411378</v>
      </c>
      <c r="J67" s="41">
        <f>功勋需求与产出奖励!BB64*'[1]功能-付费相关'!T65</f>
        <v>1047.561848265859</v>
      </c>
      <c r="K67" s="41">
        <f>功勋需求与产出奖励!BC64*'[1]功能-付费相关'!U65</f>
        <v>502.45652215835162</v>
      </c>
      <c r="L67" s="41">
        <f>功勋需求与产出奖励!BD64*'[1]功能-付费相关'!V65</f>
        <v>449.75122971917261</v>
      </c>
      <c r="M67" s="41">
        <f>功勋需求与产出奖励!BE64*'[1]功能-付费相关'!W65</f>
        <v>160.16880141144881</v>
      </c>
      <c r="N67" s="41">
        <f>功勋需求与产出奖励!BK64</f>
        <v>332.48403845144026</v>
      </c>
      <c r="O67" s="41">
        <f>功勋需求与产出奖励!BL64</f>
        <v>286.71789918597483</v>
      </c>
      <c r="P67" s="41">
        <f>功勋需求与产出奖励!BM64</f>
        <v>213.52007046761457</v>
      </c>
      <c r="Q67" s="41">
        <f>功勋需求与产出奖励!BN64</f>
        <v>157.33812119708398</v>
      </c>
      <c r="R67" s="41">
        <f>功勋需求与产出奖励!BO64</f>
        <v>81.81599924958357</v>
      </c>
    </row>
    <row r="68" spans="4:18" x14ac:dyDescent="0.15">
      <c r="D68" s="41">
        <f>功勋需求与产出奖励!AV65*'[1]功能-付费相关'!BI66</f>
        <v>85.16680441666243</v>
      </c>
      <c r="E68" s="41">
        <f>功勋需求与产出奖励!AW65*'[1]功能-付费相关'!BJ66</f>
        <v>74.722951865177436</v>
      </c>
      <c r="F68" s="41">
        <f>功勋需求与产出奖励!AX65*'[1]功能-付费相关'!BK66</f>
        <v>55.269894674810921</v>
      </c>
      <c r="G68" s="41">
        <f>功勋需求与产出奖励!AY65*'[1]功能-付费相关'!BL66</f>
        <v>41.011383982572092</v>
      </c>
      <c r="H68" s="41">
        <f>功勋需求与产出奖励!AZ65*'[1]功能-付费相关'!BM66</f>
        <v>20.2271343754635</v>
      </c>
      <c r="I68" s="41">
        <f>功勋需求与产出奖励!BA65*'[1]功能-付费相关'!S66</f>
        <v>1032.4211222920019</v>
      </c>
      <c r="J68" s="41">
        <f>功勋需求与产出奖励!BB65*'[1]功能-付费相关'!T66</f>
        <v>1133.7477326217343</v>
      </c>
      <c r="K68" s="41">
        <f>功勋需求与产出奖励!BC65*'[1]功能-付费相关'!U66</f>
        <v>536.35361091962318</v>
      </c>
      <c r="L68" s="41">
        <f>功勋需求与产出奖励!BD65*'[1]功能-付费相关'!V66</f>
        <v>486.93290326747194</v>
      </c>
      <c r="M68" s="41">
        <f>功勋需求与产出奖励!BE65*'[1]功能-付费相关'!W66</f>
        <v>163.591493670359</v>
      </c>
      <c r="N68" s="41">
        <f>功勋需求与产出奖励!BK65</f>
        <v>358.86701867479195</v>
      </c>
      <c r="O68" s="41">
        <f>功勋需求与产出奖励!BL65</f>
        <v>314.85979949706643</v>
      </c>
      <c r="P68" s="41">
        <f>功勋需求与产出奖励!BM65</f>
        <v>232.89053123776276</v>
      </c>
      <c r="Q68" s="41">
        <f>功勋需求与产出奖励!BN65</f>
        <v>172.80950250932904</v>
      </c>
      <c r="R68" s="41">
        <f>功勋需求与产出奖励!BO65</f>
        <v>85.230994157587872</v>
      </c>
    </row>
    <row r="69" spans="4:18" x14ac:dyDescent="0.15">
      <c r="D69" s="41">
        <f>功勋需求与产出奖励!AV66*'[1]功能-付费相关'!BI67</f>
        <v>90.037438783777972</v>
      </c>
      <c r="E69" s="41">
        <f>功勋需求与产出奖励!AW66*'[1]功能-付费相关'!BJ67</f>
        <v>83.465118507036891</v>
      </c>
      <c r="F69" s="41">
        <f>功勋需求与产出奖励!AX66*'[1]功能-付费相关'!BK67</f>
        <v>58.677883004596247</v>
      </c>
      <c r="G69" s="41">
        <f>功勋需求与产出奖励!AY66*'[1]功能-付费相关'!BL67</f>
        <v>43.487806371971402</v>
      </c>
      <c r="H69" s="41">
        <f>功勋需求与产出奖励!AZ66*'[1]功能-付费相关'!BM67</f>
        <v>22.764866385203856</v>
      </c>
      <c r="I69" s="41">
        <f>功勋需求与产出奖励!BA66*'[1]功能-付费相关'!S67</f>
        <v>1102.5485807653943</v>
      </c>
      <c r="J69" s="41">
        <f>功勋需求与产出奖励!BB66*'[1]功能-付费相关'!T67</f>
        <v>1448.2473582322791</v>
      </c>
      <c r="K69" s="41">
        <f>功勋需求与产出奖励!BC66*'[1]功能-付费相关'!U67</f>
        <v>568.09255209422781</v>
      </c>
      <c r="L69" s="41">
        <f>功勋需求与产出奖励!BD66*'[1]功能-付费相关'!V67</f>
        <v>519.27123923478825</v>
      </c>
      <c r="M69" s="41">
        <f>功勋需求与产出奖励!BE66*'[1]功能-付费相关'!W67</f>
        <v>184.08233789287991</v>
      </c>
      <c r="N69" s="41">
        <f>功勋需求与产出奖励!BK66</f>
        <v>386.97819879114144</v>
      </c>
      <c r="O69" s="41">
        <f>功勋需求与产出奖励!BL66</f>
        <v>358.73056428568287</v>
      </c>
      <c r="P69" s="41">
        <f>功勋需求与产出奖励!BM66</f>
        <v>252.19577301089458</v>
      </c>
      <c r="Q69" s="41">
        <f>功勋需求与产出奖励!BN66</f>
        <v>186.90928136702468</v>
      </c>
      <c r="R69" s="41">
        <f>功勋需求与产出奖励!BO66</f>
        <v>97.842709749029396</v>
      </c>
    </row>
    <row r="70" spans="4:18" x14ac:dyDescent="0.15">
      <c r="D70" s="41">
        <f>功勋需求与产出奖励!AV67*'[1]功能-付费相关'!BI68</f>
        <v>95.024406807415346</v>
      </c>
      <c r="E70" s="41">
        <f>功勋需求与产出奖励!AW67*'[1]功能-付费相关'!BJ68</f>
        <v>89.704633530446131</v>
      </c>
      <c r="F70" s="41">
        <f>功勋需求与产出奖励!AX67*'[1]功能-付费相关'!BK68</f>
        <v>67.590976058251456</v>
      </c>
      <c r="G70" s="41">
        <f>功勋需求与产出奖励!AY67*'[1]功能-付费相关'!BL68</f>
        <v>46.136424561028328</v>
      </c>
      <c r="H70" s="41">
        <f>功勋需求与产出奖励!AZ67*'[1]功能-付费相关'!BM68</f>
        <v>23.109723086386868</v>
      </c>
      <c r="I70" s="41">
        <f>功勋需求与产出奖励!BA67*'[1]功能-付费相关'!S68</f>
        <v>1170.4473281904338</v>
      </c>
      <c r="J70" s="41">
        <f>功勋需求与产出奖励!BB67*'[1]功能-付费相关'!T68</f>
        <v>1580.4124840860504</v>
      </c>
      <c r="K70" s="41">
        <f>功勋需求与产出奖励!BC67*'[1]功能-付费相关'!U68</f>
        <v>812.33902205901472</v>
      </c>
      <c r="L70" s="41">
        <f>功勋需求与产出奖励!BD67*'[1]功能-付费相关'!V68</f>
        <v>554.18444228986993</v>
      </c>
      <c r="M70" s="41">
        <f>功勋需求与产出奖励!BE67*'[1]功能-付费相关'!W68</f>
        <v>186.97983229600101</v>
      </c>
      <c r="N70" s="41">
        <f>功勋需求与产出奖励!BK67</f>
        <v>416.58027782592427</v>
      </c>
      <c r="O70" s="41">
        <f>功勋需求与产出奖励!BL67</f>
        <v>393.25876807756953</v>
      </c>
      <c r="P70" s="41">
        <f>功勋需求与产出奖励!BM67</f>
        <v>296.31405794447443</v>
      </c>
      <c r="Q70" s="41">
        <f>功勋需求与产出奖励!BN67</f>
        <v>202.25882178333322</v>
      </c>
      <c r="R70" s="41">
        <f>功勋需求与产出奖励!BO67</f>
        <v>101.31139132831669</v>
      </c>
    </row>
    <row r="71" spans="4:18" x14ac:dyDescent="0.15">
      <c r="D71" s="41">
        <f>功勋需求与产出奖励!AV68*'[1]功能-付费相关'!BI69</f>
        <v>100.32173577073064</v>
      </c>
      <c r="E71" s="41">
        <f>功勋需求与产出奖励!AW68*'[1]功能-付费相关'!BJ69</f>
        <v>94.230633930756511</v>
      </c>
      <c r="F71" s="41">
        <f>功勋需求与产出奖励!AX68*'[1]功能-付费相关'!BK69</f>
        <v>71.785112493079311</v>
      </c>
      <c r="G71" s="41">
        <f>功勋需求与产出奖励!AY68*'[1]功能-付费相关'!BL69</f>
        <v>48.569713434055693</v>
      </c>
      <c r="H71" s="41">
        <f>功勋需求与产出奖励!AZ68*'[1]功能-付费相关'!BM69</f>
        <v>26.226762142797938</v>
      </c>
      <c r="I71" s="41">
        <f>功勋需求与产出奖励!BA68*'[1]功能-付费相关'!S69</f>
        <v>1243.2875035223333</v>
      </c>
      <c r="J71" s="41">
        <f>功勋需求与产出奖励!BB68*'[1]功能-付费相关'!T69</f>
        <v>1684.8277400795675</v>
      </c>
      <c r="K71" s="41">
        <f>功勋需求与产出奖励!BC68*'[1]功能-付费相关'!U69</f>
        <v>860.39070255028219</v>
      </c>
      <c r="L71" s="41">
        <f>功勋需求与产出奖励!BD68*'[1]功能-付费相关'!V69</f>
        <v>587.00430835710176</v>
      </c>
      <c r="M71" s="41">
        <f>功勋需求与产出奖励!BE68*'[1]功能-付费相关'!W69</f>
        <v>253.38776726893522</v>
      </c>
      <c r="N71" s="41">
        <f>功勋需求与产出奖励!BK68</f>
        <v>448.5994611566511</v>
      </c>
      <c r="O71" s="41">
        <f>功勋需求与产出奖励!BL68</f>
        <v>421.36244235638537</v>
      </c>
      <c r="P71" s="41">
        <f>功勋需求与产出奖励!BM68</f>
        <v>320.99487250758148</v>
      </c>
      <c r="Q71" s="41">
        <f>功勋需求与产出奖励!BN68</f>
        <v>217.18471184394318</v>
      </c>
      <c r="R71" s="41">
        <f>功勋需求与产出奖励!BO68</f>
        <v>117.27579546700186</v>
      </c>
    </row>
    <row r="72" spans="4:18" x14ac:dyDescent="0.15">
      <c r="D72" s="41">
        <f>功勋需求与产出奖励!AV69*'[1]功能-付费相关'!BI70</f>
        <v>105.94977476586892</v>
      </c>
      <c r="E72" s="41">
        <f>功勋需求与产出奖励!AW69*'[1]功能-付费相关'!BJ70</f>
        <v>98.796386174770745</v>
      </c>
      <c r="F72" s="41">
        <f>功勋需求与产出奖励!AX69*'[1]功能-付费相关'!BK70</f>
        <v>83.387447296814472</v>
      </c>
      <c r="G72" s="41">
        <f>功勋需求与产出奖励!AY69*'[1]功能-付费相关'!BL70</f>
        <v>50.290010274263821</v>
      </c>
      <c r="H72" s="41">
        <f>功勋需求与产出奖励!AZ69*'[1]功能-付费相关'!BM70</f>
        <v>25.866254466741729</v>
      </c>
      <c r="I72" s="41">
        <f>功勋需求与产出奖励!BA69*'[1]功能-付费相关'!S70</f>
        <v>1321.5880533918389</v>
      </c>
      <c r="J72" s="41">
        <f>功勋需求与产出奖励!BB69*'[1]功能-付费相关'!T70</f>
        <v>1789.8078167426518</v>
      </c>
      <c r="K72" s="41">
        <f>功勋需求与产出奖励!BC69*'[1]功能-付费相关'!U70</f>
        <v>1159.6214772378253</v>
      </c>
      <c r="L72" s="41">
        <f>功勋需求与产出奖励!BD69*'[1]功能-付费相关'!V70</f>
        <v>611.68959389228178</v>
      </c>
      <c r="M72" s="41">
        <f>功勋需求与产出奖励!BE69*'[1]功能-付费相关'!W70</f>
        <v>250.07835265762284</v>
      </c>
      <c r="N72" s="41">
        <f>功勋需求与产出奖励!BK69</f>
        <v>483.24116139519833</v>
      </c>
      <c r="O72" s="41">
        <f>功勋需求与产出奖励!BL69</f>
        <v>450.61426984859139</v>
      </c>
      <c r="P72" s="41">
        <f>功勋需求与产出奖励!BM69</f>
        <v>380.333483167297</v>
      </c>
      <c r="Q72" s="41">
        <f>功勋需求与产出奖励!BN69</f>
        <v>229.37474879220338</v>
      </c>
      <c r="R72" s="41">
        <f>功勋需求与产出奖励!BO69</f>
        <v>117.9770214431706</v>
      </c>
    </row>
    <row r="73" spans="4:18" x14ac:dyDescent="0.15">
      <c r="D73" s="41">
        <f>功勋需求与产出奖励!AV70*'[1]功能-付费相关'!BI71</f>
        <v>111.76638299256875</v>
      </c>
      <c r="E73" s="41">
        <f>功勋需求与产出奖励!AW70*'[1]功能-付费相关'!BJ71</f>
        <v>105.57182308958147</v>
      </c>
      <c r="F73" s="41">
        <f>功勋需求与产出奖励!AX70*'[1]功能-付费相关'!BK71</f>
        <v>86.374398978513881</v>
      </c>
      <c r="G73" s="41">
        <f>功勋需求与产出奖励!AY70*'[1]功能-付费相关'!BL71</f>
        <v>49.640121073764334</v>
      </c>
      <c r="H73" s="41">
        <f>功勋需求与产出奖励!AZ70*'[1]功能-付费相关'!BM71</f>
        <v>28.522115418709394</v>
      </c>
      <c r="I73" s="41">
        <f>功勋需求与产出奖励!BA70*'[1]功能-付费相关'!S71</f>
        <v>1403.982190627567</v>
      </c>
      <c r="J73" s="41">
        <f>功勋需求与产出奖励!BB70*'[1]功能-付费相关'!T71</f>
        <v>1936.5352214517341</v>
      </c>
      <c r="K73" s="41">
        <f>功勋需求与产出奖励!BC70*'[1]功能-付费相关'!U71</f>
        <v>1198.0505814774842</v>
      </c>
      <c r="L73" s="41">
        <f>功勋需求与产出奖励!BD70*'[1]功能-付费相关'!V71</f>
        <v>607.70265794146144</v>
      </c>
      <c r="M73" s="41">
        <f>功勋需求与产出奖励!BE70*'[1]功能-付费相关'!W71</f>
        <v>275.79172196788761</v>
      </c>
      <c r="N73" s="41">
        <f>功勋需求与产出奖励!BK70</f>
        <v>519.96636310417023</v>
      </c>
      <c r="O73" s="41">
        <f>功勋需求与产出奖励!BL70</f>
        <v>491.14765485267958</v>
      </c>
      <c r="P73" s="41">
        <f>功勋需求与产出奖励!BM70</f>
        <v>401.83623107095241</v>
      </c>
      <c r="Q73" s="41">
        <f>功勋需求与产出奖励!BN70</f>
        <v>230.93878971185893</v>
      </c>
      <c r="R73" s="41">
        <f>功勋需求与产出奖励!BO70</f>
        <v>132.69231968694712</v>
      </c>
    </row>
    <row r="74" spans="4:18" x14ac:dyDescent="0.15">
      <c r="D74" s="41">
        <f>功勋需求与产出奖励!AV71*'[1]功能-付费相关'!BI72</f>
        <v>119.23029435537134</v>
      </c>
      <c r="E74" s="41">
        <f>功勋需求与产出奖励!AW71*'[1]功能-付费相关'!BJ72</f>
        <v>112.39262781080096</v>
      </c>
      <c r="F74" s="41">
        <f>功勋需求与产出奖励!AX71*'[1]功能-付费相关'!BK72</f>
        <v>86.743043746822224</v>
      </c>
      <c r="G74" s="41">
        <f>功勋需求与产出奖励!AY71*'[1]功能-付费相关'!BL72</f>
        <v>57.336590858526499</v>
      </c>
      <c r="H74" s="41">
        <f>功勋需求与产出奖励!AZ71*'[1]功能-付费相关'!BM72</f>
        <v>29.318113805031345</v>
      </c>
      <c r="I74" s="41">
        <f>功勋需求与产出奖励!BA71*'[1]功能-付费相关'!S72</f>
        <v>1539.5416700292271</v>
      </c>
      <c r="J74" s="41">
        <f>功勋需求与产出奖励!BB71*'[1]功能-付费相关'!T72</f>
        <v>2121.004470944355</v>
      </c>
      <c r="K74" s="41">
        <f>功勋需求与产出奖励!BC71*'[1]功能-付费相关'!U72</f>
        <v>1200.0824573068617</v>
      </c>
      <c r="L74" s="41">
        <f>功勋需求与产出奖励!BD71*'[1]功能-付费相关'!V72</f>
        <v>879.40563991186616</v>
      </c>
      <c r="M74" s="41">
        <f>功勋需求与产出奖励!BE71*'[1]功能-付费相关'!W72</f>
        <v>283.38956749316111</v>
      </c>
      <c r="N74" s="41">
        <f>功勋需求与产出奖励!BK71</f>
        <v>565.78423391014303</v>
      </c>
      <c r="O74" s="41">
        <f>功勋需求与产出奖励!BL71</f>
        <v>533.33741367398659</v>
      </c>
      <c r="P74" s="41">
        <f>功勋需求与产出奖励!BM71</f>
        <v>411.62228793171539</v>
      </c>
      <c r="Q74" s="41">
        <f>功勋需求与产出奖励!BN71</f>
        <v>272.07966993037365</v>
      </c>
      <c r="R74" s="41">
        <f>功勋需求与产出奖励!BO71</f>
        <v>139.12342201747461</v>
      </c>
    </row>
    <row r="75" spans="4:18" x14ac:dyDescent="0.15">
      <c r="D75" s="41">
        <f>功勋需求与产出奖励!AV72*'[1]功能-付费相关'!BI73</f>
        <v>125.78755534918845</v>
      </c>
      <c r="E75" s="41">
        <f>功勋需求与产出奖励!AW72*'[1]功能-付费相关'!BJ73</f>
        <v>115.01205767409672</v>
      </c>
      <c r="F75" s="41">
        <f>功勋需求与产出奖励!AX72*'[1]功能-付费相关'!BK73</f>
        <v>95.120525817738724</v>
      </c>
      <c r="G75" s="41">
        <f>功勋需求与产出奖励!AY72*'[1]功能-付费相关'!BL73</f>
        <v>61.473089630386795</v>
      </c>
      <c r="H75" s="41">
        <f>功勋需求与产出奖励!AZ72*'[1]功能-付费相关'!BM73</f>
        <v>30.402493168563947</v>
      </c>
      <c r="I75" s="41">
        <f>功勋需求与产出奖励!BA72*'[1]功能-付费相关'!S73</f>
        <v>1635.4187102740786</v>
      </c>
      <c r="J75" s="41">
        <f>功勋需求与产出奖励!BB72*'[1]功能-付费相关'!T73</f>
        <v>2198.3610279425297</v>
      </c>
      <c r="K75" s="41">
        <f>功勋需求与产出奖励!BC72*'[1]功能-付费相关'!U73</f>
        <v>1498.1266876280881</v>
      </c>
      <c r="L75" s="41">
        <f>功勋需求与产出奖励!BD72*'[1]功能-付费相关'!V73</f>
        <v>949.37172035274148</v>
      </c>
      <c r="M75" s="41">
        <f>功勋需求与产出奖励!BE72*'[1]功能-付费相关'!W73</f>
        <v>293.72201438642736</v>
      </c>
      <c r="N75" s="41">
        <f>功勋需求与产出奖励!BK72</f>
        <v>608.83845287742031</v>
      </c>
      <c r="O75" s="41">
        <f>功勋需求与产出奖励!BL72</f>
        <v>556.6827581803185</v>
      </c>
      <c r="P75" s="41">
        <f>功勋需求与产出奖励!BM72</f>
        <v>460.40352414029479</v>
      </c>
      <c r="Q75" s="41">
        <f>功勋需求与产出奖励!BN72</f>
        <v>297.54279491529331</v>
      </c>
      <c r="R75" s="41">
        <f>功勋需求与产出奖励!BO72</f>
        <v>147.15451662114074</v>
      </c>
    </row>
    <row r="76" spans="4:18" x14ac:dyDescent="0.15">
      <c r="D76" s="41">
        <f>功勋需求与产出奖励!AV73*'[1]功能-付费相关'!BI74</f>
        <v>132.69316905180139</v>
      </c>
      <c r="E76" s="41">
        <f>功勋需求与产出奖励!AW73*'[1]功能-付费相关'!BJ74</f>
        <v>118.78713293805281</v>
      </c>
      <c r="F76" s="41">
        <f>功勋需求与产出奖励!AX73*'[1]功能-付费相关'!BK74</f>
        <v>113.10380043468811</v>
      </c>
      <c r="G76" s="41">
        <f>功勋需求与产出奖励!AY73*'[1]功能-付费相关'!BL74</f>
        <v>65.608630875907366</v>
      </c>
      <c r="H76" s="41">
        <f>功勋需求与产出奖励!AZ73*'[1]功能-付费相关'!BM74</f>
        <v>31.840597312011315</v>
      </c>
      <c r="I76" s="41">
        <f>功勋需求与产出奖励!BA73*'[1]功能-付费相关'!S74</f>
        <v>1736.2814451197469</v>
      </c>
      <c r="J76" s="41">
        <f>功勋需求与产出奖励!BB73*'[1]功能-付费相关'!T74</f>
        <v>2299.6692257082491</v>
      </c>
      <c r="K76" s="41">
        <f>功勋需求与产出奖励!BC73*'[1]功能-付费相关'!U74</f>
        <v>1939.1437593033747</v>
      </c>
      <c r="L76" s="41">
        <f>功勋需求与产出奖励!BD73*'[1]功能-付费相关'!V74</f>
        <v>1020.5603732703515</v>
      </c>
      <c r="M76" s="41">
        <f>功勋需求与产出奖励!BE73*'[1]功能-付费相关'!W74</f>
        <v>307.40025556231041</v>
      </c>
      <c r="N76" s="41">
        <f>功勋需求与产出奖励!BK73</f>
        <v>655.10834994131585</v>
      </c>
      <c r="O76" s="41">
        <f>功勋需求与产出奖励!BL73</f>
        <v>586.45402178109384</v>
      </c>
      <c r="P76" s="41">
        <f>功勋需求与产出奖励!BM73</f>
        <v>558.39531608394043</v>
      </c>
      <c r="Q76" s="41">
        <f>功勋需求与产出奖励!BN73</f>
        <v>323.91088570840833</v>
      </c>
      <c r="R76" s="41">
        <f>功勋需求与产出奖励!BO73</f>
        <v>157.19755067477948</v>
      </c>
    </row>
    <row r="77" spans="4:18" x14ac:dyDescent="0.15">
      <c r="D77" s="41">
        <f>功勋需求与产出奖励!AV74*'[1]功能-付费相关'!BI75</f>
        <v>140.00379893092955</v>
      </c>
      <c r="E77" s="41">
        <f>功勋需求与产出奖励!AW74*'[1]功能-付费相关'!BJ75</f>
        <v>130.45934139557278</v>
      </c>
      <c r="F77" s="41">
        <f>功勋需求与产出奖励!AX74*'[1]功能-付费相关'!BK75</f>
        <v>122.39293281160448</v>
      </c>
      <c r="G77" s="41">
        <f>功勋需求与产出奖励!AY74*'[1]功能-付费相关'!BL75</f>
        <v>74.729504369632068</v>
      </c>
      <c r="H77" s="41">
        <f>功勋需求与产出奖励!AZ74*'[1]功能-付费相关'!BM75</f>
        <v>34.607411809109699</v>
      </c>
      <c r="I77" s="41">
        <f>功勋需求与产出奖励!BA74*'[1]功能-付费相关'!S75</f>
        <v>1843.9068536789466</v>
      </c>
      <c r="J77" s="41">
        <f>功勋需求与产出奖励!BB74*'[1]功能-付费相关'!T75</f>
        <v>2558.438442619457</v>
      </c>
      <c r="K77" s="41">
        <f>功勋需求与产出奖励!BC74*'[1]功能-付费相关'!U75</f>
        <v>2102.7471394396152</v>
      </c>
      <c r="L77" s="41">
        <f>功勋需求与产出奖励!BD74*'[1]功能-付费相关'!V75</f>
        <v>1362.6231726072629</v>
      </c>
      <c r="M77" s="41">
        <f>功勋需求与产出奖励!BE74*'[1]功能-付费相关'!W75</f>
        <v>333.79356695192814</v>
      </c>
      <c r="N77" s="41">
        <f>功勋需求与产出奖励!BK74</f>
        <v>705.02507043673711</v>
      </c>
      <c r="O77" s="41">
        <f>功勋需求与产出奖励!BL74</f>
        <v>656.96150432261254</v>
      </c>
      <c r="P77" s="41">
        <f>功勋需求与产出奖励!BM74</f>
        <v>616.34103313890228</v>
      </c>
      <c r="Q77" s="41">
        <f>功勋需求与产出奖励!BN74</f>
        <v>376.31960335515515</v>
      </c>
      <c r="R77" s="41">
        <f>功勋需求与产出奖励!BO74</f>
        <v>174.2745063681304</v>
      </c>
    </row>
    <row r="78" spans="4:18" x14ac:dyDescent="0.15">
      <c r="D78" s="41">
        <f>功勋需求与产出奖励!AV75*'[1]功能-付费相关'!BI76</f>
        <v>147.76602118510263</v>
      </c>
      <c r="E78" s="41">
        <f>功勋需求与产出奖励!AW75*'[1]功能-付费相关'!BJ76</f>
        <v>138.79894079432208</v>
      </c>
      <c r="F78" s="41">
        <f>功勋需求与产出奖励!AX75*'[1]功能-付费相关'!BK76</f>
        <v>125.46510488362816</v>
      </c>
      <c r="G78" s="41">
        <f>功勋需求与产出奖励!AY75*'[1]功能-付费相关'!BL76</f>
        <v>78.218133827949657</v>
      </c>
      <c r="H78" s="41">
        <f>功勋需求与产出奖励!AZ75*'[1]功能-付费相关'!BM76</f>
        <v>36.52765803814281</v>
      </c>
      <c r="I78" s="41">
        <f>功勋需求与产出奖励!BA75*'[1]功能-付费相关'!S76</f>
        <v>1958.8891775365682</v>
      </c>
      <c r="J78" s="41">
        <f>功勋需求与产出奖励!BB75*'[1]功能-付费相关'!T76</f>
        <v>2758.8449269455891</v>
      </c>
      <c r="K78" s="41">
        <f>功勋需求与产出奖励!BC75*'[1]功能-付费相关'!U76</f>
        <v>2160.6991871103737</v>
      </c>
      <c r="L78" s="41">
        <f>功勋需求与产出奖励!BD75*'[1]功能-付费相关'!V76</f>
        <v>1437.050317019329</v>
      </c>
      <c r="M78" s="41">
        <f>功勋需求与产出奖励!BE75*'[1]功能-付费相关'!W76</f>
        <v>351.99065407897518</v>
      </c>
      <c r="N78" s="41">
        <f>功勋需求与产出奖励!BK75</f>
        <v>758.9960079332651</v>
      </c>
      <c r="O78" s="41">
        <f>功勋需求与产出奖励!BL75</f>
        <v>712.93685194574994</v>
      </c>
      <c r="P78" s="41">
        <f>功勋需求与产出奖励!BM75</f>
        <v>644.44797916236212</v>
      </c>
      <c r="Q78" s="41">
        <f>功勋需求与产出奖励!BN75</f>
        <v>401.76524242360068</v>
      </c>
      <c r="R78" s="41">
        <f>功勋需求与产出奖励!BO75</f>
        <v>187.62328719247483</v>
      </c>
    </row>
    <row r="79" spans="4:18" x14ac:dyDescent="0.15">
      <c r="D79" s="41">
        <f>功勋需求与产出奖励!AV76*'[1]功能-付费相关'!BI77</f>
        <v>156.00722823607202</v>
      </c>
      <c r="E79" s="41">
        <f>功勋需求与产出奖励!AW76*'[1]功能-付费相关'!BJ77</f>
        <v>144.77492522194802</v>
      </c>
      <c r="F79" s="41">
        <f>功勋需求与产出奖励!AX76*'[1]功能-付费相关'!BK77</f>
        <v>128.25190602196204</v>
      </c>
      <c r="G79" s="41">
        <f>功勋需求与产出奖励!AY76*'[1]功能-付费相关'!BL77</f>
        <v>81.374255485197139</v>
      </c>
      <c r="H79" s="41">
        <f>功勋需求与产出奖励!AZ76*'[1]功能-付费相关'!BM77</f>
        <v>37.770934629648799</v>
      </c>
      <c r="I79" s="41">
        <f>功勋需求与产出奖励!BA76*'[1]功能-付费相关'!S77</f>
        <v>2085.3118497580658</v>
      </c>
      <c r="J79" s="41">
        <f>功勋需求与产出奖励!BB76*'[1]功能-付费相关'!T77</f>
        <v>2916.9483346172633</v>
      </c>
      <c r="K79" s="41">
        <f>功勋需求与产出奖励!BC76*'[1]功能-付费相关'!U77</f>
        <v>2215.2635740074852</v>
      </c>
      <c r="L79" s="41">
        <f>功勋需求与产出奖励!BD76*'[1]功能-付费相关'!V77</f>
        <v>1506.5664946508591</v>
      </c>
      <c r="M79" s="41">
        <f>功勋需求与产出奖励!BE76*'[1]功能-付费相关'!W77</f>
        <v>363.5776334701622</v>
      </c>
      <c r="N79" s="41">
        <f>功勋需求与产出奖励!BK76</f>
        <v>817.3532706644138</v>
      </c>
      <c r="O79" s="41">
        <f>功勋需求与产出奖励!BL76</f>
        <v>758.50497427781556</v>
      </c>
      <c r="P79" s="41">
        <f>功勋需求与产出奖励!BM76</f>
        <v>671.93755085097735</v>
      </c>
      <c r="Q79" s="41">
        <f>功勋需求与产出奖励!BN76</f>
        <v>426.33610391475872</v>
      </c>
      <c r="R79" s="41">
        <f>功勋需求与产出奖励!BO76</f>
        <v>197.88952925231791</v>
      </c>
    </row>
    <row r="80" spans="4:18" x14ac:dyDescent="0.15">
      <c r="D80" s="41">
        <f>功勋需求与产出奖励!AV77*'[1]功能-付费相关'!BI78</f>
        <v>164.68919381124468</v>
      </c>
      <c r="E80" s="41">
        <f>功勋需求与产出奖励!AW77*'[1]功能-付费相关'!BJ78</f>
        <v>147.2588070289319</v>
      </c>
      <c r="F80" s="41">
        <f>功勋需求与产出奖励!AX77*'[1]功能-付费相关'!BK78</f>
        <v>135.90517546666518</v>
      </c>
      <c r="G80" s="41">
        <f>功勋需求与产出奖励!AY77*'[1]功能-付费相关'!BL78</f>
        <v>93.280162044784561</v>
      </c>
      <c r="H80" s="41">
        <f>功勋需求与产出奖励!AZ77*'[1]功能-付费相关'!BM78</f>
        <v>39.840613473095765</v>
      </c>
      <c r="I80" s="41">
        <f>功勋需求与产出奖励!BA77*'[1]功能-付费相关'!S78</f>
        <v>2218.991818748113</v>
      </c>
      <c r="J80" s="41">
        <f>功勋需求与产出奖励!BB77*'[1]功能-付费相关'!T78</f>
        <v>3009.2312685885622</v>
      </c>
      <c r="K80" s="41">
        <f>功勋需求与产出奖励!BC77*'[1]功能-付费相关'!U78</f>
        <v>2355.5680056678661</v>
      </c>
      <c r="L80" s="41">
        <f>功勋需求与产出奖励!BD77*'[1]功能-付费相关'!V78</f>
        <v>1985.750717560371</v>
      </c>
      <c r="M80" s="41">
        <f>功勋需求与产出奖励!BE77*'[1]功能-付费相关'!W78</f>
        <v>383.07084317016199</v>
      </c>
      <c r="N80" s="41">
        <f>功勋需求与产出奖励!BK77</f>
        <v>880.09663258060255</v>
      </c>
      <c r="O80" s="41">
        <f>功勋需求与产出奖励!BL77</f>
        <v>786.94890165374488</v>
      </c>
      <c r="P80" s="41">
        <f>功勋需求与产出奖励!BM77</f>
        <v>726.27526136035533</v>
      </c>
      <c r="Q80" s="41">
        <f>功勋需求与产出奖励!BN77</f>
        <v>498.487815759667</v>
      </c>
      <c r="R80" s="41">
        <f>功勋需求与产出奖励!BO77</f>
        <v>212.90765317489149</v>
      </c>
    </row>
    <row r="81" spans="4:18" x14ac:dyDescent="0.15">
      <c r="D81" s="41">
        <f>功勋需求与产出奖励!AV78*'[1]功能-付费相关'!BI79</f>
        <v>173.84298160321151</v>
      </c>
      <c r="E81" s="41">
        <f>功勋需求与产出奖励!AW78*'[1]功能-付费相关'!BJ79</f>
        <v>159.95081674624205</v>
      </c>
      <c r="F81" s="41">
        <f>功勋需求与产出奖励!AX78*'[1]功能-付费相关'!BK79</f>
        <v>149.00042884498515</v>
      </c>
      <c r="G81" s="41">
        <f>功勋需求与产出奖励!AY78*'[1]功能-付费相关'!BL79</f>
        <v>108.50941258538536</v>
      </c>
      <c r="H81" s="41">
        <f>功勋需求与产出奖励!AZ78*'[1]功能-付费相关'!BM79</f>
        <v>43.138190307164223</v>
      </c>
      <c r="I81" s="41">
        <f>功勋需求与产出奖励!BA78*'[1]功能-付费相关'!S79</f>
        <v>2361.0420449312915</v>
      </c>
      <c r="J81" s="41">
        <f>功勋需求与产出奖励!BB78*'[1]功能-付费相关'!T79</f>
        <v>3316.5560378168857</v>
      </c>
      <c r="K81" s="41">
        <f>功勋需求与产出奖励!BC78*'[1]功能-付费相关'!U79</f>
        <v>2582.5520863952734</v>
      </c>
      <c r="L81" s="41">
        <f>功勋需求与产出奖励!BD78*'[1]功能-付费相关'!V79</f>
        <v>2575.0624372516845</v>
      </c>
      <c r="M81" s="41">
        <f>功勋需求与产出奖励!BE78*'[1]功能-付费相关'!W79</f>
        <v>413.95249595402095</v>
      </c>
      <c r="N81" s="41">
        <f>功勋需求与产出奖励!BK78</f>
        <v>947.59462688096448</v>
      </c>
      <c r="O81" s="41">
        <f>功勋需求与产出奖励!BL78</f>
        <v>871.87031145099036</v>
      </c>
      <c r="P81" s="41">
        <f>功勋需求与产出奖励!BM78</f>
        <v>812.18122511687909</v>
      </c>
      <c r="Q81" s="41">
        <f>功勋需求与产出奖励!BN78</f>
        <v>591.47016108254172</v>
      </c>
      <c r="R81" s="41">
        <f>功勋需求与产出奖励!BO78</f>
        <v>235.14045244425427</v>
      </c>
    </row>
    <row r="82" spans="4:18" x14ac:dyDescent="0.15">
      <c r="D82" s="41">
        <f>功勋需求与产出奖励!AV79*'[1]功能-付费相关'!BI80</f>
        <v>183.50730051004629</v>
      </c>
      <c r="E82" s="41">
        <f>功勋需求与产出奖励!AW79*'[1]功能-付费相关'!BJ80</f>
        <v>171.11495127133134</v>
      </c>
      <c r="F82" s="41">
        <f>功勋需求与产出奖励!AX79*'[1]功能-付费相关'!BK80</f>
        <v>156.09132987676659</v>
      </c>
      <c r="G82" s="41">
        <f>功勋需求与产出奖励!AY79*'[1]功能-付费相关'!BL80</f>
        <v>114.10489470620632</v>
      </c>
      <c r="H82" s="41">
        <f>功勋需求与产出奖励!AZ79*'[1]功能-付费相关'!BM80</f>
        <v>50.675491981169991</v>
      </c>
      <c r="I82" s="41">
        <f>功勋需求与产出奖励!BA79*'[1]功能-付费相关'!S80</f>
        <v>2512.0108846574453</v>
      </c>
      <c r="J82" s="41">
        <f>功勋需求与产出奖励!BB79*'[1]功能-付费相关'!T80</f>
        <v>3602.7063165589207</v>
      </c>
      <c r="K82" s="41">
        <f>功勋需求与产出奖励!BC79*'[1]功能-付费相关'!U80</f>
        <v>2704.7230708080801</v>
      </c>
      <c r="L82" s="41">
        <f>功勋需求与产出奖励!BD79*'[1]功能-付费相关'!V80</f>
        <v>2730.3303378711489</v>
      </c>
      <c r="M82" s="41">
        <f>功勋需求与产出奖励!BE79*'[1]功能-付费相关'!W80</f>
        <v>604.76054521731101</v>
      </c>
      <c r="N82" s="41">
        <f>功勋需求与产出奖励!BK79</f>
        <v>1020.2789952183419</v>
      </c>
      <c r="O82" s="41">
        <f>功勋需求与产出奖励!BL79</f>
        <v>951.37899181505134</v>
      </c>
      <c r="P82" s="41">
        <f>功勋需求与产出奖励!BM79</f>
        <v>867.84942488020249</v>
      </c>
      <c r="Q82" s="41">
        <f>功勋需求与产出奖励!BN79</f>
        <v>634.40978640503408</v>
      </c>
      <c r="R82" s="41">
        <f>功勋需求与产出奖励!BO79</f>
        <v>281.74977179130104</v>
      </c>
    </row>
    <row r="83" spans="4:18" x14ac:dyDescent="0.15">
      <c r="D83" s="41">
        <f>功勋需求与产出奖励!AV80*'[1]功能-付费相关'!BI81</f>
        <v>194.05940421366651</v>
      </c>
      <c r="E83" s="41">
        <f>功勋需求与产出奖励!AW80*'[1]功能-付费相关'!BJ81</f>
        <v>178.65173013008783</v>
      </c>
      <c r="F83" s="41">
        <f>功勋需求与产出奖励!AX80*'[1]功能-付费相关'!BK81</f>
        <v>161.0893839512517</v>
      </c>
      <c r="G83" s="41">
        <f>功勋需求与产出奖励!AY80*'[1]功能-付费相关'!BL81</f>
        <v>120.32915446970783</v>
      </c>
      <c r="H83" s="41">
        <f>功勋需求与产出奖励!AZ80*'[1]功能-付费相关'!BM81</f>
        <v>54.158533147611124</v>
      </c>
      <c r="I83" s="41">
        <f>功勋需求与产出奖励!BA80*'[1]功能-付费相关'!S81</f>
        <v>2678.53293389501</v>
      </c>
      <c r="J83" s="41">
        <f>功勋需求与产出奖励!BB80*'[1]功能-付费相关'!T81</f>
        <v>3822.1387699317784</v>
      </c>
      <c r="K83" s="41">
        <f>功勋需求与产出奖励!BC80*'[1]功能-付费相关'!U81</f>
        <v>2791.3989068894589</v>
      </c>
      <c r="L83" s="41">
        <f>功勋需求与产出奖励!BD80*'[1]功能-付费相关'!V81</f>
        <v>2903.6817598886546</v>
      </c>
      <c r="M83" s="41">
        <f>功勋需求与产出奖励!BE80*'[1]功能-付费相关'!W81</f>
        <v>645.7047298496301</v>
      </c>
      <c r="N83" s="41">
        <f>功勋需求与产出奖励!BK80</f>
        <v>1100.5263990116255</v>
      </c>
      <c r="O83" s="41">
        <f>功勋需求与产出奖励!BL80</f>
        <v>1013.1482472283923</v>
      </c>
      <c r="P83" s="41">
        <f>功勋需求与产出奖励!BM80</f>
        <v>913.55077769731292</v>
      </c>
      <c r="Q83" s="41">
        <f>功勋需求与产出奖励!BN80</f>
        <v>682.39625696704707</v>
      </c>
      <c r="R83" s="41">
        <f>功勋需求与产出奖励!BO80</f>
        <v>307.13737219901628</v>
      </c>
    </row>
    <row r="84" spans="4:18" x14ac:dyDescent="0.15">
      <c r="D84" s="41">
        <f>功勋需求与产出奖励!AV81*'[1]功能-付费相关'!BI82</f>
        <v>205.22422428063783</v>
      </c>
      <c r="E84" s="41">
        <f>功勋需求与产出奖励!AW81*'[1]功能-付费相关'!BJ82</f>
        <v>190.56633488032801</v>
      </c>
      <c r="F84" s="41">
        <f>功勋需求与产出奖励!AX81*'[1]功能-付费相关'!BK82</f>
        <v>173.12859142562968</v>
      </c>
      <c r="G84" s="41">
        <f>功勋需求与产出奖励!AY81*'[1]功能-付费相关'!BL82</f>
        <v>127.63107120526297</v>
      </c>
      <c r="H84" s="41">
        <f>功勋需求与产出奖励!AZ81*'[1]功能-付费相关'!BM82</f>
        <v>52.581291107011403</v>
      </c>
      <c r="I84" s="41">
        <f>功勋需求与产出奖励!BA81*'[1]功能-付费相关'!S82</f>
        <v>2854.7345056780255</v>
      </c>
      <c r="J84" s="41">
        <f>功勋需求与产出奖励!BB81*'[1]功能-付费相关'!T82</f>
        <v>4143.0332395985479</v>
      </c>
      <c r="K84" s="41">
        <f>功勋需求与产出奖励!BC81*'[1]功能-付费相关'!U82</f>
        <v>2998.9874344579048</v>
      </c>
      <c r="L84" s="41">
        <f>功勋需求与产出奖励!BD81*'[1]功能-付费相关'!V82</f>
        <v>3106.4827375198183</v>
      </c>
      <c r="M84" s="41">
        <f>功勋需求与产出奖励!BE81*'[1]功能-付费相关'!W82</f>
        <v>626.79011221226961</v>
      </c>
      <c r="N84" s="41">
        <f>功勋需求与产出奖励!BK81</f>
        <v>1187.1198461200436</v>
      </c>
      <c r="O84" s="41">
        <f>功勋需求与产出奖励!BL81</f>
        <v>1102.3312619734393</v>
      </c>
      <c r="P84" s="41">
        <f>功勋需求与产出奖励!BM81</f>
        <v>1001.4626077042693</v>
      </c>
      <c r="Q84" s="41">
        <f>功勋需求与产出奖励!BN81</f>
        <v>738.28213087621759</v>
      </c>
      <c r="R84" s="41">
        <f>功勋需求与产出奖励!BO81</f>
        <v>304.15656059389329</v>
      </c>
    </row>
    <row r="85" spans="4:18" x14ac:dyDescent="0.15">
      <c r="D85" s="41">
        <f>功勋需求与产出奖励!AV82*'[1]功能-付费相关'!BI83</f>
        <v>216.99915317472548</v>
      </c>
      <c r="E85" s="41">
        <f>功勋需求与产出奖励!AW82*'[1]功能-付费相关'!BJ83</f>
        <v>199.59099692876251</v>
      </c>
      <c r="F85" s="41">
        <f>功勋需求与产出奖励!AX82*'[1]功能-付费相关'!BK83</f>
        <v>181.36758764746327</v>
      </c>
      <c r="G85" s="41">
        <f>功勋需求与产出奖励!AY82*'[1]功能-付费相关'!BL83</f>
        <v>131.304551074084</v>
      </c>
      <c r="H85" s="41">
        <f>功勋需求与产出奖励!AZ82*'[1]功能-付费相关'!BM83</f>
        <v>59.79817238797105</v>
      </c>
      <c r="I85" s="41">
        <f>功勋需求与产出奖励!BA82*'[1]功能-付费相关'!S83</f>
        <v>3041.0543354989913</v>
      </c>
      <c r="J85" s="41">
        <f>功勋需求与产出奖励!BB82*'[1]功能-付费相关'!T83</f>
        <v>4408.8988245576902</v>
      </c>
      <c r="K85" s="41">
        <f>功勋需求与产出奖励!BC82*'[1]功能-付费相关'!U83</f>
        <v>3142.4255851629919</v>
      </c>
      <c r="L85" s="41">
        <f>功勋需求与产出奖励!BD82*'[1]功能-付费相关'!V83</f>
        <v>3223.9911366597362</v>
      </c>
      <c r="M85" s="41">
        <f>功勋需求与产出奖励!BE82*'[1]功能-付费相关'!W83</f>
        <v>829.15902671445133</v>
      </c>
      <c r="N85" s="41">
        <f>功勋需求与产出奖励!BK82</f>
        <v>1280.3365795265386</v>
      </c>
      <c r="O85" s="41">
        <f>功勋需求与产出奖励!BL82</f>
        <v>1177.6251223722634</v>
      </c>
      <c r="P85" s="41">
        <f>功勋需求与产出奖励!BM82</f>
        <v>1070.1035161116893</v>
      </c>
      <c r="Q85" s="41">
        <f>功勋需求与产出奖励!BN82</f>
        <v>774.72200853750201</v>
      </c>
      <c r="R85" s="41">
        <f>功勋需求与产出奖励!BO82</f>
        <v>352.82067407657763</v>
      </c>
    </row>
    <row r="86" spans="4:18" x14ac:dyDescent="0.15">
      <c r="D86" s="41">
        <f>功勋需求与产出奖励!AV83*'[1]功能-付费相关'!BI84</f>
        <v>229.24963888047088</v>
      </c>
      <c r="E86" s="41">
        <f>功勋需求与产出奖励!AW83*'[1]功能-付费相关'!BJ84</f>
        <v>213.59621243350503</v>
      </c>
      <c r="F86" s="41">
        <f>功勋需求与产出奖励!AX83*'[1]功能-付费相关'!BK84</f>
        <v>191.12891327837485</v>
      </c>
      <c r="G86" s="41">
        <f>功勋需求与产出奖励!AY83*'[1]功能-付费相关'!BL84</f>
        <v>132.04091367054906</v>
      </c>
      <c r="H86" s="41">
        <f>功勋需求与产出奖励!AZ83*'[1]功能-付费相关'!BM84</f>
        <v>63.66665769021855</v>
      </c>
      <c r="I86" s="41">
        <f>功勋需求与产出奖励!BA83*'[1]功能-付费相关'!S84</f>
        <v>3240.5650412844029</v>
      </c>
      <c r="J86" s="41">
        <f>功勋需求与产出奖励!BB83*'[1]功能-付费相关'!T84</f>
        <v>4793.5302945032827</v>
      </c>
      <c r="K86" s="41">
        <f>功勋需求与产出奖励!BC83*'[1]功能-付费相关'!U84</f>
        <v>3320.3211043097622</v>
      </c>
      <c r="L86" s="41">
        <f>功勋需求与产出奖励!BD83*'[1]功能-付费相关'!V84</f>
        <v>3270.7741325766224</v>
      </c>
      <c r="M86" s="41">
        <f>功勋需求与产出奖励!BE83*'[1]功能-付费相关'!W84</f>
        <v>882.26233297749445</v>
      </c>
      <c r="N86" s="41">
        <f>功勋需求与产出奖励!BK83</f>
        <v>1379.6691281596443</v>
      </c>
      <c r="O86" s="41">
        <f>功勋需求与产出奖励!BL83</f>
        <v>1285.4637487127575</v>
      </c>
      <c r="P86" s="41">
        <f>功勋需求与产出奖励!BM83</f>
        <v>1150.251151699149</v>
      </c>
      <c r="Q86" s="41">
        <f>功勋需求与产出奖励!BN83</f>
        <v>794.64802271829467</v>
      </c>
      <c r="R86" s="41">
        <f>功勋需求与产出奖励!BO83</f>
        <v>383.15838811026839</v>
      </c>
    </row>
    <row r="87" spans="4:18" x14ac:dyDescent="0.15">
      <c r="D87" s="41">
        <f>功勋需求与产出奖励!AV84*'[1]功能-付费相关'!BI85</f>
        <v>242.19944499390715</v>
      </c>
      <c r="E87" s="41">
        <f>功勋需求与产出奖励!AW84*'[1]功能-付费相关'!BJ85</f>
        <v>224.92580389741028</v>
      </c>
      <c r="F87" s="41">
        <f>功勋需求与产出奖励!AX84*'[1]功能-付费相关'!BK85</f>
        <v>188.9798028052395</v>
      </c>
      <c r="G87" s="41">
        <f>功勋需求与产出奖励!AY84*'[1]功能-付费相关'!BL85</f>
        <v>137.90701001760593</v>
      </c>
      <c r="H87" s="41">
        <f>功勋需求与产出奖励!AZ84*'[1]功能-付费相关'!BM85</f>
        <v>64.997762404320241</v>
      </c>
      <c r="I87" s="41">
        <f>功勋需求与产出奖励!BA84*'[1]功能-付费相关'!S85</f>
        <v>3463.4125921587347</v>
      </c>
      <c r="J87" s="41">
        <f>功勋需求与产出奖励!BB84*'[1]功能-付费相关'!T85</f>
        <v>5128.8442824829344</v>
      </c>
      <c r="K87" s="41">
        <f>功勋需求与产出奖励!BC84*'[1]功能-付费相关'!U85</f>
        <v>3292.0688160457898</v>
      </c>
      <c r="L87" s="41">
        <f>功勋需求与产出奖励!BD84*'[1]功能-付费相关'!V85</f>
        <v>3447.026951054735</v>
      </c>
      <c r="M87" s="41">
        <f>功勋需求与产出奖励!BE84*'[1]功能-付费相关'!W85</f>
        <v>900.18261608978753</v>
      </c>
      <c r="N87" s="41">
        <f>功勋需求与产出奖励!BK84</f>
        <v>1486.7556639228299</v>
      </c>
      <c r="O87" s="41">
        <f>功勋需求与产出奖励!BL84</f>
        <v>1380.7203931259335</v>
      </c>
      <c r="P87" s="41">
        <f>功勋需求与产出奖励!BM84</f>
        <v>1160.0637325769983</v>
      </c>
      <c r="Q87" s="41">
        <f>功勋需求与产出奖励!BN84</f>
        <v>846.55036366204683</v>
      </c>
      <c r="R87" s="41">
        <f>功勋需求与产出奖励!BO84</f>
        <v>398.99262114066568</v>
      </c>
    </row>
    <row r="88" spans="4:18" x14ac:dyDescent="0.15">
      <c r="D88" s="41">
        <f>功勋需求与产出奖励!AV85*'[1]功能-付费相关'!BI86</f>
        <v>255.76111412697131</v>
      </c>
      <c r="E88" s="41">
        <f>功勋需求与产出奖励!AW85*'[1]功能-付费相关'!BJ86</f>
        <v>225.60609474203599</v>
      </c>
      <c r="F88" s="41">
        <f>功勋需求与产出奖励!AX85*'[1]功能-付费相关'!BK86</f>
        <v>197.05076541067046</v>
      </c>
      <c r="G88" s="41">
        <f>功勋需求与产出奖励!AY85*'[1]功能-付费相关'!BL86</f>
        <v>146.61861195155009</v>
      </c>
      <c r="H88" s="41">
        <f>功勋需求与产出奖励!AZ85*'[1]功能-付费相关'!BM86</f>
        <v>75.336476698725292</v>
      </c>
      <c r="I88" s="41">
        <f>功勋需求与产出奖励!BA85*'[1]功能-付费相关'!S86</f>
        <v>3667.440182539026</v>
      </c>
      <c r="J88" s="41">
        <f>功勋需求与产出奖励!BB85*'[1]功能-付费相关'!T86</f>
        <v>5189.4573854506407</v>
      </c>
      <c r="K88" s="41">
        <f>功勋需求与产出奖励!BC85*'[1]功能-付费相关'!U86</f>
        <v>3416.0222146099482</v>
      </c>
      <c r="L88" s="41">
        <f>功勋需求与产出奖励!BD85*'[1]功能-付费相关'!V86</f>
        <v>3669.2916452833647</v>
      </c>
      <c r="M88" s="41">
        <f>功勋需求与产出奖励!BE85*'[1]功能-付费相关'!W86</f>
        <v>1179.5882895664595</v>
      </c>
      <c r="N88" s="41">
        <f>功勋需求与产出奖励!BK85</f>
        <v>1601.404870064978</v>
      </c>
      <c r="O88" s="41">
        <f>功勋需求与产出奖励!BL85</f>
        <v>1412.5943268173219</v>
      </c>
      <c r="P88" s="41">
        <f>功勋需求与产出奖励!BM85</f>
        <v>1233.7999717268276</v>
      </c>
      <c r="Q88" s="41">
        <f>功勋需求与产出奖励!BN85</f>
        <v>918.02759001439267</v>
      </c>
      <c r="R88" s="41">
        <f>功勋需求与产出奖励!BO85</f>
        <v>471.70658092684954</v>
      </c>
    </row>
    <row r="89" spans="4:18" x14ac:dyDescent="0.15">
      <c r="D89" s="41">
        <f>功勋需求与产出奖励!AV86*'[1]功能-付费相关'!BI87</f>
        <v>270.03820945132532</v>
      </c>
      <c r="E89" s="41">
        <f>功勋需求与产出奖励!AW86*'[1]功能-付费相关'!BJ87</f>
        <v>244.39691943938692</v>
      </c>
      <c r="F89" s="41">
        <f>功勋需求与产出奖励!AX86*'[1]功能-付费相关'!BK87</f>
        <v>214.5698486160363</v>
      </c>
      <c r="G89" s="41">
        <f>功勋需求与产出奖励!AY86*'[1]功能-付费相关'!BL87</f>
        <v>157.39135035766387</v>
      </c>
      <c r="H89" s="41">
        <f>功勋需求与产出奖励!AZ86*'[1]功能-付费相关'!BM87</f>
        <v>84.146247585802371</v>
      </c>
      <c r="I89" s="41">
        <f>功勋需求与产出奖励!BA86*'[1]功能-付费相关'!S87</f>
        <v>3884.5195891387634</v>
      </c>
      <c r="J89" s="41">
        <f>功勋需求与产出奖励!BB86*'[1]功能-付费相关'!T87</f>
        <v>5672.5193581121111</v>
      </c>
      <c r="K89" s="41">
        <f>功勋需求与产出奖励!BC86*'[1]功能-付费相关'!U87</f>
        <v>3706.3855212872254</v>
      </c>
      <c r="L89" s="41">
        <f>功勋需求与产出奖励!BD86*'[1]功能-付费相关'!V87</f>
        <v>3945.7295791783808</v>
      </c>
      <c r="M89" s="41">
        <f>功勋需求与产出奖励!BE86*'[1]功能-付费相关'!W87</f>
        <v>1449.2020577519904</v>
      </c>
      <c r="N89" s="41">
        <f>功勋需求与产出奖励!BK86</f>
        <v>1724.6144524315059</v>
      </c>
      <c r="O89" s="41">
        <f>功勋需求与产出奖励!BL86</f>
        <v>1560.8548888370524</v>
      </c>
      <c r="P89" s="41">
        <f>功勋需求与产出奖励!BM86</f>
        <v>1370.3625969492978</v>
      </c>
      <c r="Q89" s="41">
        <f>功勋需求与产出奖励!BN86</f>
        <v>1005.1888511113277</v>
      </c>
      <c r="R89" s="41">
        <f>功勋需求与产出奖励!BO86</f>
        <v>537.40481763382638</v>
      </c>
    </row>
    <row r="90" spans="4:18" x14ac:dyDescent="0.15">
      <c r="D90" s="41">
        <f>功勋需求与产出奖励!AV87*'[1]功能-付费相关'!BI88</f>
        <v>285.15694953127542</v>
      </c>
      <c r="E90" s="41">
        <f>功勋需求与产出奖励!AW87*'[1]功能-付费相关'!BJ88</f>
        <v>263.41672225528237</v>
      </c>
      <c r="F90" s="41">
        <f>功勋需求与产出奖励!AX87*'[1]功能-付费相关'!BK88</f>
        <v>232.98251456322348</v>
      </c>
      <c r="G90" s="41">
        <f>功勋需求与产出奖励!AY87*'[1]功能-付费相关'!BL88</f>
        <v>165.2827371411835</v>
      </c>
      <c r="H90" s="41">
        <f>功勋需求与产出奖励!AZ87*'[1]功能-付费相关'!BM88</f>
        <v>91.533267763675497</v>
      </c>
      <c r="I90" s="41">
        <f>功勋需求与产出奖励!BA87*'[1]功能-付费相关'!S88</f>
        <v>4124.6327242510579</v>
      </c>
      <c r="J90" s="41">
        <f>功勋需求与产出奖励!BB87*'[1]功能-付费相关'!T88</f>
        <v>6160.572208380614</v>
      </c>
      <c r="K90" s="41">
        <f>功勋需求与产出奖励!BC87*'[1]功能-付费相关'!U88</f>
        <v>4012.1232158464004</v>
      </c>
      <c r="L90" s="41">
        <f>功勋需求与产出奖励!BD87*'[1]功能-付费相关'!V88</f>
        <v>4151.8994572662923</v>
      </c>
      <c r="M90" s="41">
        <f>功勋需求与产出奖励!BE87*'[1]功能-付费相关'!W88</f>
        <v>1570.1720657631206</v>
      </c>
      <c r="N90" s="41">
        <f>功勋需求与产出奖励!BK87</f>
        <v>1857.5945727072944</v>
      </c>
      <c r="O90" s="41">
        <f>功勋需求与产出奖励!BL87</f>
        <v>1715.9724650795843</v>
      </c>
      <c r="P90" s="41">
        <f>功勋需求与产出奖励!BM87</f>
        <v>1517.7152627692665</v>
      </c>
      <c r="Q90" s="41">
        <f>功勋需求与产出奖励!BN87</f>
        <v>1076.6993965265244</v>
      </c>
      <c r="R90" s="41">
        <f>功勋需求与产出奖励!BO87</f>
        <v>596.27409291428955</v>
      </c>
    </row>
    <row r="91" spans="4:18" x14ac:dyDescent="0.15">
      <c r="D91" s="41">
        <f>功勋需求与产出奖励!AV88*'[1]功能-付费相关'!BI89</f>
        <v>301.14892029302143</v>
      </c>
      <c r="E91" s="41">
        <f>功勋需求与产出奖励!AW88*'[1]功能-付费相关'!BJ89</f>
        <v>278.03585999237032</v>
      </c>
      <c r="F91" s="41">
        <f>功勋需求与产出奖励!AX88*'[1]功能-付费相关'!BK89</f>
        <v>236.53303153533909</v>
      </c>
      <c r="G91" s="41">
        <f>功勋需求与产出奖励!AY88*'[1]功能-付费相关'!BL89</f>
        <v>171.54226705965252</v>
      </c>
      <c r="H91" s="41">
        <f>功勋需求与产出奖励!AZ88*'[1]功能-付费相关'!BM89</f>
        <v>97.158929604646914</v>
      </c>
      <c r="I91" s="41">
        <f>功勋需求与产出奖励!BA88*'[1]功能-付费相关'!S89</f>
        <v>4085.1096496358318</v>
      </c>
      <c r="J91" s="41">
        <f>功勋需求与产出奖励!BB88*'[1]功能-付费相关'!T89</f>
        <v>5912.499354254699</v>
      </c>
      <c r="K91" s="41">
        <f>功勋需求与产出奖励!BC88*'[1]功能-付费相关'!U89</f>
        <v>3780.2492577955873</v>
      </c>
      <c r="L91" s="41">
        <f>功勋需求与产出奖励!BD88*'[1]功能-付费相关'!V89</f>
        <v>3879.9413955772675</v>
      </c>
      <c r="M91" s="41">
        <f>功勋需求与产出奖励!BE88*'[1]功能-付费相关'!W89</f>
        <v>1536.7829179838427</v>
      </c>
      <c r="N91" s="41">
        <f>功勋需求与产出奖励!BK88</f>
        <v>2001.0062979322738</v>
      </c>
      <c r="O91" s="41">
        <f>功勋需求与产出奖励!BL88</f>
        <v>1847.429857475207</v>
      </c>
      <c r="P91" s="41">
        <f>功勋需求与产出奖励!BM88</f>
        <v>1571.6612409259058</v>
      </c>
      <c r="Q91" s="41">
        <f>功勋需求与产出奖励!BN88</f>
        <v>1139.8252944554856</v>
      </c>
      <c r="R91" s="41">
        <f>功勋需求与产出奖励!BO88</f>
        <v>645.57970139852478</v>
      </c>
    </row>
    <row r="92" spans="4:18" x14ac:dyDescent="0.15">
      <c r="D92" s="41">
        <f>功勋需求与产出奖励!AV89*'[1]功能-付费相关'!BI90</f>
        <v>317.25462282541065</v>
      </c>
      <c r="E92" s="41">
        <f>功勋需求与产出奖励!AW89*'[1]功能-付费相关'!BJ90</f>
        <v>283.36475537886798</v>
      </c>
      <c r="F92" s="41">
        <f>功勋需求与产出奖励!AX89*'[1]功能-付费相关'!BK90</f>
        <v>245.62437418709575</v>
      </c>
      <c r="G92" s="41">
        <f>功勋需求与产出奖励!AY89*'[1]功能-付费相关'!BL90</f>
        <v>185.85806200999846</v>
      </c>
      <c r="H92" s="41">
        <f>功勋需求与产出奖励!AZ89*'[1]功能-付费相关'!BM90</f>
        <v>101.59372515995791</v>
      </c>
      <c r="I92" s="41">
        <f>功勋需求与产出奖励!BA89*'[1]功能-付费相关'!S90</f>
        <v>4329.6004888630405</v>
      </c>
      <c r="J92" s="41">
        <f>功勋需求与产出奖励!BB89*'[1]功能-付费相关'!T90</f>
        <v>6058.7130213317741</v>
      </c>
      <c r="K92" s="41">
        <f>功勋需求与产出奖励!BC89*'[1]功能-付费相关'!U90</f>
        <v>3916.4438667666986</v>
      </c>
      <c r="L92" s="41">
        <f>功勋需求与产出奖励!BD89*'[1]功能-付费相关'!V90</f>
        <v>4216.4134670656522</v>
      </c>
      <c r="M92" s="41">
        <f>功勋需求与产出奖励!BE89*'[1]功能-付费相关'!W90</f>
        <v>1603.6132116359554</v>
      </c>
      <c r="N92" s="41">
        <f>功勋需求与产出奖励!BK89</f>
        <v>2150.182267491316</v>
      </c>
      <c r="O92" s="41">
        <f>功勋需求与产出奖励!BL89</f>
        <v>1920.4948593702743</v>
      </c>
      <c r="P92" s="41">
        <f>功勋需求与产出奖励!BM89</f>
        <v>1664.7107271038437</v>
      </c>
      <c r="Q92" s="41">
        <f>功勋需求与产出奖励!BN89</f>
        <v>1259.6466070224012</v>
      </c>
      <c r="R92" s="41">
        <f>功勋需求与产出奖励!BO89</f>
        <v>688.54796939410085</v>
      </c>
    </row>
    <row r="93" spans="4:18" x14ac:dyDescent="0.15">
      <c r="D93" s="41">
        <f>功勋需求与产出奖励!AV90*'[1]功能-付费相关'!BI91</f>
        <v>334.09307409356012</v>
      </c>
      <c r="E93" s="41">
        <f>功勋需求与产出奖励!AW90*'[1]功能-付费相关'!BJ91</f>
        <v>303.04124405162958</v>
      </c>
      <c r="F93" s="41">
        <f>功勋需求与产出奖励!AX90*'[1]功能-付费相关'!BK91</f>
        <v>264.91756304204574</v>
      </c>
      <c r="G93" s="41">
        <f>功勋需求与产出奖励!AY90*'[1]功能-付费相关'!BL91</f>
        <v>199.92144908138795</v>
      </c>
      <c r="H93" s="41">
        <f>功勋需求与产出奖励!AZ90*'[1]功能-付费相关'!BM91</f>
        <v>92.754260866679999</v>
      </c>
      <c r="I93" s="41">
        <f>功勋需求与产出奖励!BA90*'[1]功能-付费相关'!S91</f>
        <v>4588.3211861829113</v>
      </c>
      <c r="J93" s="41">
        <f>功勋需求与产出奖励!BB90*'[1]功能-付费相关'!T91</f>
        <v>6515.8804675284118</v>
      </c>
      <c r="K93" s="41">
        <f>功勋需求与产出奖励!BC90*'[1]功能-付费相关'!U91</f>
        <v>4215.2762289950479</v>
      </c>
      <c r="L93" s="41">
        <f>功勋需求与产出奖励!BD90*'[1]功能-付费相关'!V91</f>
        <v>4550.0027115191524</v>
      </c>
      <c r="M93" s="41">
        <f>功勋需求与产出奖励!BE90*'[1]功能-付费相关'!W91</f>
        <v>1463.5559944253757</v>
      </c>
      <c r="N93" s="41">
        <f>功勋需求与产出奖励!BK90</f>
        <v>2309.5903761913592</v>
      </c>
      <c r="O93" s="41">
        <f>功勋需求与产出奖励!BL90</f>
        <v>2094.9286145773226</v>
      </c>
      <c r="P93" s="41">
        <f>功勋需求与产出奖励!BM90</f>
        <v>1831.3790423402568</v>
      </c>
      <c r="Q93" s="41">
        <f>功勋需求与产出奖励!BN90</f>
        <v>1382.0599425634869</v>
      </c>
      <c r="R93" s="41">
        <f>功勋需求与产出奖励!BO90</f>
        <v>641.21158102318259</v>
      </c>
    </row>
    <row r="94" spans="4:18" x14ac:dyDescent="0.15">
      <c r="D94" s="41">
        <f>功勋需求与产出奖励!AV91*'[1]功能-付费相关'!BI92</f>
        <v>351.82324594302446</v>
      </c>
      <c r="E94" s="41">
        <f>功勋需求与产出奖励!AW91*'[1]功能-付费相关'!BJ92</f>
        <v>324.39202739522528</v>
      </c>
      <c r="F94" s="41">
        <f>功勋需求与产出奖励!AX91*'[1]功能-付费相关'!BK92</f>
        <v>286.05268635423039</v>
      </c>
      <c r="G94" s="41">
        <f>功勋需求与产出奖励!AY91*'[1]功能-付费相关'!BL92</f>
        <v>187.00964613221649</v>
      </c>
      <c r="H94" s="41">
        <f>功勋需求与产出奖励!AZ91*'[1]功能-付费相关'!BM92</f>
        <v>96.472361983189245</v>
      </c>
      <c r="I94" s="41">
        <f>功勋需求与产出奖励!BA91*'[1]功能-付费相关'!S92</f>
        <v>4863.7627848807697</v>
      </c>
      <c r="J94" s="41">
        <f>功勋需求与产出奖励!BB91*'[1]功能-付费相关'!T92</f>
        <v>7017.1864724766656</v>
      </c>
      <c r="K94" s="41">
        <f>功勋需求与产出奖励!BC91*'[1]功能-付费相关'!U92</f>
        <v>4544.1126439695563</v>
      </c>
      <c r="L94" s="41">
        <f>功勋需求与产出奖励!BD91*'[1]功能-付费相关'!V92</f>
        <v>4269.999501075391</v>
      </c>
      <c r="M94" s="41">
        <f>功勋需求与产出奖励!BE91*'[1]功能-付费相关'!W92</f>
        <v>1522.1767616399879</v>
      </c>
      <c r="N94" s="41">
        <f>功勋需求与产出奖励!BK91</f>
        <v>2480.8025034883517</v>
      </c>
      <c r="O94" s="41">
        <f>功勋需求与产出奖励!BL91</f>
        <v>2287.3774344179105</v>
      </c>
      <c r="P94" s="41">
        <f>功勋需求与产出奖励!BM91</f>
        <v>2017.0361925205614</v>
      </c>
      <c r="Q94" s="41">
        <f>功勋需求与产出奖励!BN91</f>
        <v>1318.6564664246334</v>
      </c>
      <c r="R94" s="41">
        <f>功勋需求与产出奖励!BO91</f>
        <v>680.25316656901123</v>
      </c>
    </row>
    <row r="95" spans="4:18" x14ac:dyDescent="0.15">
      <c r="D95" s="41">
        <f>功勋需求与产出奖励!AV92*'[1]功能-付费相关'!BI93</f>
        <v>374.71230325960795</v>
      </c>
      <c r="E95" s="41">
        <f>功勋需求与产出奖励!AW92*'[1]功能-付费相关'!BJ93</f>
        <v>350.77689821182418</v>
      </c>
      <c r="F95" s="41">
        <f>功勋需求与产出奖励!AX92*'[1]功能-付费相关'!BK93</f>
        <v>285.07804934899286</v>
      </c>
      <c r="G95" s="41">
        <f>功勋需求与产出奖励!AY92*'[1]功能-付费相关'!BL93</f>
        <v>186.6804920662174</v>
      </c>
      <c r="H95" s="41">
        <f>功勋需求与产出奖励!AZ92*'[1]功能-付费相关'!BM93</f>
        <v>103.42077113482054</v>
      </c>
      <c r="I95" s="41">
        <f>功勋需求与产出奖励!BA92*'[1]功能-付费相关'!S93</f>
        <v>5312.2643767820273</v>
      </c>
      <c r="J95" s="41">
        <f>功勋需求与产出奖励!BB92*'[1]功能-付费相关'!T93</f>
        <v>7735.6647191554357</v>
      </c>
      <c r="K95" s="41">
        <f>功勋需求与产出奖励!BC92*'[1]功能-付费相关'!U93</f>
        <v>4521.8658043715868</v>
      </c>
      <c r="L95" s="41">
        <f>功勋需求与产出奖励!BD92*'[1]功能-付费相关'!V93</f>
        <v>4277.5634653089592</v>
      </c>
      <c r="M95" s="41">
        <f>功勋需求与产出奖励!BE92*'[1]功能-付费相关'!W93</f>
        <v>1631.7828598736751</v>
      </c>
      <c r="N95" s="41">
        <f>功勋需求与产出奖励!BK92</f>
        <v>2695.0435349236695</v>
      </c>
      <c r="O95" s="41">
        <f>功勋需求与产出奖励!BL92</f>
        <v>2522.8929061114704</v>
      </c>
      <c r="P95" s="41">
        <f>功勋需求与产出奖励!BM92</f>
        <v>2050.3670340238673</v>
      </c>
      <c r="Q95" s="41">
        <f>功勋需求与产出奖励!BN92</f>
        <v>1342.6622207567675</v>
      </c>
      <c r="R95" s="41">
        <f>功勋需求与产出奖励!BO92</f>
        <v>743.83327742140762</v>
      </c>
    </row>
    <row r="96" spans="4:18" x14ac:dyDescent="0.15">
      <c r="D96" s="41">
        <f>功勋需求与产出奖励!AV93*'[1]功能-付费相关'!BI94</f>
        <v>394.60550868199999</v>
      </c>
      <c r="E96" s="41">
        <f>功勋需求与产出奖励!AW93*'[1]功能-付费相关'!BJ94</f>
        <v>351.30170889694352</v>
      </c>
      <c r="F96" s="41">
        <f>功勋需求与产出奖励!AX93*'[1]功能-付费相关'!BK94</f>
        <v>268.48241714666733</v>
      </c>
      <c r="G96" s="41">
        <f>功勋需求与产出奖励!AY93*'[1]功能-付费相关'!BL94</f>
        <v>194.97027113400182</v>
      </c>
      <c r="H96" s="41">
        <f>功勋需求与产出奖励!AZ93*'[1]功能-付费相关'!BM94</f>
        <v>101.29799184111147</v>
      </c>
      <c r="I96" s="41">
        <f>功勋需求与产出奖励!BA93*'[1]功能-付费相关'!S94</f>
        <v>5633.8704787250535</v>
      </c>
      <c r="J96" s="41">
        <f>功勋需求与产出奖励!BB93*'[1]功能-付费相关'!T94</f>
        <v>7795.5635661270071</v>
      </c>
      <c r="K96" s="41">
        <f>功勋需求与产出奖励!BC93*'[1]功能-付费相关'!U94</f>
        <v>4253.9806440616549</v>
      </c>
      <c r="L96" s="41">
        <f>功勋需求与产出奖励!BD93*'[1]功能-付费相关'!V94</f>
        <v>4484.7292859443387</v>
      </c>
      <c r="M96" s="41">
        <f>功勋需求与产出奖励!BE93*'[1]功能-付费相关'!W94</f>
        <v>1598.6640269690301</v>
      </c>
      <c r="N96" s="41">
        <f>功勋需求与产出奖励!BK93</f>
        <v>2894.8838777987203</v>
      </c>
      <c r="O96" s="41">
        <f>功勋需求与产出奖励!BL93</f>
        <v>2577.2008523795121</v>
      </c>
      <c r="P96" s="41">
        <f>功勋需求与产出奖励!BM93</f>
        <v>1969.6263832359707</v>
      </c>
      <c r="Q96" s="41">
        <f>功勋需求与产出奖励!BN93</f>
        <v>1430.3305000506527</v>
      </c>
      <c r="R96" s="41">
        <f>功勋需求与产出奖励!BO93</f>
        <v>743.13692278061308</v>
      </c>
    </row>
    <row r="97" spans="4:18" x14ac:dyDescent="0.15">
      <c r="D97" s="41">
        <f>功勋需求与产出奖励!AV94*'[1]功能-付费相关'!BI95</f>
        <v>415.53107461081777</v>
      </c>
      <c r="E97" s="41">
        <f>功勋需求与产出奖励!AW94*'[1]功能-付费相关'!BJ95</f>
        <v>336.50752529187929</v>
      </c>
      <c r="F97" s="41">
        <f>功勋需求与产出奖励!AX94*'[1]功能-付费相关'!BK95</f>
        <v>287.59575809895296</v>
      </c>
      <c r="G97" s="41">
        <f>功勋需求与产出奖励!AY94*'[1]功能-付费相关'!BL95</f>
        <v>194.78932731777962</v>
      </c>
      <c r="H97" s="41">
        <f>功勋需求与产出奖励!AZ94*'[1]功能-付费相关'!BM95</f>
        <v>105.06220379308176</v>
      </c>
      <c r="I97" s="41">
        <f>功勋需求与产出奖励!BA94*'[1]功能-付费相关'!S95</f>
        <v>5975.0108647783336</v>
      </c>
      <c r="J97" s="41">
        <f>功勋需求与产出奖励!BB94*'[1]功能-付费相关'!T95</f>
        <v>7513.9926987875715</v>
      </c>
      <c r="K97" s="41">
        <f>功勋需求与产出奖励!BC94*'[1]功能-付费相关'!U95</f>
        <v>4566.1057591463332</v>
      </c>
      <c r="L97" s="41">
        <f>功勋需求与产出奖励!BD94*'[1]功能-付费相关'!V95</f>
        <v>4498.742447966014</v>
      </c>
      <c r="M97" s="41">
        <f>功勋需求与产出奖励!BE94*'[1]功能-付费相关'!W95</f>
        <v>1658.2814708976302</v>
      </c>
      <c r="N97" s="41">
        <f>功勋需求与产出奖励!BK94</f>
        <v>3109.3648359995818</v>
      </c>
      <c r="O97" s="41">
        <f>功勋需求与产出奖励!BL94</f>
        <v>2518.0419230301527</v>
      </c>
      <c r="P97" s="41">
        <f>功勋需求与产出奖励!BM94</f>
        <v>2152.0415484042019</v>
      </c>
      <c r="Q97" s="41">
        <f>功勋需求与产出奖励!BN94</f>
        <v>1457.5831310743297</v>
      </c>
      <c r="R97" s="41">
        <f>功勋需求与产出奖励!BO94</f>
        <v>786.1667683284395</v>
      </c>
    </row>
    <row r="98" spans="4:18" x14ac:dyDescent="0.15">
      <c r="D98" s="41">
        <f>功勋需求与产出奖励!AV95*'[1]功能-付费相关'!BI96</f>
        <v>437.56642320093306</v>
      </c>
      <c r="E98" s="41">
        <f>功勋需求与产出奖励!AW95*'[1]功能-付费相关'!BJ96</f>
        <v>395.22291069008946</v>
      </c>
      <c r="F98" s="41">
        <f>功勋需求与产出奖励!AX95*'[1]功能-付费相关'!BK96</f>
        <v>318.58520985939953</v>
      </c>
      <c r="G98" s="41">
        <f>功勋需求与产出奖励!AY95*'[1]功能-付费相关'!BL96</f>
        <v>232.26103302025678</v>
      </c>
      <c r="H98" s="41">
        <f>功勋需求与产出奖励!AZ95*'[1]功能-付费相关'!BM96</f>
        <v>123.30075611042685</v>
      </c>
      <c r="I98" s="41">
        <f>功勋需求与产出奖励!BA95*'[1]功能-付费相关'!S96</f>
        <v>5369.842602640013</v>
      </c>
      <c r="J98" s="41">
        <f>功勋需求与产出奖励!BB95*'[1]功能-付费相关'!T96</f>
        <v>7527.539353311603</v>
      </c>
      <c r="K98" s="41">
        <f>功勋需求与产出奖励!BC95*'[1]功能-付费相关'!U96</f>
        <v>4302.5118523537449</v>
      </c>
      <c r="L98" s="41">
        <f>功勋需求与产出奖励!BD95*'[1]功能-付费相关'!V96</f>
        <v>4565.390801632233</v>
      </c>
      <c r="M98" s="41">
        <f>功勋需求与产出奖励!BE95*'[1]功能-付费相关'!W96</f>
        <v>1647.6478099925789</v>
      </c>
      <c r="N98" s="41">
        <f>功勋需求与产出奖励!BK95</f>
        <v>3339.7375250675559</v>
      </c>
      <c r="O98" s="41">
        <f>功勋需求与产出奖励!BL95</f>
        <v>3016.5495239381989</v>
      </c>
      <c r="P98" s="41">
        <f>功勋需求与产出奖励!BM95</f>
        <v>2431.6102056358372</v>
      </c>
      <c r="Q98" s="41">
        <f>功勋需求与产出奖励!BN95</f>
        <v>1772.738597980825</v>
      </c>
      <c r="R98" s="41">
        <f>功勋需求与产出奖励!BO95</f>
        <v>941.09634610171622</v>
      </c>
    </row>
    <row r="99" spans="4:18" x14ac:dyDescent="0.15">
      <c r="D99" s="41">
        <f>功勋需求与产出奖励!AV96*'[1]功能-付费相关'!BI97</f>
        <v>460.76234681615318</v>
      </c>
      <c r="E99" s="41">
        <f>功勋需求与产出奖励!AW96*'[1]功能-付费相关'!BJ97</f>
        <v>402.23499654367276</v>
      </c>
      <c r="F99" s="41">
        <f>功勋需求与产出奖励!AX96*'[1]功能-付费相关'!BK97</f>
        <v>342.7417393399665</v>
      </c>
      <c r="G99" s="41">
        <f>功勋需求与产出奖励!AY96*'[1]功能-付费相关'!BL97</f>
        <v>243.49269861686463</v>
      </c>
      <c r="H99" s="41">
        <f>功勋需求与产出奖励!AZ96*'[1]功能-付费相关'!BM97</f>
        <v>125.28162381403236</v>
      </c>
      <c r="I99" s="41">
        <f>功勋需求与产出奖励!BA96*'[1]功能-付费相关'!S97</f>
        <v>4963.7843370127539</v>
      </c>
      <c r="J99" s="41">
        <f>功勋需求与产出奖励!BB96*'[1]功能-付费相关'!T97</f>
        <v>6719.9838005731281</v>
      </c>
      <c r="K99" s="41">
        <f>功勋需求与产出奖励!BC96*'[1]功能-付费相关'!U97</f>
        <v>4050.0158499875433</v>
      </c>
      <c r="L99" s="41">
        <f>功勋需求与产出奖励!BD96*'[1]功能-付费相关'!V97</f>
        <v>4184.4890222920694</v>
      </c>
      <c r="M99" s="41">
        <f>功勋需求与产出奖励!BE96*'[1]功能-付费相关'!W97</f>
        <v>1458.0006585540248</v>
      </c>
      <c r="N99" s="41">
        <f>功勋需求与产出奖励!BK96</f>
        <v>3587.1166583440754</v>
      </c>
      <c r="O99" s="41">
        <f>功勋需求与产出奖励!BL96</f>
        <v>3131.4708474789741</v>
      </c>
      <c r="P99" s="41">
        <f>功勋需求与产出奖励!BM96</f>
        <v>2668.3052796993766</v>
      </c>
      <c r="Q99" s="41">
        <f>功勋需求与产出奖励!BN96</f>
        <v>1895.6338803053598</v>
      </c>
      <c r="R99" s="41">
        <f>功勋需求与产出奖励!BO96</f>
        <v>975.33967971350819</v>
      </c>
    </row>
    <row r="100" spans="4:18" x14ac:dyDescent="0.15">
      <c r="D100" s="41">
        <f>功勋需求与产出奖励!AV97*'[1]功能-付费相关'!BI98</f>
        <v>485.03184533122959</v>
      </c>
      <c r="E100" s="41">
        <f>功勋需求与产出奖励!AW97*'[1]功能-付费相关'!BJ98</f>
        <v>435.41212110204168</v>
      </c>
      <c r="F100" s="41">
        <f>功勋需求与产出奖励!AX97*'[1]功能-付费相关'!BK98</f>
        <v>359.65948794910213</v>
      </c>
      <c r="G100" s="41">
        <f>功勋需求与产出奖励!AY97*'[1]功能-付费相关'!BL98</f>
        <v>251.30354166719914</v>
      </c>
      <c r="H100" s="41">
        <f>功勋需求与产出奖励!AZ97*'[1]功能-付费相关'!BM98</f>
        <v>134.80467113185844</v>
      </c>
      <c r="I100" s="41">
        <f>功勋需求与产出奖励!BA97*'[1]功能-付费相关'!S98</f>
        <v>4679.8640015895407</v>
      </c>
      <c r="J100" s="41">
        <f>功勋需求与产出奖励!BB97*'[1]功能-付费相关'!T98</f>
        <v>6500.2895394610632</v>
      </c>
      <c r="K100" s="41">
        <f>功勋需求与产出奖励!BC97*'[1]功能-付费相关'!U98</f>
        <v>3793.4887450579495</v>
      </c>
      <c r="L100" s="41">
        <f>功勋需求与产出奖励!BD97*'[1]功能-付费相关'!V98</f>
        <v>3854.4580545064687</v>
      </c>
      <c r="M100" s="41">
        <f>功勋需求与产出奖励!BE97*'[1]功能-付费相关'!W98</f>
        <v>1394.9088571296543</v>
      </c>
      <c r="N100" s="41">
        <f>功勋需求与产出奖励!BK97</f>
        <v>3851.5801925269334</v>
      </c>
      <c r="O100" s="41">
        <f>功勋需求与产出奖励!BL97</f>
        <v>3457.5558643526128</v>
      </c>
      <c r="P100" s="41">
        <f>功勋需求与产出奖励!BM97</f>
        <v>2856.013214747054</v>
      </c>
      <c r="Q100" s="41">
        <f>功勋需求与产出奖励!BN97</f>
        <v>1995.571533527368</v>
      </c>
      <c r="R100" s="41">
        <f>功勋需求与产出奖励!BO97</f>
        <v>1070.4678593567451</v>
      </c>
    </row>
    <row r="101" spans="4:18" x14ac:dyDescent="0.15">
      <c r="D101" s="41">
        <f>功勋需求与产出奖励!AV98*'[1]功能-付费相关'!BI99</f>
        <v>509.70081705427441</v>
      </c>
      <c r="E101" s="41">
        <f>功勋需求与产出奖励!AW98*'[1]功能-付费相关'!BJ99</f>
        <v>449.52037394575399</v>
      </c>
      <c r="F101" s="41">
        <f>功勋需求与产出奖励!AX98*'[1]功能-付费相关'!BK99</f>
        <v>374.91311737498103</v>
      </c>
      <c r="G101" s="41">
        <f>功勋需求与产出奖励!AY98*'[1]功能-付费相关'!BL99</f>
        <v>261.49844753265523</v>
      </c>
      <c r="H101" s="41">
        <f>功勋需求与产出奖励!AZ98*'[1]功能-付费相关'!BM99</f>
        <v>139.42196366074941</v>
      </c>
      <c r="I101" s="41">
        <f>功勋需求与产出奖励!BA98*'[1]功能-付费相关'!S99</f>
        <v>4462.7640523625332</v>
      </c>
      <c r="J101" s="41">
        <f>功勋需求与产出奖励!BB98*'[1]功能-付费相关'!T99</f>
        <v>6086.781457068033</v>
      </c>
      <c r="K101" s="41">
        <f>功勋需求与产出奖励!BC98*'[1]功能-付费相关'!U99</f>
        <v>3585.3005129479134</v>
      </c>
      <c r="L101" s="41">
        <f>功勋需求与产出奖励!BD98*'[1]功能-付费相关'!V99</f>
        <v>3636.4823068257483</v>
      </c>
      <c r="M101" s="41">
        <f>功勋需求与产出奖励!BE98*'[1]功能-付费相关'!W99</f>
        <v>1302.8125978775472</v>
      </c>
      <c r="N101" s="41">
        <f>功勋需求与产出奖励!BK98</f>
        <v>4128.4230340282138</v>
      </c>
      <c r="O101" s="41">
        <f>功勋需求与产出奖励!BL98</f>
        <v>3640.9795785456135</v>
      </c>
      <c r="P101" s="41">
        <f>功勋需求与产出奖励!BM98</f>
        <v>3036.6832811362374</v>
      </c>
      <c r="Q101" s="41">
        <f>功勋需求与产出奖励!BN98</f>
        <v>2118.0586297578488</v>
      </c>
      <c r="R101" s="41">
        <f>功勋需求与产出奖励!BO98</f>
        <v>1129.2758947356986</v>
      </c>
    </row>
    <row r="102" spans="4:18" x14ac:dyDescent="0.15">
      <c r="D102" s="41">
        <f>功勋需求与产出奖励!AV99*'[1]功能-付费相关'!BI100</f>
        <v>535.62249914105678</v>
      </c>
      <c r="E102" s="41">
        <f>功勋需求与产出奖励!AW99*'[1]功能-付费相关'!BJ100</f>
        <v>486.04460063562402</v>
      </c>
      <c r="F102" s="41">
        <f>功勋需求与产出奖励!AX99*'[1]功能-付费相关'!BK100</f>
        <v>386.23598987486218</v>
      </c>
      <c r="G102" s="41">
        <f>功勋需求与产出奖励!AY99*'[1]功能-付费相关'!BL100</f>
        <v>274.58886556735695</v>
      </c>
      <c r="H102" s="41">
        <f>功勋需求与产出奖励!AZ99*'[1]功能-付费相关'!BM100</f>
        <v>159.79691311846651</v>
      </c>
      <c r="I102" s="41">
        <f>功勋需求与产出奖励!BA99*'[1]功能-付费相关'!S100</f>
        <v>4306.2757087154987</v>
      </c>
      <c r="J102" s="41">
        <f>功勋需求与产出奖励!BB99*'[1]功能-付费相关'!T100</f>
        <v>6042.6200067407353</v>
      </c>
      <c r="K102" s="41">
        <f>功勋需求与产出奖励!BC99*'[1]功能-付费相关'!U100</f>
        <v>3390.7076656142158</v>
      </c>
      <c r="L102" s="41">
        <f>功勋需求与产出奖励!BD99*'[1]功能-付费相关'!V100</f>
        <v>3505.4031132136624</v>
      </c>
      <c r="M102" s="41">
        <f>功勋需求与产出奖励!BE99*'[1]功能-付费相关'!W100</f>
        <v>1363.8315766489634</v>
      </c>
      <c r="N102" s="41">
        <f>功勋需求与产出奖励!BK99</f>
        <v>4425.1484651190531</v>
      </c>
      <c r="O102" s="41">
        <f>功勋需求与产出奖励!BL99</f>
        <v>4015.5511053610808</v>
      </c>
      <c r="P102" s="41">
        <f>功勋需求与产出奖励!BM99</f>
        <v>3190.963039284833</v>
      </c>
      <c r="Q102" s="41">
        <f>功勋需求与产出奖励!BN99</f>
        <v>2268.5688128350534</v>
      </c>
      <c r="R102" s="41">
        <f>功勋需求与产出奖励!BO99</f>
        <v>1320.1929828394357</v>
      </c>
    </row>
    <row r="103" spans="4:18" x14ac:dyDescent="0.15">
      <c r="D103" s="41">
        <f>功勋需求与产出奖励!AV100*'[1]功能-付费相关'!BI101</f>
        <v>562.86421395169566</v>
      </c>
      <c r="E103" s="41">
        <f>功勋需求与产出奖励!AW100*'[1]功能-付费相关'!BJ101</f>
        <v>488.18387831513377</v>
      </c>
      <c r="F103" s="41">
        <f>功勋需求与产出奖励!AX100*'[1]功能-付费相关'!BK101</f>
        <v>403.68582453923079</v>
      </c>
      <c r="G103" s="41">
        <f>功勋需求与产出奖励!AY100*'[1]功能-付费相关'!BL101</f>
        <v>300.35284996249379</v>
      </c>
      <c r="H103" s="41">
        <f>功勋需求与产出奖励!AZ100*'[1]功能-付费相关'!BM101</f>
        <v>166.31550287126791</v>
      </c>
      <c r="I103" s="41">
        <f>功勋需求与产出奖励!BA100*'[1]功能-付费相关'!S101</f>
        <v>4196.8080352560537</v>
      </c>
      <c r="J103" s="41">
        <f>功勋需求与产出奖励!BB100*'[1]功能-付费相关'!T101</f>
        <v>5628.6572291417542</v>
      </c>
      <c r="K103" s="41">
        <f>功勋需求与产出奖励!BC100*'[1]功能-付费相关'!U101</f>
        <v>3286.1591658994184</v>
      </c>
      <c r="L103" s="41">
        <f>功勋需求与产出奖励!BD100*'[1]功能-付费相关'!V101</f>
        <v>3555.4476538078634</v>
      </c>
      <c r="M103" s="41">
        <f>功勋需求与产出奖励!BE100*'[1]功能-付费相关'!W101</f>
        <v>1309.0130964471164</v>
      </c>
      <c r="N103" s="41">
        <f>功勋需求与产出奖励!BK100</f>
        <v>4743.2153629873956</v>
      </c>
      <c r="O103" s="41">
        <f>功勋需求与产出奖励!BL100</f>
        <v>4113.8896632462602</v>
      </c>
      <c r="P103" s="41">
        <f>功勋需求与产出奖励!BM100</f>
        <v>3401.8307743029422</v>
      </c>
      <c r="Q103" s="41">
        <f>功勋需求与产出奖励!BN100</f>
        <v>2531.0513920528083</v>
      </c>
      <c r="R103" s="41">
        <f>功勋需求与产出奖励!BO100</f>
        <v>1401.5285192561068</v>
      </c>
    </row>
    <row r="104" spans="4:18" x14ac:dyDescent="0.15">
      <c r="D104" s="41">
        <f>功勋需求与产出奖励!AV101*'[1]功能-付费相关'!BI102</f>
        <v>591.48999772910554</v>
      </c>
      <c r="E104" s="41">
        <f>功勋需求与产出奖励!AW101*'[1]功能-付费相关'!BJ102</f>
        <v>521.04917134146035</v>
      </c>
      <c r="F104" s="41">
        <f>功勋需求与产出奖励!AX101*'[1]功能-付费相关'!BK102</f>
        <v>457.60743287188683</v>
      </c>
      <c r="G104" s="41">
        <f>功勋需求与产出奖励!AY101*'[1]功能-付费相关'!BL102</f>
        <v>338.59944879930248</v>
      </c>
      <c r="H104" s="41">
        <f>功勋需求与产出奖励!AZ101*'[1]功能-付费相关'!BM102</f>
        <v>191.31756005880942</v>
      </c>
      <c r="I104" s="41">
        <f>功勋需求与产出奖励!BA101*'[1]功能-付费相关'!S102</f>
        <v>4124.1816857015765</v>
      </c>
      <c r="J104" s="41">
        <f>功勋需求与产出奖励!BB101*'[1]功能-付费相关'!T102</f>
        <v>5617.9517471139125</v>
      </c>
      <c r="K104" s="41">
        <f>功勋需求与产出奖励!BC101*'[1]功能-付费相关'!U102</f>
        <v>3482.9703411705923</v>
      </c>
      <c r="L104" s="41">
        <f>功勋需求与产出奖励!BD101*'[1]功能-付费相关'!V102</f>
        <v>3747.6617782277035</v>
      </c>
      <c r="M104" s="41">
        <f>功勋需求与产出奖励!BE101*'[1]功能-付费相关'!W102</f>
        <v>1400.22260861933</v>
      </c>
      <c r="N104" s="41">
        <f>功勋需求与产出奖励!BK101</f>
        <v>5084.1315937937752</v>
      </c>
      <c r="O104" s="41">
        <f>功勋需求与产出奖励!BL101</f>
        <v>4478.659933570726</v>
      </c>
      <c r="P104" s="41">
        <f>功勋需求与产出奖励!BM101</f>
        <v>3933.3486888215252</v>
      </c>
      <c r="Q104" s="41">
        <f>功勋需求与产出奖励!BN101</f>
        <v>2910.419722887872</v>
      </c>
      <c r="R104" s="41">
        <f>功勋需求与产出奖励!BO101</f>
        <v>1644.4633979897108</v>
      </c>
    </row>
    <row r="105" spans="4:18" x14ac:dyDescent="0.15">
      <c r="D105" s="41">
        <f>功勋需求与产出奖励!AV102*'[1]功能-付费相关'!BI103</f>
        <v>621.57277685623399</v>
      </c>
      <c r="E105" s="41">
        <f>功勋需求与产出奖励!AW102*'[1]功能-付费相关'!BJ103</f>
        <v>576.14494905644324</v>
      </c>
      <c r="F105" s="41">
        <f>功勋需求与产出奖励!AX102*'[1]功能-付费相关'!BK103</f>
        <v>498.10752288236927</v>
      </c>
      <c r="G105" s="41">
        <f>功勋需求与产出奖励!AY102*'[1]功能-付费相关'!BL103</f>
        <v>366.35849584575925</v>
      </c>
      <c r="H105" s="41">
        <f>功勋需求与产出奖励!AZ102*'[1]功能-付费相关'!BM103</f>
        <v>199.2768847634191</v>
      </c>
      <c r="I105" s="41">
        <f>功勋需求与产出奖励!BA102*'[1]功能-付费相关'!S103</f>
        <v>4081.172798969244</v>
      </c>
      <c r="J105" s="41">
        <f>功勋需求与产出奖励!BB102*'[1]功能-付费相关'!T103</f>
        <v>5849.7527088972856</v>
      </c>
      <c r="K105" s="41">
        <f>功勋需求与产出奖励!BC102*'[1]功能-付费相关'!U103</f>
        <v>3569.5861891976997</v>
      </c>
      <c r="L105" s="41">
        <f>功勋需求与产出奖励!BD102*'[1]功能-付费相关'!V103</f>
        <v>3817.8466075242955</v>
      </c>
      <c r="M105" s="41">
        <f>功勋需求与产出奖励!BE102*'[1]功能-付费相关'!W103</f>
        <v>1365.2404909717695</v>
      </c>
      <c r="N105" s="41">
        <f>功勋需求与产出奖励!BK102</f>
        <v>5449.5612113229699</v>
      </c>
      <c r="O105" s="41">
        <f>功勋需求与产出奖励!BL102</f>
        <v>5051.2784397632086</v>
      </c>
      <c r="P105" s="41">
        <f>功勋需求与产出奖励!BM102</f>
        <v>4367.0951123327095</v>
      </c>
      <c r="Q105" s="41">
        <f>功勋需求与产出奖励!BN102</f>
        <v>3212.0020739927841</v>
      </c>
      <c r="R105" s="41">
        <f>功勋需求与产出奖励!BO102</f>
        <v>1747.1350450909229</v>
      </c>
    </row>
    <row r="106" spans="4:18" x14ac:dyDescent="0.15">
      <c r="D106" s="41">
        <f>功勋需求与产出奖励!AV103*'[1]功能-付费相关'!BI104</f>
        <v>653.18474525919942</v>
      </c>
      <c r="E106" s="41">
        <f>功勋需求与产出奖励!AW103*'[1]功能-付费相关'!BJ104</f>
        <v>602.73613291919628</v>
      </c>
      <c r="F106" s="41">
        <f>功勋需求与产出奖励!AX103*'[1]功能-付费相关'!BK104</f>
        <v>510.66932448530559</v>
      </c>
      <c r="G106" s="41">
        <f>功勋需求与产出奖励!AY103*'[1]功能-付费相关'!BL104</f>
        <v>374.29584539676591</v>
      </c>
      <c r="H106" s="41">
        <f>功勋需求与产出奖励!AZ103*'[1]功能-付费相关'!BM104</f>
        <v>188.12529345986167</v>
      </c>
      <c r="I106" s="41">
        <f>功勋需求与产出奖励!BA103*'[1]功能-付费相关'!S104</f>
        <v>4062.6389688361846</v>
      </c>
      <c r="J106" s="41">
        <f>功勋需求与产出奖励!BB103*'[1]功能-付费相关'!T104</f>
        <v>5797.1767645446098</v>
      </c>
      <c r="K106" s="41">
        <f>功勋需求与产出奖励!BC103*'[1]功能-付费相关'!U104</f>
        <v>3466.1713724086212</v>
      </c>
      <c r="L106" s="41">
        <f>功勋需求与产出奖励!BD103*'[1]功能-付费相关'!V104</f>
        <v>3694.3896860683958</v>
      </c>
      <c r="M106" s="41">
        <f>功勋需求与产出奖励!BE103*'[1]功能-付费相关'!W104</f>
        <v>1214.1239161113854</v>
      </c>
      <c r="N106" s="41">
        <f>功勋需求与产出奖励!BK103</f>
        <v>5841.2494752228031</v>
      </c>
      <c r="O106" s="41">
        <f>功勋需求与产出奖励!BL103</f>
        <v>5390.1015687605604</v>
      </c>
      <c r="P106" s="41">
        <f>功勋需求与产出奖励!BM103</f>
        <v>4566.7737118974974</v>
      </c>
      <c r="Q106" s="41">
        <f>功勋需求与产出奖励!BN103</f>
        <v>3347.223624511219</v>
      </c>
      <c r="R106" s="41">
        <f>功勋需求与产出奖励!BO103</f>
        <v>1682.3521670924636</v>
      </c>
    </row>
    <row r="107" spans="4:18" x14ac:dyDescent="0.15">
      <c r="D107" s="41">
        <f>功勋需求与产出奖励!AV164*'[1]功能-付费相关'!BI105</f>
        <v>0</v>
      </c>
      <c r="E107" s="41">
        <f>功勋需求与产出奖励!AW164*'[1]功能-付费相关'!BJ105</f>
        <v>0</v>
      </c>
      <c r="F107" s="41">
        <f>功勋需求与产出奖励!AX164*'[1]功能-付费相关'!BK105</f>
        <v>0</v>
      </c>
      <c r="G107" s="41">
        <f>功勋需求与产出奖励!AY164*'[1]功能-付费相关'!BL105</f>
        <v>0</v>
      </c>
      <c r="H107" s="41">
        <f>功勋需求与产出奖励!AZ164*'[1]功能-付费相关'!BM105</f>
        <v>0</v>
      </c>
      <c r="I107" s="41">
        <f>功勋需求与产出奖励!BA164*'[1]功能-付费相关'!S105</f>
        <v>0</v>
      </c>
      <c r="J107" s="41">
        <f>功勋需求与产出奖励!BB164*'[1]功能-付费相关'!T105</f>
        <v>0</v>
      </c>
      <c r="K107" s="41">
        <f>功勋需求与产出奖励!BC164*'[1]功能-付费相关'!U105</f>
        <v>0</v>
      </c>
      <c r="L107" s="41">
        <f>功勋需求与产出奖励!BD164*'[1]功能-付费相关'!V105</f>
        <v>0</v>
      </c>
      <c r="M107" s="41">
        <f>功勋需求与产出奖励!BE164*'[1]功能-付费相关'!W105</f>
        <v>0</v>
      </c>
      <c r="N107" s="41">
        <f>功勋需求与产出奖励!BK164</f>
        <v>0</v>
      </c>
      <c r="O107" s="41">
        <f>功勋需求与产出奖励!BL164</f>
        <v>0</v>
      </c>
      <c r="P107" s="41">
        <f>功勋需求与产出奖励!BM164</f>
        <v>0</v>
      </c>
      <c r="Q107" s="41">
        <f>功勋需求与产出奖励!BN164</f>
        <v>0</v>
      </c>
      <c r="R107" s="41">
        <f>功勋需求与产出奖励!BO164</f>
        <v>0</v>
      </c>
    </row>
  </sheetData>
  <mergeCells count="3">
    <mergeCell ref="D6:H6"/>
    <mergeCell ref="I6:M6"/>
    <mergeCell ref="N6:R6"/>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2:AI114"/>
  <sheetViews>
    <sheetView workbookViewId="0">
      <selection activeCell="U18" sqref="U18"/>
    </sheetView>
  </sheetViews>
  <sheetFormatPr defaultRowHeight="12" x14ac:dyDescent="0.15"/>
  <cols>
    <col min="1" max="7" width="9" style="1"/>
    <col min="8" max="11" width="9" style="3"/>
    <col min="12" max="12" width="9" style="1"/>
    <col min="13" max="13" width="9" style="3"/>
    <col min="14" max="16" width="9" style="1"/>
    <col min="17" max="21" width="9" style="3"/>
    <col min="22" max="25" width="9" style="3" customWidth="1"/>
    <col min="26" max="30" width="9" style="3"/>
    <col min="31" max="31" width="9" style="1"/>
    <col min="32" max="32" width="9" style="3"/>
    <col min="33" max="16384" width="9" style="1"/>
  </cols>
  <sheetData>
    <row r="2" spans="2:35" x14ac:dyDescent="0.15">
      <c r="B2" s="1" t="s">
        <v>18</v>
      </c>
      <c r="D2" s="1" t="s">
        <v>19</v>
      </c>
      <c r="E2" s="3"/>
      <c r="F2" s="3"/>
      <c r="G2" s="3"/>
      <c r="L2" s="3"/>
      <c r="N2" s="3"/>
      <c r="Q2" s="1"/>
      <c r="R2" s="1"/>
      <c r="AE2" s="3"/>
      <c r="AG2" s="3"/>
    </row>
    <row r="3" spans="2:35" x14ac:dyDescent="0.15">
      <c r="E3" s="3"/>
      <c r="F3" s="3"/>
      <c r="G3" s="3"/>
      <c r="J3" s="92" t="s">
        <v>54</v>
      </c>
      <c r="K3" s="92"/>
      <c r="L3" s="92"/>
      <c r="M3" s="92"/>
      <c r="N3" s="92"/>
      <c r="Q3" s="1"/>
      <c r="R3" s="1"/>
      <c r="S3" s="1"/>
      <c r="AE3" s="3"/>
      <c r="AG3" s="3"/>
    </row>
    <row r="4" spans="2:35" x14ac:dyDescent="0.15">
      <c r="E4" s="3"/>
      <c r="F4" s="3"/>
      <c r="G4" s="3"/>
      <c r="I4" s="3" t="s">
        <v>57</v>
      </c>
      <c r="J4" s="3" t="s">
        <v>42</v>
      </c>
      <c r="K4" s="3" t="s">
        <v>46</v>
      </c>
      <c r="L4" s="3" t="s">
        <v>47</v>
      </c>
      <c r="M4" s="3" t="s">
        <v>48</v>
      </c>
      <c r="N4" s="3" t="s">
        <v>49</v>
      </c>
      <c r="P4" s="1" t="s">
        <v>55</v>
      </c>
      <c r="Q4" s="1" t="s">
        <v>56</v>
      </c>
      <c r="R4" s="1"/>
      <c r="S4" s="1" t="s">
        <v>38</v>
      </c>
      <c r="T4" s="3" t="s">
        <v>100</v>
      </c>
      <c r="U4" s="3" t="s">
        <v>95</v>
      </c>
      <c r="V4" s="92" t="s">
        <v>98</v>
      </c>
      <c r="W4" s="92"/>
      <c r="X4" s="92"/>
      <c r="Y4" s="92"/>
      <c r="Z4" s="92" t="s">
        <v>101</v>
      </c>
      <c r="AA4" s="92"/>
      <c r="AB4" s="92"/>
      <c r="AC4" s="92"/>
      <c r="AD4" s="3" t="s">
        <v>99</v>
      </c>
      <c r="AE4" s="3" t="s">
        <v>114</v>
      </c>
      <c r="AG4" s="3" t="s">
        <v>58</v>
      </c>
      <c r="AH4" s="1" t="s">
        <v>115</v>
      </c>
      <c r="AI4" s="1" t="s">
        <v>116</v>
      </c>
    </row>
    <row r="5" spans="2:35" x14ac:dyDescent="0.15">
      <c r="B5" s="1" t="s">
        <v>1</v>
      </c>
      <c r="C5" s="1" t="s">
        <v>2</v>
      </c>
      <c r="E5" s="3"/>
      <c r="F5" s="3"/>
      <c r="G5" s="3"/>
      <c r="I5" s="3">
        <v>1</v>
      </c>
      <c r="J5" s="3">
        <f t="shared" ref="J5:J36" si="0">IF($I5&lt;=C$27,C$28+C$29*$I5,"")</f>
        <v>15</v>
      </c>
      <c r="K5" s="3">
        <f t="shared" ref="K5:K36" si="1">IF($I5&lt;=D$27,D$28+D$29*$I5,"")</f>
        <v>30</v>
      </c>
      <c r="L5" s="3">
        <f t="shared" ref="L5:L36" si="2">IF($I5&lt;=E$27,E$28+E$29*$I5,"")</f>
        <v>45</v>
      </c>
      <c r="M5" s="3">
        <f t="shared" ref="M5:M36" si="3">IF($I5&lt;=F$27,F$28+F$29*$I5,"")</f>
        <v>60</v>
      </c>
      <c r="N5" s="3">
        <f t="shared" ref="N5:N36" si="4">IF($I5&lt;=G$27,G$28+G$29*$I5,"")</f>
        <v>75</v>
      </c>
      <c r="P5" s="1" t="s">
        <v>20</v>
      </c>
      <c r="Q5" s="1">
        <f>J24</f>
        <v>110</v>
      </c>
      <c r="R5" s="1"/>
      <c r="S5" s="3">
        <v>0</v>
      </c>
      <c r="T5" s="3">
        <v>0</v>
      </c>
      <c r="U5" s="3">
        <v>0</v>
      </c>
      <c r="AD5" s="3">
        <v>0</v>
      </c>
      <c r="AE5" s="3">
        <v>0</v>
      </c>
      <c r="AG5" s="3">
        <v>1</v>
      </c>
      <c r="AH5" s="1">
        <f>IF(AG5&lt;=$U$22,求节点($U$5:$U$22,$AD$5:$AD$22,AG5),$AD$22)</f>
        <v>36.666666666666664</v>
      </c>
      <c r="AI5" s="1">
        <f>IF(AG5&lt;=$U$22,求节点($U$5:$U$22,$AE$5:$AE$22,AG5),$AE$18)</f>
        <v>183.33333333333334</v>
      </c>
    </row>
    <row r="6" spans="2:35" x14ac:dyDescent="0.15">
      <c r="C6" s="1" t="s">
        <v>3</v>
      </c>
      <c r="E6" s="3"/>
      <c r="F6" s="3"/>
      <c r="G6" s="3"/>
      <c r="I6" s="3">
        <v>2</v>
      </c>
      <c r="J6" s="3">
        <f t="shared" si="0"/>
        <v>20</v>
      </c>
      <c r="K6" s="3">
        <f t="shared" si="1"/>
        <v>40</v>
      </c>
      <c r="L6" s="3">
        <f t="shared" si="2"/>
        <v>60</v>
      </c>
      <c r="M6" s="3">
        <f t="shared" si="3"/>
        <v>80</v>
      </c>
      <c r="N6" s="3">
        <f t="shared" si="4"/>
        <v>100</v>
      </c>
      <c r="P6" s="1" t="s">
        <v>21</v>
      </c>
      <c r="Q6" s="1">
        <f>K34</f>
        <v>320</v>
      </c>
      <c r="R6" s="1"/>
      <c r="S6" s="1" t="s">
        <v>20</v>
      </c>
      <c r="T6" s="3" t="s">
        <v>96</v>
      </c>
      <c r="U6" s="3">
        <v>3</v>
      </c>
      <c r="V6" s="3" t="s">
        <v>39</v>
      </c>
      <c r="W6" s="3">
        <v>1</v>
      </c>
      <c r="Z6" s="3" t="s">
        <v>39</v>
      </c>
      <c r="AA6" s="3">
        <v>5</v>
      </c>
      <c r="AD6" s="3">
        <v>110</v>
      </c>
      <c r="AE6" s="3">
        <v>550</v>
      </c>
      <c r="AG6" s="3">
        <v>2</v>
      </c>
      <c r="AH6" s="3">
        <f t="shared" ref="AH6:AH69" si="5">IF(AG6&lt;=$U$22,求节点($U$5:$U$22,$AD$5:$AD$22,AG6),$AD$22)</f>
        <v>73.333333333333329</v>
      </c>
      <c r="AI6" s="3">
        <f t="shared" ref="AI6:AI69" si="6">IF(AG6&lt;=$U$22,求节点($U$5:$U$22,$AE$5:$AE$22,AG6),$AE$18)</f>
        <v>366.66666666666669</v>
      </c>
    </row>
    <row r="7" spans="2:35" x14ac:dyDescent="0.15">
      <c r="C7" s="1" t="s">
        <v>4</v>
      </c>
      <c r="E7" s="3"/>
      <c r="F7" s="3"/>
      <c r="G7" s="3"/>
      <c r="I7" s="3">
        <v>3</v>
      </c>
      <c r="J7" s="3">
        <f t="shared" si="0"/>
        <v>25</v>
      </c>
      <c r="K7" s="3">
        <f t="shared" si="1"/>
        <v>50</v>
      </c>
      <c r="L7" s="3">
        <f t="shared" si="2"/>
        <v>75</v>
      </c>
      <c r="M7" s="3">
        <f t="shared" si="3"/>
        <v>100</v>
      </c>
      <c r="N7" s="3">
        <f t="shared" si="4"/>
        <v>125</v>
      </c>
      <c r="P7" s="1" t="s">
        <v>23</v>
      </c>
      <c r="Q7" s="1">
        <f>K44</f>
        <v>420</v>
      </c>
      <c r="R7" s="1"/>
      <c r="S7" s="1" t="s">
        <v>35</v>
      </c>
      <c r="T7" s="3" t="s">
        <v>97</v>
      </c>
      <c r="U7" s="3">
        <v>4</v>
      </c>
      <c r="V7" s="3" t="s">
        <v>39</v>
      </c>
      <c r="W7" s="3">
        <v>3</v>
      </c>
      <c r="Z7" s="3" t="s">
        <v>39</v>
      </c>
      <c r="AA7" s="3">
        <v>11</v>
      </c>
      <c r="AD7" s="3">
        <v>330</v>
      </c>
      <c r="AE7" s="3">
        <v>1210</v>
      </c>
      <c r="AG7" s="3">
        <v>3</v>
      </c>
      <c r="AH7" s="3">
        <f t="shared" si="5"/>
        <v>110</v>
      </c>
      <c r="AI7" s="3">
        <f t="shared" si="6"/>
        <v>550</v>
      </c>
    </row>
    <row r="8" spans="2:35" x14ac:dyDescent="0.15">
      <c r="E8" s="3"/>
      <c r="F8" s="3"/>
      <c r="G8" s="3"/>
      <c r="I8" s="3">
        <v>4</v>
      </c>
      <c r="J8" s="3">
        <f t="shared" si="0"/>
        <v>30</v>
      </c>
      <c r="K8" s="3">
        <f t="shared" si="1"/>
        <v>60</v>
      </c>
      <c r="L8" s="3">
        <f t="shared" si="2"/>
        <v>90</v>
      </c>
      <c r="M8" s="3">
        <f t="shared" si="3"/>
        <v>120</v>
      </c>
      <c r="N8" s="3">
        <f t="shared" si="4"/>
        <v>150</v>
      </c>
      <c r="P8" s="1" t="s">
        <v>0</v>
      </c>
      <c r="Q8" s="1">
        <f>L44</f>
        <v>630</v>
      </c>
      <c r="R8" s="1"/>
      <c r="S8" s="1" t="s">
        <v>37</v>
      </c>
      <c r="T8" s="3" t="s">
        <v>94</v>
      </c>
      <c r="U8" s="3">
        <v>8</v>
      </c>
      <c r="V8" s="3" t="s">
        <v>46</v>
      </c>
      <c r="W8" s="3">
        <v>1</v>
      </c>
      <c r="X8" s="3" t="s">
        <v>42</v>
      </c>
      <c r="Y8" s="3">
        <v>17</v>
      </c>
      <c r="Z8" s="3" t="s">
        <v>40</v>
      </c>
      <c r="AA8" s="3">
        <v>4</v>
      </c>
      <c r="AB8" s="3" t="s">
        <v>39</v>
      </c>
      <c r="AC8" s="3">
        <v>14</v>
      </c>
      <c r="AD8" s="3">
        <f t="shared" ref="AD8:AD22" si="7">IFERROR(INDEX($Q$5:$Q$20,MATCH(V8,$P$5:$P$20,0))*W8+INDEX($Q$5:$Q$20,MATCH(X8,$P$5:$P$20,0))*Y8,INDEX($Q$5:$Q$20,MATCH(V8,$P$5:$P$20,0))*W8)</f>
        <v>2190</v>
      </c>
      <c r="AE8" s="3">
        <f>IFERROR(INDEX($Q$5:$Q$20,MATCH(Z8,$P$5:$P$20,0))*AA8+INDEX($Q$5:$Q$20,MATCH(AB8,$P$5:$P$20,0))*AC8,INDEX($Q$5:$Q$20,MATCH(Z8,$P$5:$P$20,0))*AA8)</f>
        <v>2820</v>
      </c>
      <c r="AG8" s="3">
        <v>4</v>
      </c>
      <c r="AH8" s="3">
        <f t="shared" si="5"/>
        <v>330</v>
      </c>
      <c r="AI8" s="3">
        <f t="shared" si="6"/>
        <v>1210</v>
      </c>
    </row>
    <row r="9" spans="2:35" x14ac:dyDescent="0.15">
      <c r="B9" s="1" t="s">
        <v>5</v>
      </c>
      <c r="C9" s="1" t="s">
        <v>6</v>
      </c>
      <c r="E9" s="3"/>
      <c r="F9" s="3"/>
      <c r="G9" s="3"/>
      <c r="I9" s="3">
        <v>5</v>
      </c>
      <c r="J9" s="3">
        <f t="shared" si="0"/>
        <v>35</v>
      </c>
      <c r="K9" s="3">
        <f t="shared" si="1"/>
        <v>70</v>
      </c>
      <c r="L9" s="3">
        <f t="shared" si="2"/>
        <v>105</v>
      </c>
      <c r="M9" s="3">
        <f t="shared" si="3"/>
        <v>140</v>
      </c>
      <c r="N9" s="3">
        <f t="shared" si="4"/>
        <v>175</v>
      </c>
      <c r="P9" s="1" t="s">
        <v>24</v>
      </c>
      <c r="Q9" s="1">
        <f>L54</f>
        <v>780</v>
      </c>
      <c r="R9" s="1"/>
      <c r="S9" s="3" t="s">
        <v>36</v>
      </c>
      <c r="T9" s="3" t="s">
        <v>93</v>
      </c>
      <c r="U9" s="3">
        <v>14</v>
      </c>
      <c r="V9" s="3" t="s">
        <v>46</v>
      </c>
      <c r="W9" s="3">
        <v>3</v>
      </c>
      <c r="X9" s="3" t="s">
        <v>42</v>
      </c>
      <c r="Y9" s="3">
        <v>15</v>
      </c>
      <c r="Z9" s="3" t="s">
        <v>102</v>
      </c>
      <c r="AA9" s="3">
        <v>18</v>
      </c>
      <c r="AD9" s="3">
        <f t="shared" si="7"/>
        <v>2610</v>
      </c>
      <c r="AE9" s="3">
        <f t="shared" ref="AE9:AE18" si="8">IFERROR(INDEX($Q$5:$Q$20,MATCH(Z9,$P$5:$P$20,0))*AA9+INDEX($Q$5:$Q$20,MATCH(AB9,$P$5:$P$20,0))*AC9,INDEX($Q$5:$Q$20,MATCH(Z9,$P$5:$P$20,0))*AA9)</f>
        <v>7560</v>
      </c>
      <c r="AG9" s="3">
        <v>5</v>
      </c>
      <c r="AH9" s="3">
        <f t="shared" si="5"/>
        <v>795</v>
      </c>
      <c r="AI9" s="3">
        <f t="shared" si="6"/>
        <v>1612.5</v>
      </c>
    </row>
    <row r="10" spans="2:35" x14ac:dyDescent="0.15">
      <c r="C10" s="1" t="s">
        <v>7</v>
      </c>
      <c r="E10" s="3"/>
      <c r="F10" s="3"/>
      <c r="G10" s="3"/>
      <c r="I10" s="3">
        <v>6</v>
      </c>
      <c r="J10" s="3">
        <f t="shared" si="0"/>
        <v>40</v>
      </c>
      <c r="K10" s="3">
        <f t="shared" si="1"/>
        <v>80</v>
      </c>
      <c r="L10" s="3">
        <f t="shared" si="2"/>
        <v>120</v>
      </c>
      <c r="M10" s="3">
        <f t="shared" si="3"/>
        <v>160</v>
      </c>
      <c r="N10" s="3">
        <f t="shared" si="4"/>
        <v>200</v>
      </c>
      <c r="P10" s="1" t="s">
        <v>25</v>
      </c>
      <c r="Q10" s="1">
        <f>L64</f>
        <v>930</v>
      </c>
      <c r="R10" s="1"/>
      <c r="S10" s="3" t="s">
        <v>59</v>
      </c>
      <c r="T10" s="3" t="s">
        <v>72</v>
      </c>
      <c r="U10" s="3">
        <v>18</v>
      </c>
      <c r="V10" s="3" t="s">
        <v>47</v>
      </c>
      <c r="W10" s="3">
        <v>1</v>
      </c>
      <c r="X10" s="3" t="s">
        <v>46</v>
      </c>
      <c r="Y10" s="3">
        <v>17</v>
      </c>
      <c r="Z10" s="3" t="s">
        <v>103</v>
      </c>
      <c r="AA10" s="3">
        <v>14</v>
      </c>
      <c r="AB10" s="3" t="s">
        <v>102</v>
      </c>
      <c r="AC10" s="3">
        <v>4</v>
      </c>
      <c r="AD10" s="3">
        <f t="shared" si="7"/>
        <v>6070</v>
      </c>
      <c r="AE10" s="3">
        <f t="shared" si="8"/>
        <v>10500</v>
      </c>
      <c r="AG10" s="3">
        <v>6</v>
      </c>
      <c r="AH10" s="3">
        <f t="shared" si="5"/>
        <v>1260</v>
      </c>
      <c r="AI10" s="3">
        <f t="shared" si="6"/>
        <v>2015</v>
      </c>
    </row>
    <row r="11" spans="2:35" x14ac:dyDescent="0.15">
      <c r="E11" s="3"/>
      <c r="F11" s="3"/>
      <c r="G11" s="3"/>
      <c r="I11" s="3">
        <v>7</v>
      </c>
      <c r="J11" s="3">
        <f t="shared" si="0"/>
        <v>45</v>
      </c>
      <c r="K11" s="3">
        <f t="shared" si="1"/>
        <v>90</v>
      </c>
      <c r="L11" s="3">
        <f t="shared" si="2"/>
        <v>135</v>
      </c>
      <c r="M11" s="3">
        <f t="shared" si="3"/>
        <v>180</v>
      </c>
      <c r="N11" s="3">
        <f t="shared" si="4"/>
        <v>225</v>
      </c>
      <c r="P11" s="1" t="s">
        <v>22</v>
      </c>
      <c r="Q11" s="1">
        <f>M54</f>
        <v>1040</v>
      </c>
      <c r="R11" s="1"/>
      <c r="S11" s="3" t="s">
        <v>60</v>
      </c>
      <c r="T11" s="3" t="s">
        <v>73</v>
      </c>
      <c r="U11" s="3">
        <v>20</v>
      </c>
      <c r="V11" s="3" t="s">
        <v>47</v>
      </c>
      <c r="W11" s="3">
        <v>3</v>
      </c>
      <c r="X11" s="3" t="s">
        <v>46</v>
      </c>
      <c r="Y11" s="3">
        <v>15</v>
      </c>
      <c r="Z11" s="3" t="s">
        <v>105</v>
      </c>
      <c r="AA11" s="3">
        <v>5</v>
      </c>
      <c r="AB11" s="3" t="s">
        <v>104</v>
      </c>
      <c r="AC11" s="3">
        <v>13</v>
      </c>
      <c r="AD11" s="3">
        <f t="shared" si="7"/>
        <v>6690</v>
      </c>
      <c r="AE11" s="3">
        <f t="shared" si="8"/>
        <v>14790</v>
      </c>
      <c r="AG11" s="3">
        <v>7</v>
      </c>
      <c r="AH11" s="3">
        <f t="shared" si="5"/>
        <v>1725</v>
      </c>
      <c r="AI11" s="3">
        <f t="shared" si="6"/>
        <v>2417.5</v>
      </c>
    </row>
    <row r="12" spans="2:35" x14ac:dyDescent="0.15">
      <c r="B12" s="1" t="s">
        <v>8</v>
      </c>
      <c r="C12" s="1" t="s">
        <v>14</v>
      </c>
      <c r="E12" s="3"/>
      <c r="F12" s="3"/>
      <c r="G12" s="3"/>
      <c r="I12" s="3">
        <v>8</v>
      </c>
      <c r="J12" s="3">
        <f t="shared" si="0"/>
        <v>50</v>
      </c>
      <c r="K12" s="3">
        <f t="shared" si="1"/>
        <v>100</v>
      </c>
      <c r="L12" s="3">
        <f t="shared" si="2"/>
        <v>150</v>
      </c>
      <c r="M12" s="3">
        <f t="shared" si="3"/>
        <v>200</v>
      </c>
      <c r="N12" s="3">
        <f t="shared" si="4"/>
        <v>250</v>
      </c>
      <c r="P12" s="1" t="s">
        <v>26</v>
      </c>
      <c r="Q12" s="1">
        <f>M64</f>
        <v>1240</v>
      </c>
      <c r="R12" s="1"/>
      <c r="S12" s="3" t="s">
        <v>61</v>
      </c>
      <c r="T12" s="3" t="s">
        <v>74</v>
      </c>
      <c r="U12" s="3">
        <v>25</v>
      </c>
      <c r="V12" s="3" t="s">
        <v>47</v>
      </c>
      <c r="W12" s="3">
        <v>9</v>
      </c>
      <c r="X12" s="3" t="s">
        <v>85</v>
      </c>
      <c r="Y12" s="3">
        <v>9</v>
      </c>
      <c r="Z12" s="3" t="s">
        <v>105</v>
      </c>
      <c r="AA12" s="3">
        <v>18</v>
      </c>
      <c r="AD12" s="3">
        <f t="shared" si="7"/>
        <v>9450</v>
      </c>
      <c r="AE12" s="3">
        <f t="shared" si="8"/>
        <v>16740</v>
      </c>
      <c r="AG12" s="3">
        <v>8</v>
      </c>
      <c r="AH12" s="3">
        <f t="shared" si="5"/>
        <v>2190</v>
      </c>
      <c r="AI12" s="3">
        <f t="shared" si="6"/>
        <v>2820</v>
      </c>
    </row>
    <row r="13" spans="2:35" x14ac:dyDescent="0.15">
      <c r="C13" s="1" t="s">
        <v>9</v>
      </c>
      <c r="E13" s="3"/>
      <c r="F13" s="3"/>
      <c r="G13" s="3"/>
      <c r="I13" s="3">
        <v>9</v>
      </c>
      <c r="J13" s="3">
        <f t="shared" si="0"/>
        <v>55</v>
      </c>
      <c r="K13" s="3">
        <f t="shared" si="1"/>
        <v>110</v>
      </c>
      <c r="L13" s="3">
        <f t="shared" si="2"/>
        <v>165</v>
      </c>
      <c r="M13" s="3">
        <f t="shared" si="3"/>
        <v>220</v>
      </c>
      <c r="N13" s="3">
        <f t="shared" si="4"/>
        <v>275</v>
      </c>
      <c r="P13" s="1" t="s">
        <v>27</v>
      </c>
      <c r="Q13" s="1">
        <f>M74</f>
        <v>1440</v>
      </c>
      <c r="R13" s="1"/>
      <c r="S13" s="3" t="s">
        <v>62</v>
      </c>
      <c r="T13" s="3" t="s">
        <v>75</v>
      </c>
      <c r="U13" s="3">
        <v>30</v>
      </c>
      <c r="V13" s="3" t="s">
        <v>48</v>
      </c>
      <c r="W13" s="3">
        <v>1</v>
      </c>
      <c r="X13" s="3" t="s">
        <v>47</v>
      </c>
      <c r="Y13" s="3">
        <v>17</v>
      </c>
      <c r="Z13" s="3" t="s">
        <v>107</v>
      </c>
      <c r="AA13" s="3">
        <v>6</v>
      </c>
      <c r="AB13" s="3" t="s">
        <v>106</v>
      </c>
      <c r="AC13" s="3">
        <v>12</v>
      </c>
      <c r="AD13" s="3">
        <f t="shared" si="7"/>
        <v>11750</v>
      </c>
      <c r="AE13" s="3">
        <f t="shared" si="8"/>
        <v>19920</v>
      </c>
      <c r="AG13" s="3">
        <v>9</v>
      </c>
      <c r="AH13" s="3">
        <f t="shared" si="5"/>
        <v>2260</v>
      </c>
      <c r="AI13" s="3">
        <f t="shared" si="6"/>
        <v>3610</v>
      </c>
    </row>
    <row r="14" spans="2:35" x14ac:dyDescent="0.15">
      <c r="C14" s="1" t="s">
        <v>10</v>
      </c>
      <c r="E14" s="3"/>
      <c r="F14" s="3"/>
      <c r="G14" s="3"/>
      <c r="I14" s="3">
        <v>10</v>
      </c>
      <c r="J14" s="3">
        <f t="shared" si="0"/>
        <v>60</v>
      </c>
      <c r="K14" s="3">
        <f t="shared" si="1"/>
        <v>120</v>
      </c>
      <c r="L14" s="3">
        <f t="shared" si="2"/>
        <v>180</v>
      </c>
      <c r="M14" s="3">
        <f t="shared" si="3"/>
        <v>240</v>
      </c>
      <c r="N14" s="3">
        <f t="shared" si="4"/>
        <v>300</v>
      </c>
      <c r="P14" s="1" t="s">
        <v>28</v>
      </c>
      <c r="Q14" s="1">
        <f>M84</f>
        <v>1640</v>
      </c>
      <c r="R14" s="1"/>
      <c r="S14" s="3" t="s">
        <v>63</v>
      </c>
      <c r="T14" s="3" t="s">
        <v>76</v>
      </c>
      <c r="U14" s="3">
        <v>33</v>
      </c>
      <c r="V14" s="3" t="s">
        <v>48</v>
      </c>
      <c r="W14" s="3">
        <v>3</v>
      </c>
      <c r="X14" s="3" t="s">
        <v>86</v>
      </c>
      <c r="Y14" s="3">
        <v>15</v>
      </c>
      <c r="Z14" s="3" t="s">
        <v>109</v>
      </c>
      <c r="AA14" s="3">
        <v>5</v>
      </c>
      <c r="AB14" s="3" t="s">
        <v>108</v>
      </c>
      <c r="AC14" s="3">
        <v>13</v>
      </c>
      <c r="AD14" s="3">
        <f t="shared" si="7"/>
        <v>14820</v>
      </c>
      <c r="AE14" s="3">
        <f t="shared" si="8"/>
        <v>26920</v>
      </c>
      <c r="AG14" s="3">
        <v>10</v>
      </c>
      <c r="AH14" s="3">
        <f t="shared" si="5"/>
        <v>2330</v>
      </c>
      <c r="AI14" s="3">
        <f t="shared" si="6"/>
        <v>4400</v>
      </c>
    </row>
    <row r="15" spans="2:35" x14ac:dyDescent="0.15">
      <c r="C15" s="1" t="s">
        <v>11</v>
      </c>
      <c r="E15" s="3"/>
      <c r="F15" s="3"/>
      <c r="G15" s="3"/>
      <c r="I15" s="3">
        <v>11</v>
      </c>
      <c r="J15" s="3">
        <f t="shared" si="0"/>
        <v>65</v>
      </c>
      <c r="K15" s="3">
        <f t="shared" si="1"/>
        <v>130</v>
      </c>
      <c r="L15" s="3">
        <f t="shared" si="2"/>
        <v>195</v>
      </c>
      <c r="M15" s="3">
        <f t="shared" si="3"/>
        <v>260</v>
      </c>
      <c r="N15" s="3">
        <f t="shared" si="4"/>
        <v>325</v>
      </c>
      <c r="P15" s="1" t="s">
        <v>29</v>
      </c>
      <c r="Q15" s="1">
        <f>N64</f>
        <v>1550</v>
      </c>
      <c r="R15" s="1"/>
      <c r="S15" s="3" t="s">
        <v>64</v>
      </c>
      <c r="T15" s="3" t="s">
        <v>77</v>
      </c>
      <c r="U15" s="3">
        <v>40</v>
      </c>
      <c r="V15" s="3" t="s">
        <v>48</v>
      </c>
      <c r="W15" s="3">
        <v>9</v>
      </c>
      <c r="X15" s="3" t="s">
        <v>87</v>
      </c>
      <c r="Y15" s="3">
        <v>9</v>
      </c>
      <c r="Z15" s="3" t="s">
        <v>110</v>
      </c>
      <c r="AA15" s="3">
        <v>18</v>
      </c>
      <c r="AD15" s="3">
        <f t="shared" si="7"/>
        <v>17730</v>
      </c>
      <c r="AE15" s="3">
        <f t="shared" si="8"/>
        <v>29520</v>
      </c>
      <c r="AG15" s="3">
        <v>11</v>
      </c>
      <c r="AH15" s="3">
        <f t="shared" si="5"/>
        <v>2400</v>
      </c>
      <c r="AI15" s="3">
        <f t="shared" si="6"/>
        <v>5190</v>
      </c>
    </row>
    <row r="16" spans="2:35" x14ac:dyDescent="0.15">
      <c r="C16" s="1" t="s">
        <v>12</v>
      </c>
      <c r="E16" s="3"/>
      <c r="F16" s="3"/>
      <c r="G16" s="3"/>
      <c r="I16" s="3">
        <v>12</v>
      </c>
      <c r="J16" s="3">
        <f t="shared" si="0"/>
        <v>70</v>
      </c>
      <c r="K16" s="3">
        <f t="shared" si="1"/>
        <v>140</v>
      </c>
      <c r="L16" s="3">
        <f t="shared" si="2"/>
        <v>210</v>
      </c>
      <c r="M16" s="3">
        <f t="shared" si="3"/>
        <v>280</v>
      </c>
      <c r="N16" s="3">
        <f t="shared" si="4"/>
        <v>350</v>
      </c>
      <c r="P16" s="1" t="s">
        <v>30</v>
      </c>
      <c r="Q16" s="1">
        <f>N74</f>
        <v>1800</v>
      </c>
      <c r="R16" s="1"/>
      <c r="S16" s="3" t="s">
        <v>66</v>
      </c>
      <c r="T16" s="3" t="s">
        <v>79</v>
      </c>
      <c r="U16" s="3">
        <v>50</v>
      </c>
      <c r="V16" s="3" t="s">
        <v>49</v>
      </c>
      <c r="W16" s="3">
        <v>1</v>
      </c>
      <c r="X16" s="3" t="s">
        <v>88</v>
      </c>
      <c r="Y16" s="3">
        <v>17</v>
      </c>
      <c r="Z16" s="3" t="s">
        <v>111</v>
      </c>
      <c r="AA16" s="3">
        <v>11</v>
      </c>
      <c r="AB16" s="3" t="s">
        <v>112</v>
      </c>
      <c r="AC16" s="3">
        <v>7</v>
      </c>
      <c r="AD16" s="3">
        <f t="shared" si="7"/>
        <v>26030</v>
      </c>
      <c r="AE16" s="3">
        <f t="shared" si="8"/>
        <v>30650</v>
      </c>
      <c r="AG16" s="3">
        <v>12</v>
      </c>
      <c r="AH16" s="3">
        <f t="shared" si="5"/>
        <v>2470</v>
      </c>
      <c r="AI16" s="3">
        <f t="shared" si="6"/>
        <v>5980</v>
      </c>
    </row>
    <row r="17" spans="2:35" x14ac:dyDescent="0.15">
      <c r="C17" s="1" t="s">
        <v>13</v>
      </c>
      <c r="E17" s="3"/>
      <c r="F17" s="3"/>
      <c r="G17" s="3"/>
      <c r="I17" s="3">
        <v>13</v>
      </c>
      <c r="J17" s="3">
        <f t="shared" si="0"/>
        <v>75</v>
      </c>
      <c r="K17" s="3">
        <f t="shared" si="1"/>
        <v>150</v>
      </c>
      <c r="L17" s="3">
        <f t="shared" si="2"/>
        <v>225</v>
      </c>
      <c r="M17" s="3">
        <f t="shared" si="3"/>
        <v>300</v>
      </c>
      <c r="N17" s="3">
        <f t="shared" si="4"/>
        <v>375</v>
      </c>
      <c r="P17" s="1" t="s">
        <v>31</v>
      </c>
      <c r="Q17" s="1">
        <f>N84</f>
        <v>2050</v>
      </c>
      <c r="R17" s="1"/>
      <c r="S17" s="3" t="s">
        <v>67</v>
      </c>
      <c r="T17" s="3" t="s">
        <v>78</v>
      </c>
      <c r="U17" s="3">
        <v>53</v>
      </c>
      <c r="V17" s="3" t="s">
        <v>49</v>
      </c>
      <c r="W17" s="3">
        <v>3</v>
      </c>
      <c r="X17" s="3" t="s">
        <v>89</v>
      </c>
      <c r="Y17" s="3">
        <v>15</v>
      </c>
      <c r="Z17" s="3" t="s">
        <v>113</v>
      </c>
      <c r="AA17" s="3">
        <v>18</v>
      </c>
      <c r="AD17" s="3">
        <f t="shared" si="7"/>
        <v>29250</v>
      </c>
      <c r="AE17" s="3">
        <f t="shared" si="8"/>
        <v>45900</v>
      </c>
      <c r="AG17" s="3">
        <v>13</v>
      </c>
      <c r="AH17" s="3">
        <f t="shared" si="5"/>
        <v>2540</v>
      </c>
      <c r="AI17" s="3">
        <f t="shared" si="6"/>
        <v>6770</v>
      </c>
    </row>
    <row r="18" spans="2:35" x14ac:dyDescent="0.15">
      <c r="E18" s="3"/>
      <c r="F18" s="3"/>
      <c r="G18" s="3"/>
      <c r="I18" s="3">
        <v>14</v>
      </c>
      <c r="J18" s="3">
        <f t="shared" si="0"/>
        <v>80</v>
      </c>
      <c r="K18" s="3">
        <f t="shared" si="1"/>
        <v>160</v>
      </c>
      <c r="L18" s="3">
        <f t="shared" si="2"/>
        <v>240</v>
      </c>
      <c r="M18" s="3">
        <f t="shared" si="3"/>
        <v>320</v>
      </c>
      <c r="N18" s="3">
        <f t="shared" si="4"/>
        <v>400</v>
      </c>
      <c r="P18" s="1" t="s">
        <v>32</v>
      </c>
      <c r="Q18" s="1">
        <f>N94</f>
        <v>2300</v>
      </c>
      <c r="R18" s="1"/>
      <c r="S18" s="3" t="s">
        <v>65</v>
      </c>
      <c r="T18" s="3" t="s">
        <v>80</v>
      </c>
      <c r="U18" s="3">
        <v>59</v>
      </c>
      <c r="V18" s="3" t="s">
        <v>49</v>
      </c>
      <c r="W18" s="3">
        <v>9</v>
      </c>
      <c r="X18" s="3" t="s">
        <v>89</v>
      </c>
      <c r="Y18" s="3">
        <v>9</v>
      </c>
      <c r="Z18" s="3" t="s">
        <v>41</v>
      </c>
      <c r="AA18" s="3">
        <v>18</v>
      </c>
      <c r="AD18" s="3">
        <f t="shared" si="7"/>
        <v>28710</v>
      </c>
      <c r="AE18" s="3">
        <f t="shared" si="8"/>
        <v>50400</v>
      </c>
      <c r="AG18" s="3">
        <v>14</v>
      </c>
      <c r="AH18" s="3">
        <f t="shared" si="5"/>
        <v>2610</v>
      </c>
      <c r="AI18" s="3">
        <f t="shared" si="6"/>
        <v>7560</v>
      </c>
    </row>
    <row r="19" spans="2:35" x14ac:dyDescent="0.15">
      <c r="B19" s="1" t="s">
        <v>15</v>
      </c>
      <c r="C19" s="1" t="s">
        <v>16</v>
      </c>
      <c r="E19" s="3"/>
      <c r="F19" s="3"/>
      <c r="G19" s="3"/>
      <c r="I19" s="3">
        <v>15</v>
      </c>
      <c r="J19" s="3">
        <f t="shared" si="0"/>
        <v>85</v>
      </c>
      <c r="K19" s="3">
        <f t="shared" si="1"/>
        <v>170</v>
      </c>
      <c r="L19" s="3">
        <f t="shared" si="2"/>
        <v>255</v>
      </c>
      <c r="M19" s="3">
        <f t="shared" si="3"/>
        <v>340</v>
      </c>
      <c r="N19" s="3">
        <f t="shared" si="4"/>
        <v>425</v>
      </c>
      <c r="P19" s="1" t="s">
        <v>33</v>
      </c>
      <c r="Q19" s="1">
        <f>N104</f>
        <v>2550</v>
      </c>
      <c r="R19" s="1"/>
      <c r="S19" s="3" t="s">
        <v>68</v>
      </c>
      <c r="T19" s="3" t="s">
        <v>81</v>
      </c>
      <c r="U19" s="3">
        <v>65</v>
      </c>
      <c r="V19" s="3" t="s">
        <v>49</v>
      </c>
      <c r="W19" s="3">
        <v>18</v>
      </c>
      <c r="AD19" s="3">
        <f t="shared" si="7"/>
        <v>27900</v>
      </c>
      <c r="AE19" s="3">
        <f>AE18</f>
        <v>50400</v>
      </c>
      <c r="AG19" s="3">
        <v>15</v>
      </c>
      <c r="AH19" s="3">
        <f t="shared" si="5"/>
        <v>3475</v>
      </c>
      <c r="AI19" s="3">
        <f t="shared" si="6"/>
        <v>8295</v>
      </c>
    </row>
    <row r="20" spans="2:35" x14ac:dyDescent="0.15">
      <c r="C20" s="1" t="s">
        <v>17</v>
      </c>
      <c r="E20" s="3"/>
      <c r="F20" s="3"/>
      <c r="G20" s="3"/>
      <c r="I20" s="3">
        <v>16</v>
      </c>
      <c r="J20" s="3">
        <f t="shared" si="0"/>
        <v>90</v>
      </c>
      <c r="K20" s="3">
        <f t="shared" si="1"/>
        <v>180</v>
      </c>
      <c r="L20" s="3">
        <f t="shared" si="2"/>
        <v>270</v>
      </c>
      <c r="M20" s="3">
        <f t="shared" si="3"/>
        <v>360</v>
      </c>
      <c r="N20" s="3">
        <f t="shared" si="4"/>
        <v>450</v>
      </c>
      <c r="P20" s="1" t="s">
        <v>34</v>
      </c>
      <c r="Q20" s="1">
        <f>N114</f>
        <v>2800</v>
      </c>
      <c r="R20" s="1"/>
      <c r="S20" s="3" t="s">
        <v>69</v>
      </c>
      <c r="T20" s="3" t="s">
        <v>82</v>
      </c>
      <c r="U20" s="3">
        <v>71</v>
      </c>
      <c r="V20" s="3" t="s">
        <v>90</v>
      </c>
      <c r="W20" s="3">
        <v>18</v>
      </c>
      <c r="AD20" s="3">
        <f t="shared" si="7"/>
        <v>32400</v>
      </c>
      <c r="AE20" s="3">
        <f>AE19</f>
        <v>50400</v>
      </c>
      <c r="AG20" s="3">
        <v>16</v>
      </c>
      <c r="AH20" s="3">
        <f t="shared" si="5"/>
        <v>4340</v>
      </c>
      <c r="AI20" s="3">
        <f t="shared" si="6"/>
        <v>9030</v>
      </c>
    </row>
    <row r="21" spans="2:35" x14ac:dyDescent="0.15">
      <c r="E21" s="3"/>
      <c r="F21" s="3"/>
      <c r="G21" s="3"/>
      <c r="I21" s="3">
        <v>17</v>
      </c>
      <c r="J21" s="3">
        <f t="shared" si="0"/>
        <v>95</v>
      </c>
      <c r="K21" s="3">
        <f t="shared" si="1"/>
        <v>190</v>
      </c>
      <c r="L21" s="3">
        <f t="shared" si="2"/>
        <v>285</v>
      </c>
      <c r="M21" s="3">
        <f t="shared" si="3"/>
        <v>380</v>
      </c>
      <c r="N21" s="3">
        <f t="shared" si="4"/>
        <v>475</v>
      </c>
      <c r="Q21" s="1"/>
      <c r="R21" s="1"/>
      <c r="S21" s="3" t="s">
        <v>70</v>
      </c>
      <c r="T21" s="3" t="s">
        <v>83</v>
      </c>
      <c r="U21" s="3">
        <v>78</v>
      </c>
      <c r="V21" s="3" t="s">
        <v>91</v>
      </c>
      <c r="W21" s="3">
        <v>18</v>
      </c>
      <c r="AD21" s="3">
        <f t="shared" si="7"/>
        <v>41400</v>
      </c>
      <c r="AE21" s="3">
        <f>AE20</f>
        <v>50400</v>
      </c>
      <c r="AG21" s="3">
        <v>17</v>
      </c>
      <c r="AH21" s="3">
        <f t="shared" si="5"/>
        <v>5205</v>
      </c>
      <c r="AI21" s="3">
        <f t="shared" si="6"/>
        <v>9765</v>
      </c>
    </row>
    <row r="22" spans="2:35" x14ac:dyDescent="0.15">
      <c r="I22" s="3">
        <v>18</v>
      </c>
      <c r="J22" s="3">
        <f t="shared" si="0"/>
        <v>100</v>
      </c>
      <c r="K22" s="3">
        <f t="shared" si="1"/>
        <v>200</v>
      </c>
      <c r="L22" s="3">
        <f t="shared" si="2"/>
        <v>300</v>
      </c>
      <c r="M22" s="3">
        <f t="shared" si="3"/>
        <v>400</v>
      </c>
      <c r="N22" s="3">
        <f t="shared" si="4"/>
        <v>500</v>
      </c>
      <c r="S22" s="3" t="s">
        <v>71</v>
      </c>
      <c r="T22" s="3" t="s">
        <v>84</v>
      </c>
      <c r="U22" s="3">
        <v>83</v>
      </c>
      <c r="V22" s="3" t="s">
        <v>92</v>
      </c>
      <c r="W22" s="3">
        <v>18</v>
      </c>
      <c r="AD22" s="3">
        <f t="shared" si="7"/>
        <v>50400</v>
      </c>
      <c r="AE22" s="3">
        <f>AE21</f>
        <v>50400</v>
      </c>
      <c r="AG22" s="3">
        <v>18</v>
      </c>
      <c r="AH22" s="3">
        <f t="shared" si="5"/>
        <v>6070</v>
      </c>
      <c r="AI22" s="3">
        <f t="shared" si="6"/>
        <v>10500</v>
      </c>
    </row>
    <row r="23" spans="2:35" x14ac:dyDescent="0.15">
      <c r="I23" s="3">
        <v>19</v>
      </c>
      <c r="J23" s="3">
        <f t="shared" si="0"/>
        <v>105</v>
      </c>
      <c r="K23" s="3">
        <f t="shared" si="1"/>
        <v>210</v>
      </c>
      <c r="L23" s="3">
        <f t="shared" si="2"/>
        <v>315</v>
      </c>
      <c r="M23" s="3">
        <f t="shared" si="3"/>
        <v>420</v>
      </c>
      <c r="N23" s="3">
        <f t="shared" si="4"/>
        <v>525</v>
      </c>
      <c r="P23" s="3"/>
      <c r="AE23" s="3"/>
      <c r="AG23" s="3">
        <v>19</v>
      </c>
      <c r="AH23" s="3">
        <f t="shared" si="5"/>
        <v>6380</v>
      </c>
      <c r="AI23" s="3">
        <f t="shared" si="6"/>
        <v>12645</v>
      </c>
    </row>
    <row r="24" spans="2:35" x14ac:dyDescent="0.15">
      <c r="B24" s="2"/>
      <c r="C24" s="2"/>
      <c r="I24" s="3">
        <v>20</v>
      </c>
      <c r="J24" s="3">
        <f t="shared" si="0"/>
        <v>110</v>
      </c>
      <c r="K24" s="3">
        <f t="shared" si="1"/>
        <v>220</v>
      </c>
      <c r="L24" s="3">
        <f t="shared" si="2"/>
        <v>330</v>
      </c>
      <c r="M24" s="3">
        <f t="shared" si="3"/>
        <v>440</v>
      </c>
      <c r="N24" s="3">
        <f t="shared" si="4"/>
        <v>550</v>
      </c>
      <c r="P24" s="3"/>
      <c r="AE24" s="3"/>
      <c r="AG24" s="3">
        <v>20</v>
      </c>
      <c r="AH24" s="3">
        <f t="shared" si="5"/>
        <v>6690</v>
      </c>
      <c r="AI24" s="3">
        <f t="shared" si="6"/>
        <v>14790</v>
      </c>
    </row>
    <row r="25" spans="2:35" x14ac:dyDescent="0.15">
      <c r="B25" s="3" t="s">
        <v>43</v>
      </c>
      <c r="C25" s="3" t="s">
        <v>42</v>
      </c>
      <c r="D25" s="3" t="s">
        <v>46</v>
      </c>
      <c r="E25" s="3" t="s">
        <v>47</v>
      </c>
      <c r="F25" s="3" t="s">
        <v>48</v>
      </c>
      <c r="G25" s="3" t="s">
        <v>49</v>
      </c>
      <c r="I25" s="3">
        <v>21</v>
      </c>
      <c r="J25" s="3" t="str">
        <f t="shared" si="0"/>
        <v/>
      </c>
      <c r="K25" s="3">
        <f t="shared" si="1"/>
        <v>230</v>
      </c>
      <c r="L25" s="3">
        <f t="shared" si="2"/>
        <v>345</v>
      </c>
      <c r="M25" s="3">
        <f t="shared" si="3"/>
        <v>460</v>
      </c>
      <c r="N25" s="3">
        <f t="shared" si="4"/>
        <v>575</v>
      </c>
      <c r="P25" s="3"/>
      <c r="AE25" s="3"/>
      <c r="AG25" s="3">
        <v>21</v>
      </c>
      <c r="AH25" s="3">
        <f t="shared" si="5"/>
        <v>7242</v>
      </c>
      <c r="AI25" s="3">
        <f t="shared" si="6"/>
        <v>15180</v>
      </c>
    </row>
    <row r="26" spans="2:35" x14ac:dyDescent="0.15">
      <c r="B26" s="3" t="s">
        <v>53</v>
      </c>
      <c r="C26" s="3">
        <v>20</v>
      </c>
      <c r="D26" s="3">
        <v>30</v>
      </c>
      <c r="E26" s="3">
        <v>40</v>
      </c>
      <c r="F26" s="3">
        <v>50</v>
      </c>
      <c r="G26" s="3">
        <v>60</v>
      </c>
      <c r="I26" s="3">
        <v>22</v>
      </c>
      <c r="J26" s="3" t="str">
        <f t="shared" si="0"/>
        <v/>
      </c>
      <c r="K26" s="3">
        <f t="shared" si="1"/>
        <v>240</v>
      </c>
      <c r="L26" s="3">
        <f t="shared" si="2"/>
        <v>360</v>
      </c>
      <c r="M26" s="3">
        <f t="shared" si="3"/>
        <v>480</v>
      </c>
      <c r="N26" s="3">
        <f t="shared" si="4"/>
        <v>600</v>
      </c>
      <c r="P26" s="3"/>
      <c r="AE26" s="3"/>
      <c r="AG26" s="3">
        <v>22</v>
      </c>
      <c r="AH26" s="3">
        <f t="shared" si="5"/>
        <v>7794</v>
      </c>
      <c r="AI26" s="3">
        <f t="shared" si="6"/>
        <v>15570</v>
      </c>
    </row>
    <row r="27" spans="2:35" x14ac:dyDescent="0.15">
      <c r="B27" s="3" t="s">
        <v>52</v>
      </c>
      <c r="C27" s="3">
        <v>20</v>
      </c>
      <c r="D27" s="3">
        <v>40</v>
      </c>
      <c r="E27" s="3">
        <v>60</v>
      </c>
      <c r="F27" s="3">
        <v>80</v>
      </c>
      <c r="G27" s="3">
        <v>110</v>
      </c>
      <c r="I27" s="3">
        <v>23</v>
      </c>
      <c r="J27" s="3" t="str">
        <f t="shared" si="0"/>
        <v/>
      </c>
      <c r="K27" s="3">
        <f t="shared" si="1"/>
        <v>250</v>
      </c>
      <c r="L27" s="3">
        <f t="shared" si="2"/>
        <v>375</v>
      </c>
      <c r="M27" s="3">
        <f t="shared" si="3"/>
        <v>500</v>
      </c>
      <c r="N27" s="3">
        <f t="shared" si="4"/>
        <v>625</v>
      </c>
      <c r="P27" s="3"/>
      <c r="AE27" s="3"/>
      <c r="AG27" s="3">
        <v>23</v>
      </c>
      <c r="AH27" s="3">
        <f t="shared" si="5"/>
        <v>8346</v>
      </c>
      <c r="AI27" s="3">
        <f t="shared" si="6"/>
        <v>15960</v>
      </c>
    </row>
    <row r="28" spans="2:35" x14ac:dyDescent="0.15">
      <c r="B28" s="3" t="s">
        <v>44</v>
      </c>
      <c r="C28" s="3">
        <v>10</v>
      </c>
      <c r="D28" s="3">
        <v>20</v>
      </c>
      <c r="E28" s="3">
        <v>30</v>
      </c>
      <c r="F28" s="3">
        <v>40</v>
      </c>
      <c r="G28" s="3">
        <v>50</v>
      </c>
      <c r="I28" s="3">
        <v>24</v>
      </c>
      <c r="J28" s="3" t="str">
        <f t="shared" si="0"/>
        <v/>
      </c>
      <c r="K28" s="3">
        <f t="shared" si="1"/>
        <v>260</v>
      </c>
      <c r="L28" s="3">
        <f t="shared" si="2"/>
        <v>390</v>
      </c>
      <c r="M28" s="3">
        <f t="shared" si="3"/>
        <v>520</v>
      </c>
      <c r="N28" s="3">
        <f t="shared" si="4"/>
        <v>650</v>
      </c>
      <c r="AE28" s="3"/>
      <c r="AG28" s="3">
        <v>24</v>
      </c>
      <c r="AH28" s="3">
        <f t="shared" si="5"/>
        <v>8898</v>
      </c>
      <c r="AI28" s="3">
        <f t="shared" si="6"/>
        <v>16350</v>
      </c>
    </row>
    <row r="29" spans="2:35" x14ac:dyDescent="0.15">
      <c r="B29" s="3" t="s">
        <v>45</v>
      </c>
      <c r="C29" s="3">
        <v>5</v>
      </c>
      <c r="D29" s="3">
        <v>10</v>
      </c>
      <c r="E29" s="3">
        <v>15</v>
      </c>
      <c r="F29" s="3">
        <v>20</v>
      </c>
      <c r="G29" s="3">
        <v>25</v>
      </c>
      <c r="I29" s="3">
        <v>25</v>
      </c>
      <c r="J29" s="3" t="str">
        <f t="shared" si="0"/>
        <v/>
      </c>
      <c r="K29" s="3">
        <f t="shared" si="1"/>
        <v>270</v>
      </c>
      <c r="L29" s="3">
        <f t="shared" si="2"/>
        <v>405</v>
      </c>
      <c r="M29" s="3">
        <f t="shared" si="3"/>
        <v>540</v>
      </c>
      <c r="N29" s="3">
        <f t="shared" si="4"/>
        <v>675</v>
      </c>
      <c r="AG29" s="3">
        <v>25</v>
      </c>
      <c r="AH29" s="3">
        <f t="shared" si="5"/>
        <v>9450</v>
      </c>
      <c r="AI29" s="3">
        <f t="shared" si="6"/>
        <v>16740</v>
      </c>
    </row>
    <row r="30" spans="2:35" x14ac:dyDescent="0.15">
      <c r="B30" s="3" t="s">
        <v>51</v>
      </c>
      <c r="C30" s="3">
        <v>0</v>
      </c>
      <c r="D30" s="3">
        <v>1</v>
      </c>
      <c r="E30" s="3">
        <v>2</v>
      </c>
      <c r="F30" s="3">
        <v>3</v>
      </c>
      <c r="G30" s="3">
        <v>5</v>
      </c>
      <c r="I30" s="3">
        <v>26</v>
      </c>
      <c r="J30" s="3" t="str">
        <f t="shared" si="0"/>
        <v/>
      </c>
      <c r="K30" s="3">
        <f t="shared" si="1"/>
        <v>280</v>
      </c>
      <c r="L30" s="3">
        <f t="shared" si="2"/>
        <v>420</v>
      </c>
      <c r="M30" s="3">
        <f t="shared" si="3"/>
        <v>560</v>
      </c>
      <c r="N30" s="3">
        <f t="shared" si="4"/>
        <v>700</v>
      </c>
      <c r="AG30" s="3">
        <v>26</v>
      </c>
      <c r="AH30" s="3">
        <f t="shared" si="5"/>
        <v>9910</v>
      </c>
      <c r="AI30" s="3">
        <f t="shared" si="6"/>
        <v>17376</v>
      </c>
    </row>
    <row r="31" spans="2:35" x14ac:dyDescent="0.15">
      <c r="B31" s="3" t="s">
        <v>50</v>
      </c>
      <c r="C31" s="3">
        <v>0</v>
      </c>
      <c r="D31" s="3">
        <v>0</v>
      </c>
      <c r="E31" s="3">
        <v>0</v>
      </c>
      <c r="F31" s="3">
        <v>0</v>
      </c>
      <c r="G31" s="3">
        <v>0</v>
      </c>
      <c r="I31" s="3">
        <v>27</v>
      </c>
      <c r="J31" s="3" t="str">
        <f t="shared" si="0"/>
        <v/>
      </c>
      <c r="K31" s="3">
        <f t="shared" si="1"/>
        <v>290</v>
      </c>
      <c r="L31" s="3">
        <f t="shared" si="2"/>
        <v>435</v>
      </c>
      <c r="M31" s="3">
        <f t="shared" si="3"/>
        <v>580</v>
      </c>
      <c r="N31" s="3">
        <f t="shared" si="4"/>
        <v>725</v>
      </c>
      <c r="AG31" s="3">
        <v>27</v>
      </c>
      <c r="AH31" s="3">
        <f t="shared" si="5"/>
        <v>10370</v>
      </c>
      <c r="AI31" s="3">
        <f t="shared" si="6"/>
        <v>18012</v>
      </c>
    </row>
    <row r="32" spans="2:35" x14ac:dyDescent="0.15">
      <c r="B32" s="2"/>
      <c r="C32" s="2"/>
      <c r="D32" s="2"/>
      <c r="E32" s="2"/>
      <c r="F32" s="2"/>
      <c r="I32" s="3">
        <v>28</v>
      </c>
      <c r="J32" s="3" t="str">
        <f t="shared" si="0"/>
        <v/>
      </c>
      <c r="K32" s="3">
        <f t="shared" si="1"/>
        <v>300</v>
      </c>
      <c r="L32" s="3">
        <f t="shared" si="2"/>
        <v>450</v>
      </c>
      <c r="M32" s="3">
        <f t="shared" si="3"/>
        <v>600</v>
      </c>
      <c r="N32" s="3">
        <f t="shared" si="4"/>
        <v>750</v>
      </c>
      <c r="O32" s="4"/>
      <c r="AG32" s="3">
        <v>28</v>
      </c>
      <c r="AH32" s="3">
        <f t="shared" si="5"/>
        <v>10830</v>
      </c>
      <c r="AI32" s="3">
        <f t="shared" si="6"/>
        <v>18648</v>
      </c>
    </row>
    <row r="33" spans="2:35" x14ac:dyDescent="0.15">
      <c r="B33" s="2"/>
      <c r="C33" s="2"/>
      <c r="D33" s="2"/>
      <c r="E33" s="2"/>
      <c r="F33" s="2"/>
      <c r="I33" s="3">
        <v>29</v>
      </c>
      <c r="J33" s="3" t="str">
        <f t="shared" si="0"/>
        <v/>
      </c>
      <c r="K33" s="3">
        <f t="shared" si="1"/>
        <v>310</v>
      </c>
      <c r="L33" s="3">
        <f t="shared" si="2"/>
        <v>465</v>
      </c>
      <c r="M33" s="3">
        <f t="shared" si="3"/>
        <v>620</v>
      </c>
      <c r="N33" s="3">
        <f t="shared" si="4"/>
        <v>775</v>
      </c>
      <c r="O33" s="4"/>
      <c r="P33" s="3"/>
      <c r="AG33" s="3">
        <v>29</v>
      </c>
      <c r="AH33" s="3">
        <f t="shared" si="5"/>
        <v>11290</v>
      </c>
      <c r="AI33" s="3">
        <f t="shared" si="6"/>
        <v>19284</v>
      </c>
    </row>
    <row r="34" spans="2:35" x14ac:dyDescent="0.15">
      <c r="B34" s="2"/>
      <c r="C34" s="2"/>
      <c r="D34" s="2"/>
      <c r="E34" s="2"/>
      <c r="F34" s="2"/>
      <c r="I34" s="3">
        <v>30</v>
      </c>
      <c r="J34" s="3" t="str">
        <f t="shared" si="0"/>
        <v/>
      </c>
      <c r="K34" s="3">
        <f t="shared" si="1"/>
        <v>320</v>
      </c>
      <c r="L34" s="3">
        <f t="shared" si="2"/>
        <v>480</v>
      </c>
      <c r="M34" s="3">
        <f t="shared" si="3"/>
        <v>640</v>
      </c>
      <c r="N34" s="3">
        <f t="shared" si="4"/>
        <v>800</v>
      </c>
      <c r="O34" s="4"/>
      <c r="P34" s="3"/>
      <c r="AG34" s="3">
        <v>30</v>
      </c>
      <c r="AH34" s="3">
        <f t="shared" si="5"/>
        <v>11750</v>
      </c>
      <c r="AI34" s="3">
        <f t="shared" si="6"/>
        <v>19920</v>
      </c>
    </row>
    <row r="35" spans="2:35" x14ac:dyDescent="0.15">
      <c r="B35" s="2"/>
      <c r="C35" s="2"/>
      <c r="D35" s="2"/>
      <c r="E35" s="2"/>
      <c r="F35" s="2"/>
      <c r="I35" s="3">
        <v>31</v>
      </c>
      <c r="J35" s="3" t="str">
        <f t="shared" si="0"/>
        <v/>
      </c>
      <c r="K35" s="3">
        <f t="shared" si="1"/>
        <v>330</v>
      </c>
      <c r="L35" s="3">
        <f t="shared" si="2"/>
        <v>495</v>
      </c>
      <c r="M35" s="3">
        <f t="shared" si="3"/>
        <v>660</v>
      </c>
      <c r="N35" s="3">
        <f t="shared" si="4"/>
        <v>825</v>
      </c>
      <c r="O35" s="4"/>
      <c r="P35" s="3"/>
      <c r="AG35" s="3">
        <v>31</v>
      </c>
      <c r="AH35" s="3">
        <f t="shared" si="5"/>
        <v>12773.333333333334</v>
      </c>
      <c r="AI35" s="3">
        <f t="shared" si="6"/>
        <v>22253.333333333332</v>
      </c>
    </row>
    <row r="36" spans="2:35" x14ac:dyDescent="0.15">
      <c r="B36" s="2"/>
      <c r="C36" s="2"/>
      <c r="D36" s="2"/>
      <c r="E36" s="2"/>
      <c r="F36" s="2"/>
      <c r="I36" s="3">
        <v>32</v>
      </c>
      <c r="J36" s="3" t="str">
        <f t="shared" si="0"/>
        <v/>
      </c>
      <c r="K36" s="3">
        <f t="shared" si="1"/>
        <v>340</v>
      </c>
      <c r="L36" s="3">
        <f t="shared" si="2"/>
        <v>510</v>
      </c>
      <c r="M36" s="3">
        <f t="shared" si="3"/>
        <v>680</v>
      </c>
      <c r="N36" s="3">
        <f t="shared" si="4"/>
        <v>850</v>
      </c>
      <c r="O36" s="4"/>
      <c r="P36" s="3"/>
      <c r="AG36" s="3">
        <v>32</v>
      </c>
      <c r="AH36" s="3">
        <f t="shared" si="5"/>
        <v>13796.666666666666</v>
      </c>
      <c r="AI36" s="3">
        <f t="shared" si="6"/>
        <v>24586.666666666668</v>
      </c>
    </row>
    <row r="37" spans="2:35" x14ac:dyDescent="0.15">
      <c r="B37" s="2"/>
      <c r="C37" s="2"/>
      <c r="D37" s="2"/>
      <c r="E37" s="2"/>
      <c r="F37" s="2"/>
      <c r="I37" s="3">
        <v>33</v>
      </c>
      <c r="J37" s="3" t="str">
        <f t="shared" ref="J37:J68" si="9">IF($I37&lt;=C$27,C$28+C$29*$I37,"")</f>
        <v/>
      </c>
      <c r="K37" s="3">
        <f t="shared" ref="K37:K68" si="10">IF($I37&lt;=D$27,D$28+D$29*$I37,"")</f>
        <v>350</v>
      </c>
      <c r="L37" s="3">
        <f t="shared" ref="L37:L68" si="11">IF($I37&lt;=E$27,E$28+E$29*$I37,"")</f>
        <v>525</v>
      </c>
      <c r="M37" s="3">
        <f t="shared" ref="M37:M68" si="12">IF($I37&lt;=F$27,F$28+F$29*$I37,"")</f>
        <v>700</v>
      </c>
      <c r="N37" s="3">
        <f t="shared" ref="N37:N68" si="13">IF($I37&lt;=G$27,G$28+G$29*$I37,"")</f>
        <v>875</v>
      </c>
      <c r="O37" s="4"/>
      <c r="P37" s="3"/>
      <c r="AG37" s="3">
        <v>33</v>
      </c>
      <c r="AH37" s="3">
        <f t="shared" si="5"/>
        <v>14820</v>
      </c>
      <c r="AI37" s="3">
        <f t="shared" si="6"/>
        <v>26920</v>
      </c>
    </row>
    <row r="38" spans="2:35" x14ac:dyDescent="0.15">
      <c r="B38" s="2"/>
      <c r="C38" s="2"/>
      <c r="D38" s="2"/>
      <c r="E38" s="2"/>
      <c r="F38" s="2"/>
      <c r="I38" s="3">
        <v>34</v>
      </c>
      <c r="J38" s="3" t="str">
        <f t="shared" si="9"/>
        <v/>
      </c>
      <c r="K38" s="3">
        <f t="shared" si="10"/>
        <v>360</v>
      </c>
      <c r="L38" s="3">
        <f t="shared" si="11"/>
        <v>540</v>
      </c>
      <c r="M38" s="3">
        <f t="shared" si="12"/>
        <v>720</v>
      </c>
      <c r="N38" s="3">
        <f t="shared" si="13"/>
        <v>900</v>
      </c>
      <c r="O38" s="4"/>
      <c r="P38" s="3"/>
      <c r="AG38" s="3">
        <v>34</v>
      </c>
      <c r="AH38" s="3">
        <f t="shared" si="5"/>
        <v>15235.714285714286</v>
      </c>
      <c r="AI38" s="3">
        <f t="shared" si="6"/>
        <v>27291.428571428572</v>
      </c>
    </row>
    <row r="39" spans="2:35" x14ac:dyDescent="0.15">
      <c r="B39" s="2"/>
      <c r="C39" s="2"/>
      <c r="D39" s="2"/>
      <c r="E39" s="2"/>
      <c r="F39" s="2"/>
      <c r="I39" s="3">
        <v>35</v>
      </c>
      <c r="J39" s="3" t="str">
        <f t="shared" si="9"/>
        <v/>
      </c>
      <c r="K39" s="3">
        <f t="shared" si="10"/>
        <v>370</v>
      </c>
      <c r="L39" s="3">
        <f t="shared" si="11"/>
        <v>555</v>
      </c>
      <c r="M39" s="3">
        <f t="shared" si="12"/>
        <v>740</v>
      </c>
      <c r="N39" s="3">
        <f t="shared" si="13"/>
        <v>925</v>
      </c>
      <c r="O39" s="4"/>
      <c r="P39" s="3"/>
      <c r="AG39" s="3">
        <v>35</v>
      </c>
      <c r="AH39" s="3">
        <f t="shared" si="5"/>
        <v>15651.428571428571</v>
      </c>
      <c r="AI39" s="3">
        <f t="shared" si="6"/>
        <v>27662.857142857141</v>
      </c>
    </row>
    <row r="40" spans="2:35" x14ac:dyDescent="0.15">
      <c r="B40" s="2"/>
      <c r="C40" s="2"/>
      <c r="D40" s="2"/>
      <c r="E40" s="2"/>
      <c r="F40" s="2"/>
      <c r="I40" s="3">
        <v>36</v>
      </c>
      <c r="J40" s="3" t="str">
        <f t="shared" si="9"/>
        <v/>
      </c>
      <c r="K40" s="3">
        <f t="shared" si="10"/>
        <v>380</v>
      </c>
      <c r="L40" s="3">
        <f t="shared" si="11"/>
        <v>570</v>
      </c>
      <c r="M40" s="3">
        <f t="shared" si="12"/>
        <v>760</v>
      </c>
      <c r="N40" s="3">
        <f t="shared" si="13"/>
        <v>950</v>
      </c>
      <c r="O40" s="4"/>
      <c r="P40" s="3"/>
      <c r="AG40" s="3">
        <v>36</v>
      </c>
      <c r="AH40" s="3">
        <f t="shared" si="5"/>
        <v>16067.142857142857</v>
      </c>
      <c r="AI40" s="3">
        <f t="shared" si="6"/>
        <v>28034.285714285714</v>
      </c>
    </row>
    <row r="41" spans="2:35" x14ac:dyDescent="0.15">
      <c r="B41" s="2"/>
      <c r="C41" s="2"/>
      <c r="D41" s="2"/>
      <c r="E41" s="2"/>
      <c r="F41" s="2"/>
      <c r="I41" s="3">
        <v>37</v>
      </c>
      <c r="J41" s="3" t="str">
        <f t="shared" si="9"/>
        <v/>
      </c>
      <c r="K41" s="3">
        <f t="shared" si="10"/>
        <v>390</v>
      </c>
      <c r="L41" s="3">
        <f t="shared" si="11"/>
        <v>585</v>
      </c>
      <c r="M41" s="3">
        <f t="shared" si="12"/>
        <v>780</v>
      </c>
      <c r="N41" s="3">
        <f t="shared" si="13"/>
        <v>975</v>
      </c>
      <c r="O41" s="4"/>
      <c r="P41" s="3"/>
      <c r="AG41" s="3">
        <v>37</v>
      </c>
      <c r="AH41" s="3">
        <f t="shared" si="5"/>
        <v>16482.857142857141</v>
      </c>
      <c r="AI41" s="3">
        <f t="shared" si="6"/>
        <v>28405.714285714286</v>
      </c>
    </row>
    <row r="42" spans="2:35" x14ac:dyDescent="0.15">
      <c r="B42" s="2"/>
      <c r="C42" s="2"/>
      <c r="D42" s="2"/>
      <c r="E42" s="2"/>
      <c r="F42" s="2"/>
      <c r="I42" s="3">
        <v>38</v>
      </c>
      <c r="J42" s="3" t="str">
        <f t="shared" si="9"/>
        <v/>
      </c>
      <c r="K42" s="3">
        <f t="shared" si="10"/>
        <v>400</v>
      </c>
      <c r="L42" s="3">
        <f t="shared" si="11"/>
        <v>600</v>
      </c>
      <c r="M42" s="3">
        <f t="shared" si="12"/>
        <v>800</v>
      </c>
      <c r="N42" s="3">
        <f t="shared" si="13"/>
        <v>1000</v>
      </c>
      <c r="O42" s="4"/>
      <c r="P42" s="3"/>
      <c r="AG42" s="3">
        <v>38</v>
      </c>
      <c r="AH42" s="3">
        <f t="shared" si="5"/>
        <v>16898.571428571428</v>
      </c>
      <c r="AI42" s="3">
        <f t="shared" si="6"/>
        <v>28777.142857142859</v>
      </c>
    </row>
    <row r="43" spans="2:35" x14ac:dyDescent="0.15">
      <c r="I43" s="3">
        <v>39</v>
      </c>
      <c r="J43" s="3" t="str">
        <f t="shared" si="9"/>
        <v/>
      </c>
      <c r="K43" s="3">
        <f t="shared" si="10"/>
        <v>410</v>
      </c>
      <c r="L43" s="3">
        <f t="shared" si="11"/>
        <v>615</v>
      </c>
      <c r="M43" s="3">
        <f t="shared" si="12"/>
        <v>820</v>
      </c>
      <c r="N43" s="3">
        <f t="shared" si="13"/>
        <v>1025</v>
      </c>
      <c r="O43" s="4"/>
      <c r="P43" s="3"/>
      <c r="AG43" s="3">
        <v>39</v>
      </c>
      <c r="AH43" s="3">
        <f t="shared" si="5"/>
        <v>17314.285714285714</v>
      </c>
      <c r="AI43" s="3">
        <f t="shared" si="6"/>
        <v>29148.571428571428</v>
      </c>
    </row>
    <row r="44" spans="2:35" x14ac:dyDescent="0.15">
      <c r="I44" s="3">
        <v>40</v>
      </c>
      <c r="J44" s="3" t="str">
        <f t="shared" si="9"/>
        <v/>
      </c>
      <c r="K44" s="3">
        <f t="shared" si="10"/>
        <v>420</v>
      </c>
      <c r="L44" s="3">
        <f t="shared" si="11"/>
        <v>630</v>
      </c>
      <c r="M44" s="3">
        <f t="shared" si="12"/>
        <v>840</v>
      </c>
      <c r="N44" s="3">
        <f t="shared" si="13"/>
        <v>1050</v>
      </c>
      <c r="O44" s="4"/>
      <c r="P44" s="3"/>
      <c r="AG44" s="3">
        <v>40</v>
      </c>
      <c r="AH44" s="3">
        <f t="shared" si="5"/>
        <v>17730</v>
      </c>
      <c r="AI44" s="3">
        <f t="shared" si="6"/>
        <v>29520</v>
      </c>
    </row>
    <row r="45" spans="2:35" x14ac:dyDescent="0.15">
      <c r="I45" s="3">
        <v>41</v>
      </c>
      <c r="J45" s="3" t="str">
        <f t="shared" si="9"/>
        <v/>
      </c>
      <c r="K45" s="3" t="str">
        <f t="shared" si="10"/>
        <v/>
      </c>
      <c r="L45" s="3">
        <f t="shared" si="11"/>
        <v>645</v>
      </c>
      <c r="M45" s="3">
        <f t="shared" si="12"/>
        <v>860</v>
      </c>
      <c r="N45" s="3">
        <f t="shared" si="13"/>
        <v>1075</v>
      </c>
      <c r="O45" s="4"/>
      <c r="P45" s="3"/>
      <c r="AG45" s="3">
        <v>41</v>
      </c>
      <c r="AH45" s="3">
        <f t="shared" si="5"/>
        <v>18560</v>
      </c>
      <c r="AI45" s="3">
        <f t="shared" si="6"/>
        <v>29633</v>
      </c>
    </row>
    <row r="46" spans="2:35" x14ac:dyDescent="0.15">
      <c r="I46" s="3">
        <v>42</v>
      </c>
      <c r="J46" s="3" t="str">
        <f t="shared" si="9"/>
        <v/>
      </c>
      <c r="K46" s="3" t="str">
        <f t="shared" si="10"/>
        <v/>
      </c>
      <c r="L46" s="3">
        <f t="shared" si="11"/>
        <v>660</v>
      </c>
      <c r="M46" s="3">
        <f t="shared" si="12"/>
        <v>880</v>
      </c>
      <c r="N46" s="3">
        <f t="shared" si="13"/>
        <v>1100</v>
      </c>
      <c r="O46" s="4"/>
      <c r="P46" s="3"/>
      <c r="AG46" s="3">
        <v>42</v>
      </c>
      <c r="AH46" s="3">
        <f t="shared" si="5"/>
        <v>19390</v>
      </c>
      <c r="AI46" s="3">
        <f t="shared" si="6"/>
        <v>29746</v>
      </c>
    </row>
    <row r="47" spans="2:35" x14ac:dyDescent="0.15">
      <c r="I47" s="3">
        <v>43</v>
      </c>
      <c r="J47" s="3" t="str">
        <f t="shared" si="9"/>
        <v/>
      </c>
      <c r="K47" s="3" t="str">
        <f t="shared" si="10"/>
        <v/>
      </c>
      <c r="L47" s="3">
        <f t="shared" si="11"/>
        <v>675</v>
      </c>
      <c r="M47" s="3">
        <f t="shared" si="12"/>
        <v>900</v>
      </c>
      <c r="N47" s="3">
        <f t="shared" si="13"/>
        <v>1125</v>
      </c>
      <c r="P47" s="3"/>
      <c r="AG47" s="3">
        <v>43</v>
      </c>
      <c r="AH47" s="3">
        <f t="shared" si="5"/>
        <v>20220</v>
      </c>
      <c r="AI47" s="3">
        <f t="shared" si="6"/>
        <v>29859</v>
      </c>
    </row>
    <row r="48" spans="2:35" x14ac:dyDescent="0.15">
      <c r="I48" s="3">
        <v>44</v>
      </c>
      <c r="J48" s="3" t="str">
        <f t="shared" si="9"/>
        <v/>
      </c>
      <c r="K48" s="3" t="str">
        <f t="shared" si="10"/>
        <v/>
      </c>
      <c r="L48" s="3">
        <f t="shared" si="11"/>
        <v>690</v>
      </c>
      <c r="M48" s="3">
        <f t="shared" si="12"/>
        <v>920</v>
      </c>
      <c r="N48" s="3">
        <f t="shared" si="13"/>
        <v>1150</v>
      </c>
      <c r="P48" s="3"/>
      <c r="AG48" s="3">
        <v>44</v>
      </c>
      <c r="AH48" s="3">
        <f t="shared" si="5"/>
        <v>21050</v>
      </c>
      <c r="AI48" s="3">
        <f t="shared" si="6"/>
        <v>29972</v>
      </c>
    </row>
    <row r="49" spans="9:35" x14ac:dyDescent="0.15">
      <c r="I49" s="3">
        <v>45</v>
      </c>
      <c r="J49" s="3" t="str">
        <f t="shared" si="9"/>
        <v/>
      </c>
      <c r="K49" s="3" t="str">
        <f t="shared" si="10"/>
        <v/>
      </c>
      <c r="L49" s="3">
        <f t="shared" si="11"/>
        <v>705</v>
      </c>
      <c r="M49" s="3">
        <f t="shared" si="12"/>
        <v>940</v>
      </c>
      <c r="N49" s="3">
        <f t="shared" si="13"/>
        <v>1175</v>
      </c>
      <c r="P49" s="3"/>
      <c r="AG49" s="3">
        <v>45</v>
      </c>
      <c r="AH49" s="3">
        <f t="shared" si="5"/>
        <v>21880</v>
      </c>
      <c r="AI49" s="3">
        <f t="shared" si="6"/>
        <v>30085</v>
      </c>
    </row>
    <row r="50" spans="9:35" x14ac:dyDescent="0.15">
      <c r="I50" s="3">
        <v>46</v>
      </c>
      <c r="J50" s="3" t="str">
        <f t="shared" si="9"/>
        <v/>
      </c>
      <c r="K50" s="3" t="str">
        <f t="shared" si="10"/>
        <v/>
      </c>
      <c r="L50" s="3">
        <f t="shared" si="11"/>
        <v>720</v>
      </c>
      <c r="M50" s="3">
        <f t="shared" si="12"/>
        <v>960</v>
      </c>
      <c r="N50" s="3">
        <f t="shared" si="13"/>
        <v>1200</v>
      </c>
      <c r="P50" s="3"/>
      <c r="AG50" s="3">
        <v>46</v>
      </c>
      <c r="AH50" s="3">
        <f t="shared" si="5"/>
        <v>22710</v>
      </c>
      <c r="AI50" s="3">
        <f t="shared" si="6"/>
        <v>30198</v>
      </c>
    </row>
    <row r="51" spans="9:35" x14ac:dyDescent="0.15">
      <c r="I51" s="3">
        <v>47</v>
      </c>
      <c r="J51" s="3" t="str">
        <f t="shared" si="9"/>
        <v/>
      </c>
      <c r="K51" s="3" t="str">
        <f t="shared" si="10"/>
        <v/>
      </c>
      <c r="L51" s="3">
        <f t="shared" si="11"/>
        <v>735</v>
      </c>
      <c r="M51" s="3">
        <f t="shared" si="12"/>
        <v>980</v>
      </c>
      <c r="N51" s="3">
        <f t="shared" si="13"/>
        <v>1225</v>
      </c>
      <c r="P51" s="3"/>
      <c r="AG51" s="3">
        <v>47</v>
      </c>
      <c r="AH51" s="3">
        <f t="shared" si="5"/>
        <v>23540</v>
      </c>
      <c r="AI51" s="3">
        <f t="shared" si="6"/>
        <v>30311</v>
      </c>
    </row>
    <row r="52" spans="9:35" x14ac:dyDescent="0.15">
      <c r="I52" s="3">
        <v>48</v>
      </c>
      <c r="J52" s="3" t="str">
        <f t="shared" si="9"/>
        <v/>
      </c>
      <c r="K52" s="3" t="str">
        <f t="shared" si="10"/>
        <v/>
      </c>
      <c r="L52" s="3">
        <f t="shared" si="11"/>
        <v>750</v>
      </c>
      <c r="M52" s="3">
        <f t="shared" si="12"/>
        <v>1000</v>
      </c>
      <c r="N52" s="3">
        <f t="shared" si="13"/>
        <v>1250</v>
      </c>
      <c r="P52" s="3"/>
      <c r="AG52" s="3">
        <v>48</v>
      </c>
      <c r="AH52" s="3">
        <f t="shared" si="5"/>
        <v>24370</v>
      </c>
      <c r="AI52" s="3">
        <f t="shared" si="6"/>
        <v>30424</v>
      </c>
    </row>
    <row r="53" spans="9:35" x14ac:dyDescent="0.15">
      <c r="I53" s="3">
        <v>49</v>
      </c>
      <c r="J53" s="3" t="str">
        <f t="shared" si="9"/>
        <v/>
      </c>
      <c r="K53" s="3" t="str">
        <f t="shared" si="10"/>
        <v/>
      </c>
      <c r="L53" s="3">
        <f t="shared" si="11"/>
        <v>765</v>
      </c>
      <c r="M53" s="3">
        <f t="shared" si="12"/>
        <v>1020</v>
      </c>
      <c r="N53" s="3">
        <f t="shared" si="13"/>
        <v>1275</v>
      </c>
      <c r="P53" s="3"/>
      <c r="AG53" s="3">
        <v>49</v>
      </c>
      <c r="AH53" s="3">
        <f t="shared" si="5"/>
        <v>25200</v>
      </c>
      <c r="AI53" s="3">
        <f t="shared" si="6"/>
        <v>30537</v>
      </c>
    </row>
    <row r="54" spans="9:35" x14ac:dyDescent="0.15">
      <c r="I54" s="3">
        <v>50</v>
      </c>
      <c r="J54" s="3" t="str">
        <f t="shared" si="9"/>
        <v/>
      </c>
      <c r="K54" s="3" t="str">
        <f t="shared" si="10"/>
        <v/>
      </c>
      <c r="L54" s="3">
        <f t="shared" si="11"/>
        <v>780</v>
      </c>
      <c r="M54" s="3">
        <f t="shared" si="12"/>
        <v>1040</v>
      </c>
      <c r="N54" s="3">
        <f t="shared" si="13"/>
        <v>1300</v>
      </c>
      <c r="P54" s="3"/>
      <c r="AG54" s="3">
        <v>50</v>
      </c>
      <c r="AH54" s="3">
        <f t="shared" si="5"/>
        <v>26030</v>
      </c>
      <c r="AI54" s="3">
        <f t="shared" si="6"/>
        <v>30650</v>
      </c>
    </row>
    <row r="55" spans="9:35" x14ac:dyDescent="0.15">
      <c r="I55" s="3">
        <v>51</v>
      </c>
      <c r="J55" s="3" t="str">
        <f t="shared" si="9"/>
        <v/>
      </c>
      <c r="K55" s="3" t="str">
        <f t="shared" si="10"/>
        <v/>
      </c>
      <c r="L55" s="3">
        <f t="shared" si="11"/>
        <v>795</v>
      </c>
      <c r="M55" s="3">
        <f t="shared" si="12"/>
        <v>1060</v>
      </c>
      <c r="N55" s="3">
        <f t="shared" si="13"/>
        <v>1325</v>
      </c>
      <c r="P55" s="3"/>
      <c r="AG55" s="3">
        <v>51</v>
      </c>
      <c r="AH55" s="3">
        <f t="shared" si="5"/>
        <v>27103.333333333332</v>
      </c>
      <c r="AI55" s="3">
        <f t="shared" si="6"/>
        <v>35733.333333333336</v>
      </c>
    </row>
    <row r="56" spans="9:35" x14ac:dyDescent="0.15">
      <c r="I56" s="3">
        <v>52</v>
      </c>
      <c r="J56" s="3" t="str">
        <f t="shared" si="9"/>
        <v/>
      </c>
      <c r="K56" s="3" t="str">
        <f t="shared" si="10"/>
        <v/>
      </c>
      <c r="L56" s="3">
        <f t="shared" si="11"/>
        <v>810</v>
      </c>
      <c r="M56" s="3">
        <f t="shared" si="12"/>
        <v>1080</v>
      </c>
      <c r="N56" s="3">
        <f t="shared" si="13"/>
        <v>1350</v>
      </c>
      <c r="P56" s="3"/>
      <c r="AG56" s="3">
        <v>52</v>
      </c>
      <c r="AH56" s="3">
        <f t="shared" si="5"/>
        <v>28176.666666666668</v>
      </c>
      <c r="AI56" s="3">
        <f t="shared" si="6"/>
        <v>40816.666666666664</v>
      </c>
    </row>
    <row r="57" spans="9:35" x14ac:dyDescent="0.15">
      <c r="I57" s="3">
        <v>53</v>
      </c>
      <c r="J57" s="3" t="str">
        <f t="shared" si="9"/>
        <v/>
      </c>
      <c r="K57" s="3" t="str">
        <f t="shared" si="10"/>
        <v/>
      </c>
      <c r="L57" s="3">
        <f t="shared" si="11"/>
        <v>825</v>
      </c>
      <c r="M57" s="3">
        <f t="shared" si="12"/>
        <v>1100</v>
      </c>
      <c r="N57" s="3">
        <f t="shared" si="13"/>
        <v>1375</v>
      </c>
      <c r="AG57" s="3">
        <v>53</v>
      </c>
      <c r="AH57" s="3">
        <f t="shared" si="5"/>
        <v>29250</v>
      </c>
      <c r="AI57" s="3">
        <f t="shared" si="6"/>
        <v>45900</v>
      </c>
    </row>
    <row r="58" spans="9:35" x14ac:dyDescent="0.15">
      <c r="I58" s="3">
        <v>54</v>
      </c>
      <c r="J58" s="3" t="str">
        <f t="shared" si="9"/>
        <v/>
      </c>
      <c r="K58" s="3" t="str">
        <f t="shared" si="10"/>
        <v/>
      </c>
      <c r="L58" s="3">
        <f t="shared" si="11"/>
        <v>840</v>
      </c>
      <c r="M58" s="3">
        <f t="shared" si="12"/>
        <v>1120</v>
      </c>
      <c r="N58" s="3">
        <f t="shared" si="13"/>
        <v>1400</v>
      </c>
      <c r="AG58" s="3">
        <v>54</v>
      </c>
      <c r="AH58" s="3">
        <f t="shared" si="5"/>
        <v>29160</v>
      </c>
      <c r="AI58" s="3">
        <f t="shared" si="6"/>
        <v>46650</v>
      </c>
    </row>
    <row r="59" spans="9:35" x14ac:dyDescent="0.15">
      <c r="I59" s="3">
        <v>55</v>
      </c>
      <c r="J59" s="3" t="str">
        <f t="shared" si="9"/>
        <v/>
      </c>
      <c r="K59" s="3" t="str">
        <f t="shared" si="10"/>
        <v/>
      </c>
      <c r="L59" s="3">
        <f t="shared" si="11"/>
        <v>855</v>
      </c>
      <c r="M59" s="3">
        <f t="shared" si="12"/>
        <v>1140</v>
      </c>
      <c r="N59" s="3">
        <f t="shared" si="13"/>
        <v>1425</v>
      </c>
      <c r="AG59" s="3">
        <v>55</v>
      </c>
      <c r="AH59" s="3">
        <f t="shared" si="5"/>
        <v>29070</v>
      </c>
      <c r="AI59" s="3">
        <f t="shared" si="6"/>
        <v>47400</v>
      </c>
    </row>
    <row r="60" spans="9:35" x14ac:dyDescent="0.15">
      <c r="I60" s="3">
        <v>56</v>
      </c>
      <c r="J60" s="3" t="str">
        <f t="shared" si="9"/>
        <v/>
      </c>
      <c r="K60" s="3" t="str">
        <f t="shared" si="10"/>
        <v/>
      </c>
      <c r="L60" s="3">
        <f t="shared" si="11"/>
        <v>870</v>
      </c>
      <c r="M60" s="3">
        <f t="shared" si="12"/>
        <v>1160</v>
      </c>
      <c r="N60" s="3">
        <f t="shared" si="13"/>
        <v>1450</v>
      </c>
      <c r="AG60" s="3">
        <v>56</v>
      </c>
      <c r="AH60" s="3">
        <f t="shared" si="5"/>
        <v>28980</v>
      </c>
      <c r="AI60" s="3">
        <f t="shared" si="6"/>
        <v>48150</v>
      </c>
    </row>
    <row r="61" spans="9:35" x14ac:dyDescent="0.15">
      <c r="I61" s="3">
        <v>57</v>
      </c>
      <c r="J61" s="3" t="str">
        <f t="shared" si="9"/>
        <v/>
      </c>
      <c r="K61" s="3" t="str">
        <f t="shared" si="10"/>
        <v/>
      </c>
      <c r="L61" s="3">
        <f t="shared" si="11"/>
        <v>885</v>
      </c>
      <c r="M61" s="3">
        <f t="shared" si="12"/>
        <v>1180</v>
      </c>
      <c r="N61" s="3">
        <f t="shared" si="13"/>
        <v>1475</v>
      </c>
      <c r="AG61" s="3">
        <v>57</v>
      </c>
      <c r="AH61" s="3">
        <f t="shared" si="5"/>
        <v>28890</v>
      </c>
      <c r="AI61" s="3">
        <f t="shared" si="6"/>
        <v>48900</v>
      </c>
    </row>
    <row r="62" spans="9:35" x14ac:dyDescent="0.15">
      <c r="I62" s="3">
        <v>58</v>
      </c>
      <c r="J62" s="3" t="str">
        <f t="shared" si="9"/>
        <v/>
      </c>
      <c r="K62" s="3" t="str">
        <f t="shared" si="10"/>
        <v/>
      </c>
      <c r="L62" s="3">
        <f t="shared" si="11"/>
        <v>900</v>
      </c>
      <c r="M62" s="3">
        <f t="shared" si="12"/>
        <v>1200</v>
      </c>
      <c r="N62" s="3">
        <f t="shared" si="13"/>
        <v>1500</v>
      </c>
      <c r="AG62" s="3">
        <v>58</v>
      </c>
      <c r="AH62" s="3">
        <f t="shared" si="5"/>
        <v>28800</v>
      </c>
      <c r="AI62" s="3">
        <f t="shared" si="6"/>
        <v>49650</v>
      </c>
    </row>
    <row r="63" spans="9:35" x14ac:dyDescent="0.15">
      <c r="I63" s="3">
        <v>59</v>
      </c>
      <c r="J63" s="3" t="str">
        <f t="shared" si="9"/>
        <v/>
      </c>
      <c r="K63" s="3" t="str">
        <f t="shared" si="10"/>
        <v/>
      </c>
      <c r="L63" s="3">
        <f t="shared" si="11"/>
        <v>915</v>
      </c>
      <c r="M63" s="3">
        <f t="shared" si="12"/>
        <v>1220</v>
      </c>
      <c r="N63" s="3">
        <f t="shared" si="13"/>
        <v>1525</v>
      </c>
      <c r="AG63" s="3">
        <v>59</v>
      </c>
      <c r="AH63" s="3">
        <f t="shared" si="5"/>
        <v>28710</v>
      </c>
      <c r="AI63" s="3">
        <f t="shared" si="6"/>
        <v>50400</v>
      </c>
    </row>
    <row r="64" spans="9:35" x14ac:dyDescent="0.15">
      <c r="I64" s="3">
        <v>60</v>
      </c>
      <c r="J64" s="3" t="str">
        <f t="shared" si="9"/>
        <v/>
      </c>
      <c r="K64" s="3" t="str">
        <f t="shared" si="10"/>
        <v/>
      </c>
      <c r="L64" s="3">
        <f t="shared" si="11"/>
        <v>930</v>
      </c>
      <c r="M64" s="3">
        <f t="shared" si="12"/>
        <v>1240</v>
      </c>
      <c r="N64" s="3">
        <f t="shared" si="13"/>
        <v>1550</v>
      </c>
      <c r="AG64" s="3">
        <v>60</v>
      </c>
      <c r="AH64" s="3">
        <f t="shared" si="5"/>
        <v>28575</v>
      </c>
      <c r="AI64" s="3">
        <f t="shared" si="6"/>
        <v>50400</v>
      </c>
    </row>
    <row r="65" spans="9:35" x14ac:dyDescent="0.15">
      <c r="I65" s="3">
        <v>61</v>
      </c>
      <c r="J65" s="3" t="str">
        <f t="shared" si="9"/>
        <v/>
      </c>
      <c r="K65" s="3" t="str">
        <f t="shared" si="10"/>
        <v/>
      </c>
      <c r="L65" s="3" t="str">
        <f t="shared" si="11"/>
        <v/>
      </c>
      <c r="M65" s="3">
        <f t="shared" si="12"/>
        <v>1260</v>
      </c>
      <c r="N65" s="3">
        <f t="shared" si="13"/>
        <v>1575</v>
      </c>
      <c r="AG65" s="3">
        <v>61</v>
      </c>
      <c r="AH65" s="3">
        <f t="shared" si="5"/>
        <v>28440</v>
      </c>
      <c r="AI65" s="3">
        <f t="shared" si="6"/>
        <v>50400</v>
      </c>
    </row>
    <row r="66" spans="9:35" x14ac:dyDescent="0.15">
      <c r="I66" s="3">
        <v>62</v>
      </c>
      <c r="J66" s="3" t="str">
        <f t="shared" si="9"/>
        <v/>
      </c>
      <c r="K66" s="3" t="str">
        <f t="shared" si="10"/>
        <v/>
      </c>
      <c r="L66" s="3" t="str">
        <f t="shared" si="11"/>
        <v/>
      </c>
      <c r="M66" s="3">
        <f t="shared" si="12"/>
        <v>1280</v>
      </c>
      <c r="N66" s="3">
        <f t="shared" si="13"/>
        <v>1600</v>
      </c>
      <c r="AG66" s="3">
        <v>62</v>
      </c>
      <c r="AH66" s="3">
        <f t="shared" si="5"/>
        <v>28305</v>
      </c>
      <c r="AI66" s="3">
        <f t="shared" si="6"/>
        <v>50400</v>
      </c>
    </row>
    <row r="67" spans="9:35" x14ac:dyDescent="0.15">
      <c r="I67" s="3">
        <v>63</v>
      </c>
      <c r="J67" s="3" t="str">
        <f t="shared" si="9"/>
        <v/>
      </c>
      <c r="K67" s="3" t="str">
        <f t="shared" si="10"/>
        <v/>
      </c>
      <c r="L67" s="3" t="str">
        <f t="shared" si="11"/>
        <v/>
      </c>
      <c r="M67" s="3">
        <f t="shared" si="12"/>
        <v>1300</v>
      </c>
      <c r="N67" s="3">
        <f t="shared" si="13"/>
        <v>1625</v>
      </c>
      <c r="AG67" s="3">
        <v>63</v>
      </c>
      <c r="AH67" s="3">
        <f t="shared" si="5"/>
        <v>28170</v>
      </c>
      <c r="AI67" s="3">
        <f t="shared" si="6"/>
        <v>50400</v>
      </c>
    </row>
    <row r="68" spans="9:35" x14ac:dyDescent="0.15">
      <c r="I68" s="3">
        <v>64</v>
      </c>
      <c r="J68" s="3" t="str">
        <f t="shared" si="9"/>
        <v/>
      </c>
      <c r="K68" s="3" t="str">
        <f t="shared" si="10"/>
        <v/>
      </c>
      <c r="L68" s="3" t="str">
        <f t="shared" si="11"/>
        <v/>
      </c>
      <c r="M68" s="3">
        <f t="shared" si="12"/>
        <v>1320</v>
      </c>
      <c r="N68" s="3">
        <f t="shared" si="13"/>
        <v>1650</v>
      </c>
      <c r="AG68" s="3">
        <v>64</v>
      </c>
      <c r="AH68" s="3">
        <f t="shared" si="5"/>
        <v>28035</v>
      </c>
      <c r="AI68" s="3">
        <f t="shared" si="6"/>
        <v>50400</v>
      </c>
    </row>
    <row r="69" spans="9:35" x14ac:dyDescent="0.15">
      <c r="I69" s="3">
        <v>65</v>
      </c>
      <c r="J69" s="3" t="str">
        <f t="shared" ref="J69:J100" si="14">IF($I69&lt;=C$27,C$28+C$29*$I69,"")</f>
        <v/>
      </c>
      <c r="K69" s="3" t="str">
        <f t="shared" ref="K69:K100" si="15">IF($I69&lt;=D$27,D$28+D$29*$I69,"")</f>
        <v/>
      </c>
      <c r="L69" s="3" t="str">
        <f t="shared" ref="L69:L100" si="16">IF($I69&lt;=E$27,E$28+E$29*$I69,"")</f>
        <v/>
      </c>
      <c r="M69" s="3">
        <f t="shared" ref="M69:M100" si="17">IF($I69&lt;=F$27,F$28+F$29*$I69,"")</f>
        <v>1340</v>
      </c>
      <c r="N69" s="3">
        <f t="shared" ref="N69:N100" si="18">IF($I69&lt;=G$27,G$28+G$29*$I69,"")</f>
        <v>1675</v>
      </c>
      <c r="AG69" s="3">
        <v>65</v>
      </c>
      <c r="AH69" s="3">
        <f t="shared" si="5"/>
        <v>27900</v>
      </c>
      <c r="AI69" s="3">
        <f t="shared" si="6"/>
        <v>50400</v>
      </c>
    </row>
    <row r="70" spans="9:35" x14ac:dyDescent="0.15">
      <c r="I70" s="3">
        <v>66</v>
      </c>
      <c r="J70" s="3" t="str">
        <f t="shared" si="14"/>
        <v/>
      </c>
      <c r="K70" s="3" t="str">
        <f t="shared" si="15"/>
        <v/>
      </c>
      <c r="L70" s="3" t="str">
        <f t="shared" si="16"/>
        <v/>
      </c>
      <c r="M70" s="3">
        <f t="shared" si="17"/>
        <v>1360</v>
      </c>
      <c r="N70" s="3">
        <f t="shared" si="18"/>
        <v>1700</v>
      </c>
      <c r="AG70" s="3">
        <v>66</v>
      </c>
      <c r="AH70" s="3">
        <f t="shared" ref="AH70:AH114" si="19">IF(AG70&lt;=$U$22,求节点($U$5:$U$22,$AD$5:$AD$22,AG70),$AD$22)</f>
        <v>28650</v>
      </c>
      <c r="AI70" s="3">
        <f t="shared" ref="AI70:AI114" si="20">IF(AG70&lt;=$U$22,求节点($U$5:$U$22,$AE$5:$AE$22,AG70),$AE$18)</f>
        <v>50400</v>
      </c>
    </row>
    <row r="71" spans="9:35" x14ac:dyDescent="0.15">
      <c r="I71" s="3">
        <v>67</v>
      </c>
      <c r="J71" s="3" t="str">
        <f t="shared" si="14"/>
        <v/>
      </c>
      <c r="K71" s="3" t="str">
        <f t="shared" si="15"/>
        <v/>
      </c>
      <c r="L71" s="3" t="str">
        <f t="shared" si="16"/>
        <v/>
      </c>
      <c r="M71" s="3">
        <f t="shared" si="17"/>
        <v>1380</v>
      </c>
      <c r="N71" s="3">
        <f t="shared" si="18"/>
        <v>1725</v>
      </c>
      <c r="AG71" s="3">
        <v>67</v>
      </c>
      <c r="AH71" s="3">
        <f t="shared" si="19"/>
        <v>29400</v>
      </c>
      <c r="AI71" s="3">
        <f t="shared" si="20"/>
        <v>50400</v>
      </c>
    </row>
    <row r="72" spans="9:35" x14ac:dyDescent="0.15">
      <c r="I72" s="3">
        <v>68</v>
      </c>
      <c r="J72" s="3" t="str">
        <f t="shared" si="14"/>
        <v/>
      </c>
      <c r="K72" s="3" t="str">
        <f t="shared" si="15"/>
        <v/>
      </c>
      <c r="L72" s="3" t="str">
        <f t="shared" si="16"/>
        <v/>
      </c>
      <c r="M72" s="3">
        <f t="shared" si="17"/>
        <v>1400</v>
      </c>
      <c r="N72" s="3">
        <f t="shared" si="18"/>
        <v>1750</v>
      </c>
      <c r="AG72" s="3">
        <v>68</v>
      </c>
      <c r="AH72" s="3">
        <f t="shared" si="19"/>
        <v>30150</v>
      </c>
      <c r="AI72" s="3">
        <f t="shared" si="20"/>
        <v>50400</v>
      </c>
    </row>
    <row r="73" spans="9:35" x14ac:dyDescent="0.15">
      <c r="I73" s="3">
        <v>69</v>
      </c>
      <c r="J73" s="3" t="str">
        <f t="shared" si="14"/>
        <v/>
      </c>
      <c r="K73" s="3" t="str">
        <f t="shared" si="15"/>
        <v/>
      </c>
      <c r="L73" s="3" t="str">
        <f t="shared" si="16"/>
        <v/>
      </c>
      <c r="M73" s="3">
        <f t="shared" si="17"/>
        <v>1420</v>
      </c>
      <c r="N73" s="3">
        <f t="shared" si="18"/>
        <v>1775</v>
      </c>
      <c r="AG73" s="3">
        <v>69</v>
      </c>
      <c r="AH73" s="3">
        <f t="shared" si="19"/>
        <v>30900</v>
      </c>
      <c r="AI73" s="3">
        <f t="shared" si="20"/>
        <v>50400</v>
      </c>
    </row>
    <row r="74" spans="9:35" x14ac:dyDescent="0.15">
      <c r="I74" s="3">
        <v>70</v>
      </c>
      <c r="J74" s="3" t="str">
        <f t="shared" si="14"/>
        <v/>
      </c>
      <c r="K74" s="3" t="str">
        <f t="shared" si="15"/>
        <v/>
      </c>
      <c r="L74" s="3" t="str">
        <f t="shared" si="16"/>
        <v/>
      </c>
      <c r="M74" s="3">
        <f t="shared" si="17"/>
        <v>1440</v>
      </c>
      <c r="N74" s="3">
        <f t="shared" si="18"/>
        <v>1800</v>
      </c>
      <c r="AG74" s="3">
        <v>70</v>
      </c>
      <c r="AH74" s="3">
        <f t="shared" si="19"/>
        <v>31650</v>
      </c>
      <c r="AI74" s="3">
        <f t="shared" si="20"/>
        <v>50400</v>
      </c>
    </row>
    <row r="75" spans="9:35" x14ac:dyDescent="0.15">
      <c r="I75" s="3">
        <v>71</v>
      </c>
      <c r="J75" s="3" t="str">
        <f t="shared" si="14"/>
        <v/>
      </c>
      <c r="K75" s="3" t="str">
        <f t="shared" si="15"/>
        <v/>
      </c>
      <c r="L75" s="3" t="str">
        <f t="shared" si="16"/>
        <v/>
      </c>
      <c r="M75" s="3">
        <f t="shared" si="17"/>
        <v>1460</v>
      </c>
      <c r="N75" s="3">
        <f t="shared" si="18"/>
        <v>1825</v>
      </c>
      <c r="AG75" s="3">
        <v>71</v>
      </c>
      <c r="AH75" s="3">
        <f t="shared" si="19"/>
        <v>32400</v>
      </c>
      <c r="AI75" s="3">
        <f t="shared" si="20"/>
        <v>50400</v>
      </c>
    </row>
    <row r="76" spans="9:35" x14ac:dyDescent="0.15">
      <c r="I76" s="3">
        <v>72</v>
      </c>
      <c r="J76" s="3" t="str">
        <f t="shared" si="14"/>
        <v/>
      </c>
      <c r="K76" s="3" t="str">
        <f t="shared" si="15"/>
        <v/>
      </c>
      <c r="L76" s="3" t="str">
        <f t="shared" si="16"/>
        <v/>
      </c>
      <c r="M76" s="3">
        <f t="shared" si="17"/>
        <v>1480</v>
      </c>
      <c r="N76" s="3">
        <f t="shared" si="18"/>
        <v>1850</v>
      </c>
      <c r="AG76" s="3">
        <v>72</v>
      </c>
      <c r="AH76" s="3">
        <f t="shared" si="19"/>
        <v>33685.714285714283</v>
      </c>
      <c r="AI76" s="3">
        <f t="shared" si="20"/>
        <v>50400</v>
      </c>
    </row>
    <row r="77" spans="9:35" x14ac:dyDescent="0.15">
      <c r="I77" s="3">
        <v>73</v>
      </c>
      <c r="J77" s="3" t="str">
        <f t="shared" si="14"/>
        <v/>
      </c>
      <c r="K77" s="3" t="str">
        <f t="shared" si="15"/>
        <v/>
      </c>
      <c r="L77" s="3" t="str">
        <f t="shared" si="16"/>
        <v/>
      </c>
      <c r="M77" s="3">
        <f t="shared" si="17"/>
        <v>1500</v>
      </c>
      <c r="N77" s="3">
        <f t="shared" si="18"/>
        <v>1875</v>
      </c>
      <c r="AG77" s="3">
        <v>73</v>
      </c>
      <c r="AH77" s="3">
        <f t="shared" si="19"/>
        <v>34971.428571428572</v>
      </c>
      <c r="AI77" s="3">
        <f t="shared" si="20"/>
        <v>50400</v>
      </c>
    </row>
    <row r="78" spans="9:35" x14ac:dyDescent="0.15">
      <c r="I78" s="3">
        <v>74</v>
      </c>
      <c r="J78" s="3" t="str">
        <f t="shared" si="14"/>
        <v/>
      </c>
      <c r="K78" s="3" t="str">
        <f t="shared" si="15"/>
        <v/>
      </c>
      <c r="L78" s="3" t="str">
        <f t="shared" si="16"/>
        <v/>
      </c>
      <c r="M78" s="3">
        <f t="shared" si="17"/>
        <v>1520</v>
      </c>
      <c r="N78" s="3">
        <f t="shared" si="18"/>
        <v>1900</v>
      </c>
      <c r="AG78" s="3">
        <v>74</v>
      </c>
      <c r="AH78" s="3">
        <f t="shared" si="19"/>
        <v>36257.142857142855</v>
      </c>
      <c r="AI78" s="3">
        <f t="shared" si="20"/>
        <v>50400</v>
      </c>
    </row>
    <row r="79" spans="9:35" x14ac:dyDescent="0.15">
      <c r="I79" s="3">
        <v>75</v>
      </c>
      <c r="J79" s="3" t="str">
        <f t="shared" si="14"/>
        <v/>
      </c>
      <c r="K79" s="3" t="str">
        <f t="shared" si="15"/>
        <v/>
      </c>
      <c r="L79" s="3" t="str">
        <f t="shared" si="16"/>
        <v/>
      </c>
      <c r="M79" s="3">
        <f t="shared" si="17"/>
        <v>1540</v>
      </c>
      <c r="N79" s="3">
        <f t="shared" si="18"/>
        <v>1925</v>
      </c>
      <c r="AG79" s="3">
        <v>75</v>
      </c>
      <c r="AH79" s="3">
        <f t="shared" si="19"/>
        <v>37542.857142857145</v>
      </c>
      <c r="AI79" s="3">
        <f t="shared" si="20"/>
        <v>50400</v>
      </c>
    </row>
    <row r="80" spans="9:35" x14ac:dyDescent="0.15">
      <c r="I80" s="3">
        <v>76</v>
      </c>
      <c r="J80" s="3" t="str">
        <f t="shared" si="14"/>
        <v/>
      </c>
      <c r="K80" s="3" t="str">
        <f t="shared" si="15"/>
        <v/>
      </c>
      <c r="L80" s="3" t="str">
        <f t="shared" si="16"/>
        <v/>
      </c>
      <c r="M80" s="3">
        <f t="shared" si="17"/>
        <v>1560</v>
      </c>
      <c r="N80" s="3">
        <f t="shared" si="18"/>
        <v>1950</v>
      </c>
      <c r="AG80" s="3">
        <v>76</v>
      </c>
      <c r="AH80" s="3">
        <f t="shared" si="19"/>
        <v>38828.571428571428</v>
      </c>
      <c r="AI80" s="3">
        <f t="shared" si="20"/>
        <v>50400</v>
      </c>
    </row>
    <row r="81" spans="9:35" x14ac:dyDescent="0.15">
      <c r="I81" s="3">
        <v>77</v>
      </c>
      <c r="J81" s="3" t="str">
        <f t="shared" si="14"/>
        <v/>
      </c>
      <c r="K81" s="3" t="str">
        <f t="shared" si="15"/>
        <v/>
      </c>
      <c r="L81" s="3" t="str">
        <f t="shared" si="16"/>
        <v/>
      </c>
      <c r="M81" s="3">
        <f t="shared" si="17"/>
        <v>1580</v>
      </c>
      <c r="N81" s="3">
        <f t="shared" si="18"/>
        <v>1975</v>
      </c>
      <c r="AG81" s="3">
        <v>77</v>
      </c>
      <c r="AH81" s="3">
        <f t="shared" si="19"/>
        <v>40114.285714285717</v>
      </c>
      <c r="AI81" s="3">
        <f t="shared" si="20"/>
        <v>50400</v>
      </c>
    </row>
    <row r="82" spans="9:35" x14ac:dyDescent="0.15">
      <c r="I82" s="3">
        <v>78</v>
      </c>
      <c r="J82" s="3" t="str">
        <f t="shared" si="14"/>
        <v/>
      </c>
      <c r="K82" s="3" t="str">
        <f t="shared" si="15"/>
        <v/>
      </c>
      <c r="L82" s="3" t="str">
        <f t="shared" si="16"/>
        <v/>
      </c>
      <c r="M82" s="3">
        <f t="shared" si="17"/>
        <v>1600</v>
      </c>
      <c r="N82" s="3">
        <f t="shared" si="18"/>
        <v>2000</v>
      </c>
      <c r="AG82" s="3">
        <v>78</v>
      </c>
      <c r="AH82" s="3">
        <f t="shared" si="19"/>
        <v>41400</v>
      </c>
      <c r="AI82" s="3">
        <f t="shared" si="20"/>
        <v>50400</v>
      </c>
    </row>
    <row r="83" spans="9:35" x14ac:dyDescent="0.15">
      <c r="I83" s="3">
        <v>79</v>
      </c>
      <c r="J83" s="3" t="str">
        <f t="shared" si="14"/>
        <v/>
      </c>
      <c r="K83" s="3" t="str">
        <f t="shared" si="15"/>
        <v/>
      </c>
      <c r="L83" s="3" t="str">
        <f t="shared" si="16"/>
        <v/>
      </c>
      <c r="M83" s="3">
        <f t="shared" si="17"/>
        <v>1620</v>
      </c>
      <c r="N83" s="3">
        <f t="shared" si="18"/>
        <v>2025</v>
      </c>
      <c r="AG83" s="3">
        <v>79</v>
      </c>
      <c r="AH83" s="3">
        <f t="shared" si="19"/>
        <v>43200</v>
      </c>
      <c r="AI83" s="3">
        <f t="shared" si="20"/>
        <v>50400</v>
      </c>
    </row>
    <row r="84" spans="9:35" x14ac:dyDescent="0.15">
      <c r="I84" s="3">
        <v>80</v>
      </c>
      <c r="J84" s="3" t="str">
        <f t="shared" si="14"/>
        <v/>
      </c>
      <c r="K84" s="3" t="str">
        <f t="shared" si="15"/>
        <v/>
      </c>
      <c r="L84" s="3" t="str">
        <f t="shared" si="16"/>
        <v/>
      </c>
      <c r="M84" s="3">
        <f t="shared" si="17"/>
        <v>1640</v>
      </c>
      <c r="N84" s="3">
        <f t="shared" si="18"/>
        <v>2050</v>
      </c>
      <c r="AG84" s="3">
        <v>80</v>
      </c>
      <c r="AH84" s="3">
        <f t="shared" si="19"/>
        <v>45000</v>
      </c>
      <c r="AI84" s="3">
        <f t="shared" si="20"/>
        <v>50400</v>
      </c>
    </row>
    <row r="85" spans="9:35" x14ac:dyDescent="0.15">
      <c r="I85" s="3">
        <v>81</v>
      </c>
      <c r="J85" s="3" t="str">
        <f t="shared" si="14"/>
        <v/>
      </c>
      <c r="K85" s="3" t="str">
        <f t="shared" si="15"/>
        <v/>
      </c>
      <c r="L85" s="3" t="str">
        <f t="shared" si="16"/>
        <v/>
      </c>
      <c r="M85" s="3" t="str">
        <f t="shared" si="17"/>
        <v/>
      </c>
      <c r="N85" s="3">
        <f t="shared" si="18"/>
        <v>2075</v>
      </c>
      <c r="AG85" s="3">
        <v>81</v>
      </c>
      <c r="AH85" s="3">
        <f t="shared" si="19"/>
        <v>46800</v>
      </c>
      <c r="AI85" s="3">
        <f t="shared" si="20"/>
        <v>50400</v>
      </c>
    </row>
    <row r="86" spans="9:35" x14ac:dyDescent="0.15">
      <c r="I86" s="3">
        <v>82</v>
      </c>
      <c r="J86" s="3" t="str">
        <f t="shared" si="14"/>
        <v/>
      </c>
      <c r="K86" s="3" t="str">
        <f t="shared" si="15"/>
        <v/>
      </c>
      <c r="L86" s="3" t="str">
        <f t="shared" si="16"/>
        <v/>
      </c>
      <c r="M86" s="3" t="str">
        <f t="shared" si="17"/>
        <v/>
      </c>
      <c r="N86" s="3">
        <f t="shared" si="18"/>
        <v>2100</v>
      </c>
      <c r="AG86" s="3">
        <v>82</v>
      </c>
      <c r="AH86" s="3">
        <f t="shared" si="19"/>
        <v>48600</v>
      </c>
      <c r="AI86" s="3">
        <f t="shared" si="20"/>
        <v>50400</v>
      </c>
    </row>
    <row r="87" spans="9:35" x14ac:dyDescent="0.15">
      <c r="I87" s="3">
        <v>83</v>
      </c>
      <c r="J87" s="3" t="str">
        <f t="shared" si="14"/>
        <v/>
      </c>
      <c r="K87" s="3" t="str">
        <f t="shared" si="15"/>
        <v/>
      </c>
      <c r="L87" s="3" t="str">
        <f t="shared" si="16"/>
        <v/>
      </c>
      <c r="M87" s="3" t="str">
        <f t="shared" si="17"/>
        <v/>
      </c>
      <c r="N87" s="3">
        <f t="shared" si="18"/>
        <v>2125</v>
      </c>
      <c r="AG87" s="3">
        <v>83</v>
      </c>
      <c r="AH87" s="3">
        <f t="shared" si="19"/>
        <v>50400</v>
      </c>
      <c r="AI87" s="3">
        <f t="shared" si="20"/>
        <v>50400</v>
      </c>
    </row>
    <row r="88" spans="9:35" x14ac:dyDescent="0.15">
      <c r="I88" s="3">
        <v>84</v>
      </c>
      <c r="J88" s="3" t="str">
        <f t="shared" si="14"/>
        <v/>
      </c>
      <c r="K88" s="3" t="str">
        <f t="shared" si="15"/>
        <v/>
      </c>
      <c r="L88" s="3" t="str">
        <f t="shared" si="16"/>
        <v/>
      </c>
      <c r="M88" s="3" t="str">
        <f t="shared" si="17"/>
        <v/>
      </c>
      <c r="N88" s="3">
        <f t="shared" si="18"/>
        <v>2150</v>
      </c>
      <c r="AG88" s="3">
        <v>84</v>
      </c>
      <c r="AH88" s="3">
        <f t="shared" si="19"/>
        <v>50400</v>
      </c>
      <c r="AI88" s="3">
        <f t="shared" si="20"/>
        <v>50400</v>
      </c>
    </row>
    <row r="89" spans="9:35" x14ac:dyDescent="0.15">
      <c r="I89" s="3">
        <v>85</v>
      </c>
      <c r="J89" s="3" t="str">
        <f t="shared" si="14"/>
        <v/>
      </c>
      <c r="K89" s="3" t="str">
        <f t="shared" si="15"/>
        <v/>
      </c>
      <c r="L89" s="3" t="str">
        <f t="shared" si="16"/>
        <v/>
      </c>
      <c r="M89" s="3" t="str">
        <f t="shared" si="17"/>
        <v/>
      </c>
      <c r="N89" s="3">
        <f t="shared" si="18"/>
        <v>2175</v>
      </c>
      <c r="AG89" s="3">
        <v>85</v>
      </c>
      <c r="AH89" s="3">
        <f t="shared" si="19"/>
        <v>50400</v>
      </c>
      <c r="AI89" s="3">
        <f t="shared" si="20"/>
        <v>50400</v>
      </c>
    </row>
    <row r="90" spans="9:35" x14ac:dyDescent="0.15">
      <c r="I90" s="3">
        <v>86</v>
      </c>
      <c r="J90" s="3" t="str">
        <f t="shared" si="14"/>
        <v/>
      </c>
      <c r="K90" s="3" t="str">
        <f t="shared" si="15"/>
        <v/>
      </c>
      <c r="L90" s="3" t="str">
        <f t="shared" si="16"/>
        <v/>
      </c>
      <c r="M90" s="3" t="str">
        <f t="shared" si="17"/>
        <v/>
      </c>
      <c r="N90" s="3">
        <f t="shared" si="18"/>
        <v>2200</v>
      </c>
      <c r="AG90" s="3">
        <v>86</v>
      </c>
      <c r="AH90" s="3">
        <f t="shared" si="19"/>
        <v>50400</v>
      </c>
      <c r="AI90" s="3">
        <f t="shared" si="20"/>
        <v>50400</v>
      </c>
    </row>
    <row r="91" spans="9:35" x14ac:dyDescent="0.15">
      <c r="I91" s="3">
        <v>87</v>
      </c>
      <c r="J91" s="3" t="str">
        <f t="shared" si="14"/>
        <v/>
      </c>
      <c r="K91" s="3" t="str">
        <f t="shared" si="15"/>
        <v/>
      </c>
      <c r="L91" s="3" t="str">
        <f t="shared" si="16"/>
        <v/>
      </c>
      <c r="M91" s="3" t="str">
        <f t="shared" si="17"/>
        <v/>
      </c>
      <c r="N91" s="3">
        <f t="shared" si="18"/>
        <v>2225</v>
      </c>
      <c r="AG91" s="3">
        <v>87</v>
      </c>
      <c r="AH91" s="3">
        <f t="shared" si="19"/>
        <v>50400</v>
      </c>
      <c r="AI91" s="3">
        <f t="shared" si="20"/>
        <v>50400</v>
      </c>
    </row>
    <row r="92" spans="9:35" x14ac:dyDescent="0.15">
      <c r="I92" s="3">
        <v>88</v>
      </c>
      <c r="J92" s="3" t="str">
        <f t="shared" si="14"/>
        <v/>
      </c>
      <c r="K92" s="3" t="str">
        <f t="shared" si="15"/>
        <v/>
      </c>
      <c r="L92" s="3" t="str">
        <f t="shared" si="16"/>
        <v/>
      </c>
      <c r="M92" s="3" t="str">
        <f t="shared" si="17"/>
        <v/>
      </c>
      <c r="N92" s="3">
        <f t="shared" si="18"/>
        <v>2250</v>
      </c>
      <c r="AG92" s="3">
        <v>88</v>
      </c>
      <c r="AH92" s="3">
        <f t="shared" si="19"/>
        <v>50400</v>
      </c>
      <c r="AI92" s="3">
        <f t="shared" si="20"/>
        <v>50400</v>
      </c>
    </row>
    <row r="93" spans="9:35" x14ac:dyDescent="0.15">
      <c r="I93" s="3">
        <v>89</v>
      </c>
      <c r="J93" s="3" t="str">
        <f t="shared" si="14"/>
        <v/>
      </c>
      <c r="K93" s="3" t="str">
        <f t="shared" si="15"/>
        <v/>
      </c>
      <c r="L93" s="3" t="str">
        <f t="shared" si="16"/>
        <v/>
      </c>
      <c r="M93" s="3" t="str">
        <f t="shared" si="17"/>
        <v/>
      </c>
      <c r="N93" s="3">
        <f t="shared" si="18"/>
        <v>2275</v>
      </c>
      <c r="AG93" s="3">
        <v>89</v>
      </c>
      <c r="AH93" s="3">
        <f t="shared" si="19"/>
        <v>50400</v>
      </c>
      <c r="AI93" s="3">
        <f t="shared" si="20"/>
        <v>50400</v>
      </c>
    </row>
    <row r="94" spans="9:35" x14ac:dyDescent="0.15">
      <c r="I94" s="3">
        <v>90</v>
      </c>
      <c r="J94" s="3" t="str">
        <f t="shared" si="14"/>
        <v/>
      </c>
      <c r="K94" s="3" t="str">
        <f t="shared" si="15"/>
        <v/>
      </c>
      <c r="L94" s="3" t="str">
        <f t="shared" si="16"/>
        <v/>
      </c>
      <c r="M94" s="3" t="str">
        <f t="shared" si="17"/>
        <v/>
      </c>
      <c r="N94" s="3">
        <f t="shared" si="18"/>
        <v>2300</v>
      </c>
      <c r="AG94" s="3">
        <v>90</v>
      </c>
      <c r="AH94" s="3">
        <f t="shared" si="19"/>
        <v>50400</v>
      </c>
      <c r="AI94" s="3">
        <f t="shared" si="20"/>
        <v>50400</v>
      </c>
    </row>
    <row r="95" spans="9:35" x14ac:dyDescent="0.15">
      <c r="I95" s="3">
        <v>91</v>
      </c>
      <c r="J95" s="3" t="str">
        <f t="shared" si="14"/>
        <v/>
      </c>
      <c r="K95" s="3" t="str">
        <f t="shared" si="15"/>
        <v/>
      </c>
      <c r="L95" s="3" t="str">
        <f t="shared" si="16"/>
        <v/>
      </c>
      <c r="M95" s="3" t="str">
        <f t="shared" si="17"/>
        <v/>
      </c>
      <c r="N95" s="3">
        <f t="shared" si="18"/>
        <v>2325</v>
      </c>
      <c r="AG95" s="3">
        <v>91</v>
      </c>
      <c r="AH95" s="3">
        <f t="shared" si="19"/>
        <v>50400</v>
      </c>
      <c r="AI95" s="3">
        <f t="shared" si="20"/>
        <v>50400</v>
      </c>
    </row>
    <row r="96" spans="9:35" x14ac:dyDescent="0.15">
      <c r="I96" s="3">
        <v>92</v>
      </c>
      <c r="J96" s="3" t="str">
        <f t="shared" si="14"/>
        <v/>
      </c>
      <c r="K96" s="3" t="str">
        <f t="shared" si="15"/>
        <v/>
      </c>
      <c r="L96" s="3" t="str">
        <f t="shared" si="16"/>
        <v/>
      </c>
      <c r="M96" s="3" t="str">
        <f t="shared" si="17"/>
        <v/>
      </c>
      <c r="N96" s="3">
        <f t="shared" si="18"/>
        <v>2350</v>
      </c>
      <c r="AG96" s="3">
        <v>92</v>
      </c>
      <c r="AH96" s="3">
        <f t="shared" si="19"/>
        <v>50400</v>
      </c>
      <c r="AI96" s="3">
        <f t="shared" si="20"/>
        <v>50400</v>
      </c>
    </row>
    <row r="97" spans="9:35" x14ac:dyDescent="0.15">
      <c r="I97" s="3">
        <v>93</v>
      </c>
      <c r="J97" s="3" t="str">
        <f t="shared" si="14"/>
        <v/>
      </c>
      <c r="K97" s="3" t="str">
        <f t="shared" si="15"/>
        <v/>
      </c>
      <c r="L97" s="3" t="str">
        <f t="shared" si="16"/>
        <v/>
      </c>
      <c r="M97" s="3" t="str">
        <f t="shared" si="17"/>
        <v/>
      </c>
      <c r="N97" s="3">
        <f t="shared" si="18"/>
        <v>2375</v>
      </c>
      <c r="AG97" s="3">
        <v>93</v>
      </c>
      <c r="AH97" s="3">
        <f t="shared" si="19"/>
        <v>50400</v>
      </c>
      <c r="AI97" s="3">
        <f t="shared" si="20"/>
        <v>50400</v>
      </c>
    </row>
    <row r="98" spans="9:35" x14ac:dyDescent="0.15">
      <c r="I98" s="3">
        <v>94</v>
      </c>
      <c r="J98" s="3" t="str">
        <f t="shared" si="14"/>
        <v/>
      </c>
      <c r="K98" s="3" t="str">
        <f t="shared" si="15"/>
        <v/>
      </c>
      <c r="L98" s="3" t="str">
        <f t="shared" si="16"/>
        <v/>
      </c>
      <c r="M98" s="3" t="str">
        <f t="shared" si="17"/>
        <v/>
      </c>
      <c r="N98" s="3">
        <f t="shared" si="18"/>
        <v>2400</v>
      </c>
      <c r="AG98" s="3">
        <v>94</v>
      </c>
      <c r="AH98" s="3">
        <f t="shared" si="19"/>
        <v>50400</v>
      </c>
      <c r="AI98" s="3">
        <f t="shared" si="20"/>
        <v>50400</v>
      </c>
    </row>
    <row r="99" spans="9:35" x14ac:dyDescent="0.15">
      <c r="I99" s="3">
        <v>95</v>
      </c>
      <c r="J99" s="3" t="str">
        <f t="shared" si="14"/>
        <v/>
      </c>
      <c r="K99" s="3" t="str">
        <f t="shared" si="15"/>
        <v/>
      </c>
      <c r="L99" s="3" t="str">
        <f t="shared" si="16"/>
        <v/>
      </c>
      <c r="M99" s="3" t="str">
        <f t="shared" si="17"/>
        <v/>
      </c>
      <c r="N99" s="3">
        <f t="shared" si="18"/>
        <v>2425</v>
      </c>
      <c r="AG99" s="3">
        <v>95</v>
      </c>
      <c r="AH99" s="3">
        <f t="shared" si="19"/>
        <v>50400</v>
      </c>
      <c r="AI99" s="3">
        <f t="shared" si="20"/>
        <v>50400</v>
      </c>
    </row>
    <row r="100" spans="9:35" x14ac:dyDescent="0.15">
      <c r="I100" s="3">
        <v>96</v>
      </c>
      <c r="J100" s="3" t="str">
        <f t="shared" si="14"/>
        <v/>
      </c>
      <c r="K100" s="3" t="str">
        <f t="shared" si="15"/>
        <v/>
      </c>
      <c r="L100" s="3" t="str">
        <f t="shared" si="16"/>
        <v/>
      </c>
      <c r="M100" s="3" t="str">
        <f t="shared" si="17"/>
        <v/>
      </c>
      <c r="N100" s="3">
        <f t="shared" si="18"/>
        <v>2450</v>
      </c>
      <c r="AG100" s="3">
        <v>96</v>
      </c>
      <c r="AH100" s="3">
        <f t="shared" si="19"/>
        <v>50400</v>
      </c>
      <c r="AI100" s="3">
        <f t="shared" si="20"/>
        <v>50400</v>
      </c>
    </row>
    <row r="101" spans="9:35" x14ac:dyDescent="0.15">
      <c r="I101" s="3">
        <v>97</v>
      </c>
      <c r="J101" s="3" t="str">
        <f t="shared" ref="J101:J114" si="21">IF($I101&lt;=C$27,C$28+C$29*$I101,"")</f>
        <v/>
      </c>
      <c r="K101" s="3" t="str">
        <f t="shared" ref="K101:K114" si="22">IF($I101&lt;=D$27,D$28+D$29*$I101,"")</f>
        <v/>
      </c>
      <c r="L101" s="3" t="str">
        <f t="shared" ref="L101:L114" si="23">IF($I101&lt;=E$27,E$28+E$29*$I101,"")</f>
        <v/>
      </c>
      <c r="M101" s="3" t="str">
        <f t="shared" ref="M101:M114" si="24">IF($I101&lt;=F$27,F$28+F$29*$I101,"")</f>
        <v/>
      </c>
      <c r="N101" s="3">
        <f t="shared" ref="N101:N114" si="25">IF($I101&lt;=G$27,G$28+G$29*$I101,"")</f>
        <v>2475</v>
      </c>
      <c r="AG101" s="3">
        <v>97</v>
      </c>
      <c r="AH101" s="3">
        <f t="shared" si="19"/>
        <v>50400</v>
      </c>
      <c r="AI101" s="3">
        <f t="shared" si="20"/>
        <v>50400</v>
      </c>
    </row>
    <row r="102" spans="9:35" x14ac:dyDescent="0.15">
      <c r="I102" s="3">
        <v>98</v>
      </c>
      <c r="J102" s="3" t="str">
        <f t="shared" si="21"/>
        <v/>
      </c>
      <c r="K102" s="3" t="str">
        <f t="shared" si="22"/>
        <v/>
      </c>
      <c r="L102" s="3" t="str">
        <f t="shared" si="23"/>
        <v/>
      </c>
      <c r="M102" s="3" t="str">
        <f t="shared" si="24"/>
        <v/>
      </c>
      <c r="N102" s="3">
        <f t="shared" si="25"/>
        <v>2500</v>
      </c>
      <c r="AG102" s="3">
        <v>98</v>
      </c>
      <c r="AH102" s="3">
        <f t="shared" si="19"/>
        <v>50400</v>
      </c>
      <c r="AI102" s="3">
        <f t="shared" si="20"/>
        <v>50400</v>
      </c>
    </row>
    <row r="103" spans="9:35" x14ac:dyDescent="0.15">
      <c r="I103" s="3">
        <v>99</v>
      </c>
      <c r="J103" s="3" t="str">
        <f t="shared" si="21"/>
        <v/>
      </c>
      <c r="K103" s="3" t="str">
        <f t="shared" si="22"/>
        <v/>
      </c>
      <c r="L103" s="3" t="str">
        <f t="shared" si="23"/>
        <v/>
      </c>
      <c r="M103" s="3" t="str">
        <f t="shared" si="24"/>
        <v/>
      </c>
      <c r="N103" s="3">
        <f t="shared" si="25"/>
        <v>2525</v>
      </c>
      <c r="AG103" s="3">
        <v>99</v>
      </c>
      <c r="AH103" s="3">
        <f t="shared" si="19"/>
        <v>50400</v>
      </c>
      <c r="AI103" s="3">
        <f t="shared" si="20"/>
        <v>50400</v>
      </c>
    </row>
    <row r="104" spans="9:35" x14ac:dyDescent="0.15">
      <c r="I104" s="3">
        <v>100</v>
      </c>
      <c r="J104" s="3" t="str">
        <f t="shared" si="21"/>
        <v/>
      </c>
      <c r="K104" s="3" t="str">
        <f t="shared" si="22"/>
        <v/>
      </c>
      <c r="L104" s="3" t="str">
        <f t="shared" si="23"/>
        <v/>
      </c>
      <c r="M104" s="3" t="str">
        <f t="shared" si="24"/>
        <v/>
      </c>
      <c r="N104" s="3">
        <f t="shared" si="25"/>
        <v>2550</v>
      </c>
      <c r="AG104" s="3">
        <v>100</v>
      </c>
      <c r="AH104" s="3">
        <f t="shared" si="19"/>
        <v>50400</v>
      </c>
      <c r="AI104" s="3">
        <f t="shared" si="20"/>
        <v>50400</v>
      </c>
    </row>
    <row r="105" spans="9:35" x14ac:dyDescent="0.15">
      <c r="I105" s="3">
        <v>101</v>
      </c>
      <c r="J105" s="3" t="str">
        <f t="shared" si="21"/>
        <v/>
      </c>
      <c r="K105" s="3" t="str">
        <f t="shared" si="22"/>
        <v/>
      </c>
      <c r="L105" s="3" t="str">
        <f t="shared" si="23"/>
        <v/>
      </c>
      <c r="M105" s="3" t="str">
        <f t="shared" si="24"/>
        <v/>
      </c>
      <c r="N105" s="3">
        <f t="shared" si="25"/>
        <v>2575</v>
      </c>
      <c r="AG105" s="3">
        <v>101</v>
      </c>
      <c r="AH105" s="3">
        <f t="shared" si="19"/>
        <v>50400</v>
      </c>
      <c r="AI105" s="3">
        <f t="shared" si="20"/>
        <v>50400</v>
      </c>
    </row>
    <row r="106" spans="9:35" x14ac:dyDescent="0.15">
      <c r="I106" s="3">
        <v>102</v>
      </c>
      <c r="J106" s="3" t="str">
        <f t="shared" si="21"/>
        <v/>
      </c>
      <c r="K106" s="3" t="str">
        <f t="shared" si="22"/>
        <v/>
      </c>
      <c r="L106" s="3" t="str">
        <f t="shared" si="23"/>
        <v/>
      </c>
      <c r="M106" s="3" t="str">
        <f t="shared" si="24"/>
        <v/>
      </c>
      <c r="N106" s="3">
        <f t="shared" si="25"/>
        <v>2600</v>
      </c>
      <c r="AG106" s="3">
        <v>102</v>
      </c>
      <c r="AH106" s="3">
        <f t="shared" si="19"/>
        <v>50400</v>
      </c>
      <c r="AI106" s="3">
        <f t="shared" si="20"/>
        <v>50400</v>
      </c>
    </row>
    <row r="107" spans="9:35" x14ac:dyDescent="0.15">
      <c r="I107" s="3">
        <v>103</v>
      </c>
      <c r="J107" s="3" t="str">
        <f t="shared" si="21"/>
        <v/>
      </c>
      <c r="K107" s="3" t="str">
        <f t="shared" si="22"/>
        <v/>
      </c>
      <c r="L107" s="3" t="str">
        <f t="shared" si="23"/>
        <v/>
      </c>
      <c r="M107" s="3" t="str">
        <f t="shared" si="24"/>
        <v/>
      </c>
      <c r="N107" s="3">
        <f t="shared" si="25"/>
        <v>2625</v>
      </c>
      <c r="AG107" s="3">
        <v>103</v>
      </c>
      <c r="AH107" s="3">
        <f t="shared" si="19"/>
        <v>50400</v>
      </c>
      <c r="AI107" s="3">
        <f t="shared" si="20"/>
        <v>50400</v>
      </c>
    </row>
    <row r="108" spans="9:35" x14ac:dyDescent="0.15">
      <c r="I108" s="3">
        <v>104</v>
      </c>
      <c r="J108" s="3" t="str">
        <f t="shared" si="21"/>
        <v/>
      </c>
      <c r="K108" s="3" t="str">
        <f t="shared" si="22"/>
        <v/>
      </c>
      <c r="L108" s="3" t="str">
        <f t="shared" si="23"/>
        <v/>
      </c>
      <c r="M108" s="3" t="str">
        <f t="shared" si="24"/>
        <v/>
      </c>
      <c r="N108" s="3">
        <f t="shared" si="25"/>
        <v>2650</v>
      </c>
      <c r="AG108" s="3">
        <v>104</v>
      </c>
      <c r="AH108" s="3">
        <f t="shared" si="19"/>
        <v>50400</v>
      </c>
      <c r="AI108" s="3">
        <f t="shared" si="20"/>
        <v>50400</v>
      </c>
    </row>
    <row r="109" spans="9:35" x14ac:dyDescent="0.15">
      <c r="I109" s="3">
        <v>105</v>
      </c>
      <c r="J109" s="3" t="str">
        <f t="shared" si="21"/>
        <v/>
      </c>
      <c r="K109" s="3" t="str">
        <f t="shared" si="22"/>
        <v/>
      </c>
      <c r="L109" s="3" t="str">
        <f t="shared" si="23"/>
        <v/>
      </c>
      <c r="M109" s="3" t="str">
        <f t="shared" si="24"/>
        <v/>
      </c>
      <c r="N109" s="3">
        <f t="shared" si="25"/>
        <v>2675</v>
      </c>
      <c r="AG109" s="3">
        <v>105</v>
      </c>
      <c r="AH109" s="3">
        <f t="shared" si="19"/>
        <v>50400</v>
      </c>
      <c r="AI109" s="3">
        <f t="shared" si="20"/>
        <v>50400</v>
      </c>
    </row>
    <row r="110" spans="9:35" x14ac:dyDescent="0.15">
      <c r="I110" s="3">
        <v>106</v>
      </c>
      <c r="J110" s="3" t="str">
        <f t="shared" si="21"/>
        <v/>
      </c>
      <c r="K110" s="3" t="str">
        <f t="shared" si="22"/>
        <v/>
      </c>
      <c r="L110" s="3" t="str">
        <f t="shared" si="23"/>
        <v/>
      </c>
      <c r="M110" s="3" t="str">
        <f t="shared" si="24"/>
        <v/>
      </c>
      <c r="N110" s="3">
        <f t="shared" si="25"/>
        <v>2700</v>
      </c>
      <c r="AG110" s="3">
        <v>106</v>
      </c>
      <c r="AH110" s="3">
        <f t="shared" si="19"/>
        <v>50400</v>
      </c>
      <c r="AI110" s="3">
        <f t="shared" si="20"/>
        <v>50400</v>
      </c>
    </row>
    <row r="111" spans="9:35" x14ac:dyDescent="0.15">
      <c r="I111" s="3">
        <v>107</v>
      </c>
      <c r="J111" s="3" t="str">
        <f t="shared" si="21"/>
        <v/>
      </c>
      <c r="K111" s="3" t="str">
        <f t="shared" si="22"/>
        <v/>
      </c>
      <c r="L111" s="3" t="str">
        <f t="shared" si="23"/>
        <v/>
      </c>
      <c r="M111" s="3" t="str">
        <f t="shared" si="24"/>
        <v/>
      </c>
      <c r="N111" s="3">
        <f t="shared" si="25"/>
        <v>2725</v>
      </c>
      <c r="AG111" s="3">
        <v>107</v>
      </c>
      <c r="AH111" s="3">
        <f t="shared" si="19"/>
        <v>50400</v>
      </c>
      <c r="AI111" s="3">
        <f t="shared" si="20"/>
        <v>50400</v>
      </c>
    </row>
    <row r="112" spans="9:35" x14ac:dyDescent="0.15">
      <c r="I112" s="3">
        <v>108</v>
      </c>
      <c r="J112" s="3" t="str">
        <f t="shared" si="21"/>
        <v/>
      </c>
      <c r="K112" s="3" t="str">
        <f t="shared" si="22"/>
        <v/>
      </c>
      <c r="L112" s="3" t="str">
        <f t="shared" si="23"/>
        <v/>
      </c>
      <c r="M112" s="3" t="str">
        <f t="shared" si="24"/>
        <v/>
      </c>
      <c r="N112" s="3">
        <f t="shared" si="25"/>
        <v>2750</v>
      </c>
      <c r="AG112" s="3">
        <v>108</v>
      </c>
      <c r="AH112" s="3">
        <f t="shared" si="19"/>
        <v>50400</v>
      </c>
      <c r="AI112" s="3">
        <f t="shared" si="20"/>
        <v>50400</v>
      </c>
    </row>
    <row r="113" spans="9:35" x14ac:dyDescent="0.15">
      <c r="I113" s="3">
        <v>109</v>
      </c>
      <c r="J113" s="3" t="str">
        <f t="shared" si="21"/>
        <v/>
      </c>
      <c r="K113" s="3" t="str">
        <f t="shared" si="22"/>
        <v/>
      </c>
      <c r="L113" s="3" t="str">
        <f t="shared" si="23"/>
        <v/>
      </c>
      <c r="M113" s="3" t="str">
        <f t="shared" si="24"/>
        <v/>
      </c>
      <c r="N113" s="3">
        <f t="shared" si="25"/>
        <v>2775</v>
      </c>
      <c r="AG113" s="3">
        <v>109</v>
      </c>
      <c r="AH113" s="3">
        <f t="shared" si="19"/>
        <v>50400</v>
      </c>
      <c r="AI113" s="3">
        <f t="shared" si="20"/>
        <v>50400</v>
      </c>
    </row>
    <row r="114" spans="9:35" x14ac:dyDescent="0.15">
      <c r="I114" s="3">
        <v>110</v>
      </c>
      <c r="J114" s="3" t="str">
        <f t="shared" si="21"/>
        <v/>
      </c>
      <c r="K114" s="3" t="str">
        <f t="shared" si="22"/>
        <v/>
      </c>
      <c r="L114" s="3" t="str">
        <f t="shared" si="23"/>
        <v/>
      </c>
      <c r="M114" s="3" t="str">
        <f t="shared" si="24"/>
        <v/>
      </c>
      <c r="N114" s="3">
        <f t="shared" si="25"/>
        <v>2800</v>
      </c>
      <c r="AG114" s="3">
        <v>110</v>
      </c>
      <c r="AH114" s="3">
        <f t="shared" si="19"/>
        <v>50400</v>
      </c>
      <c r="AI114" s="3">
        <f t="shared" si="20"/>
        <v>50400</v>
      </c>
    </row>
  </sheetData>
  <mergeCells count="3">
    <mergeCell ref="J3:N3"/>
    <mergeCell ref="V4:Y4"/>
    <mergeCell ref="Z4:AC4"/>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节奏总纲</vt:lpstr>
      <vt:lpstr>其他调用</vt:lpstr>
      <vt:lpstr>攻城调用</vt:lpstr>
      <vt:lpstr>攻城效率</vt:lpstr>
      <vt:lpstr>攻打玩家效率</vt:lpstr>
      <vt:lpstr>攻城与攻打玩家对比</vt:lpstr>
      <vt:lpstr>功勋产出</vt:lpstr>
      <vt:lpstr>功勋需求与产出奖励</vt:lpstr>
      <vt:lpstr>Sheet1</vt:lpstr>
      <vt:lpstr>属性计算</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2021-10-30T03:53:27Z</dcterms:modified>
</cp:coreProperties>
</file>